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10.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15.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omments11.xml" ContentType="application/vnd.openxmlformats-officedocument.spreadsheetml.comments+xml"/>
  <Override PartName="/xl/drawings/drawing16.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17.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drawings/drawing18.xml" ContentType="application/vnd.openxmlformats-officedocument.drawing+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drawings/drawing19.xml" ContentType="application/vnd.openxmlformats-officedocument.drawing+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drawings/drawing20.xml" ContentType="application/vnd.openxmlformats-officedocument.drawing+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drawings/drawing21.xml" ContentType="application/vnd.openxmlformats-officedocument.drawing+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drawings/drawing22.xml" ContentType="application/vnd.openxmlformats-officedocument.drawing+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drawings/drawing23.xml" ContentType="application/vnd.openxmlformats-officedocument.drawing+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drawings/drawing24.xml" ContentType="application/vnd.openxmlformats-officedocument.drawing+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drawings/drawing25.xml" ContentType="application/vnd.openxmlformats-officedocument.drawing+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drawings/drawing26.xml" ContentType="application/vnd.openxmlformats-officedocument.drawing+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drawings/drawing27.xml" ContentType="application/vnd.openxmlformats-officedocument.drawing+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omments12.xml" ContentType="application/vnd.openxmlformats-officedocument.spreadsheetml.comments+xml"/>
  <Override PartName="/xl/drawings/drawing28.xml" ContentType="application/vnd.openxmlformats-officedocument.drawing+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drawings/drawing29.xml" ContentType="application/vnd.openxmlformats-officedocument.drawing+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drawings/drawing30.xml" ContentType="application/vnd.openxmlformats-officedocument.drawing+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drawings/drawing31.xml" ContentType="application/vnd.openxmlformats-officedocument.drawing+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drawings/drawing32.xml" ContentType="application/vnd.openxmlformats-officedocument.drawing+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omments13.xml" ContentType="application/vnd.openxmlformats-officedocument.spreadsheetml.comments+xml"/>
  <Override PartName="/xl/drawings/drawing33.xml" ContentType="application/vnd.openxmlformats-officedocument.drawing+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omments14.xml" ContentType="application/vnd.openxmlformats-officedocument.spreadsheetml.comments+xml"/>
  <Override PartName="/xl/drawings/drawing34.xml" ContentType="application/vnd.openxmlformats-officedocument.drawing+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1_施設監査の調書（地域型保育事業のみ）\R7\★HP掲載用（施設）\"/>
    </mc:Choice>
  </mc:AlternateContent>
  <xr:revisionPtr revIDLastSave="0" documentId="13_ncr:1_{6779B2CD-EBE7-4523-A924-755354425AFA}" xr6:coauthVersionLast="47" xr6:coauthVersionMax="47" xr10:uidLastSave="{00000000-0000-0000-0000-000000000000}"/>
  <bookViews>
    <workbookView xWindow="-120" yWindow="-120" windowWidth="29040" windowHeight="15840" tabRatio="813" firstSheet="1" activeTab="1" xr2:uid="{00000000-000D-0000-FFFF-FFFF00000000}"/>
  </bookViews>
  <sheets>
    <sheet name="No1 (2)" sheetId="154" state="hidden" r:id="rId1"/>
    <sheet name="鑑文" sheetId="252" r:id="rId2"/>
    <sheet name="鑑文 (記載例)" sheetId="253" r:id="rId3"/>
    <sheet name="表紙" sheetId="225" r:id="rId4"/>
    <sheet name="留意事項※印刷不要" sheetId="185" r:id="rId5"/>
    <sheet name="No1" sheetId="156" r:id="rId6"/>
    <sheet name="No2(A型記入例)※印刷不要" sheetId="254" r:id="rId7"/>
    <sheet name="No2(B型記入例)※印刷不要" sheetId="255" r:id="rId8"/>
    <sheet name="No2(※A型のみ記入)" sheetId="237" r:id="rId9"/>
    <sheet name="No2 (※B型のみ記入)" sheetId="238" r:id="rId10"/>
    <sheet name="No3" sheetId="251" r:id="rId11"/>
    <sheet name="No4" sheetId="101" r:id="rId12"/>
    <sheet name="No5" sheetId="212" r:id="rId13"/>
    <sheet name="No6" sheetId="161" r:id="rId14"/>
    <sheet name="No7" sheetId="203" r:id="rId15"/>
    <sheet name="No8" sheetId="210" r:id="rId16"/>
    <sheet name="No9" sheetId="162" r:id="rId17"/>
    <sheet name="No10" sheetId="232" r:id="rId18"/>
    <sheet name="No11(記入例)※印刷不要" sheetId="241" r:id="rId19"/>
    <sheet name="No11" sheetId="242" r:id="rId20"/>
    <sheet name="No12（記入例）※印刷不要" sheetId="243" r:id="rId21"/>
    <sheet name="No12" sheetId="244" r:id="rId22"/>
    <sheet name="No13" sheetId="167" r:id="rId23"/>
    <sheet name="No14" sheetId="168" r:id="rId24"/>
    <sheet name="No15" sheetId="197" r:id="rId25"/>
    <sheet name="No16" sheetId="213" r:id="rId26"/>
    <sheet name="No17" sheetId="214" r:id="rId27"/>
    <sheet name="No18" sheetId="245" r:id="rId28"/>
    <sheet name="No19" sheetId="183" r:id="rId29"/>
    <sheet name="No20" sheetId="173" r:id="rId30"/>
    <sheet name="No21" sheetId="174" r:id="rId31"/>
    <sheet name="No22" sheetId="175" r:id="rId32"/>
    <sheet name="No23" sheetId="176" r:id="rId33"/>
    <sheet name="No24" sheetId="231" r:id="rId34"/>
    <sheet name="No25" sheetId="247" r:id="rId35"/>
    <sheet name="No26" sheetId="248" r:id="rId36"/>
    <sheet name="No27" sheetId="249" r:id="rId37"/>
    <sheet name="No28" sheetId="250" r:id="rId38"/>
  </sheets>
  <definedNames>
    <definedName name="_xlnm.Print_Area" localSheetId="5">'No1'!$A$1:$AK$73</definedName>
    <definedName name="_xlnm.Print_Area" localSheetId="0">'No1 (2)'!$A$1:$AJ$66</definedName>
    <definedName name="_xlnm.Print_Area" localSheetId="17">'No10'!$A$1:$AN$66</definedName>
    <definedName name="_xlnm.Print_Area" localSheetId="19">'No11'!$A$1:$BP$82</definedName>
    <definedName name="_xlnm.Print_Area" localSheetId="18">'No11(記入例)※印刷不要'!$A$1:$BP$41</definedName>
    <definedName name="_xlnm.Print_Area" localSheetId="21">'No12'!$A$1:$BL$82</definedName>
    <definedName name="_xlnm.Print_Area" localSheetId="20">'No12（記入例）※印刷不要'!$A$1:$BL$41</definedName>
    <definedName name="_xlnm.Print_Area" localSheetId="22">'No13'!$A$1:$AN$50</definedName>
    <definedName name="_xlnm.Print_Area" localSheetId="23">'No14'!$A$1:$AN$57</definedName>
    <definedName name="_xlnm.Print_Area" localSheetId="24">'No15'!$A$1:$AM$53</definedName>
    <definedName name="_xlnm.Print_Area" localSheetId="25">'No16'!$A$1:$AN$61</definedName>
    <definedName name="_xlnm.Print_Area" localSheetId="26">'No17'!$A$1:$AM$61</definedName>
    <definedName name="_xlnm.Print_Area" localSheetId="27">'No18'!$A$1:$AM$63</definedName>
    <definedName name="_xlnm.Print_Area" localSheetId="28">'No19'!$A$1:$AL$62</definedName>
    <definedName name="_xlnm.Print_Area" localSheetId="9">'No2 (※B型のみ記入)'!$A$1:$AX$90</definedName>
    <definedName name="_xlnm.Print_Area" localSheetId="8">'No2(※A型のみ記入)'!$A$1:$AX$89</definedName>
    <definedName name="_xlnm.Print_Area" localSheetId="6">'No2(A型記入例)※印刷不要'!$A$1:$AX$88</definedName>
    <definedName name="_xlnm.Print_Area" localSheetId="7">'No2(B型記入例)※印刷不要'!$A$1:$AX$91</definedName>
    <definedName name="_xlnm.Print_Area" localSheetId="29">'No20'!$A$1:$AL$61</definedName>
    <definedName name="_xlnm.Print_Area" localSheetId="30">'No21'!$A$1:$AL$65</definedName>
    <definedName name="_xlnm.Print_Area" localSheetId="31">'No22'!$A$1:$AL$61</definedName>
    <definedName name="_xlnm.Print_Area" localSheetId="32">'No23'!$A$1:$AL$62</definedName>
    <definedName name="_xlnm.Print_Area" localSheetId="33">'No24'!$A$1:$AL$61</definedName>
    <definedName name="_xlnm.Print_Area" localSheetId="34">'No25'!$A$1:$AL$61</definedName>
    <definedName name="_xlnm.Print_Area" localSheetId="35">'No26'!$A$1:$AM$59</definedName>
    <definedName name="_xlnm.Print_Area" localSheetId="36">'No27'!$A$1:$AL$60</definedName>
    <definedName name="_xlnm.Print_Area" localSheetId="37">'No28'!$A$1:$AL$56</definedName>
    <definedName name="_xlnm.Print_Area" localSheetId="10">'No3'!$A$1:$AR$65</definedName>
    <definedName name="_xlnm.Print_Area" localSheetId="11">'No4'!$A$1:$AL$66</definedName>
    <definedName name="_xlnm.Print_Area" localSheetId="12">'No5'!$A$1:$AN$64</definedName>
    <definedName name="_xlnm.Print_Area" localSheetId="13">'No6'!$A$1:$AM$61</definedName>
    <definedName name="_xlnm.Print_Area" localSheetId="14">'No7'!$A$1:$AO$65</definedName>
    <definedName name="_xlnm.Print_Area" localSheetId="15">'No8'!$A$1:$AR$43</definedName>
    <definedName name="_xlnm.Print_Area" localSheetId="16">'No9'!$A$1:$AN$62</definedName>
    <definedName name="_xlnm.Print_Area" localSheetId="3">表紙!$A$1:$AJ$38</definedName>
    <definedName name="_xlnm.Print_Area" localSheetId="4">留意事項※印刷不要!$A$1:$M$21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1" i="254" l="1"/>
  <c r="S40" i="254"/>
  <c r="S42" i="254"/>
  <c r="AS1" i="210" l="1"/>
  <c r="S42" i="238"/>
  <c r="S41" i="238"/>
  <c r="P69" i="255"/>
  <c r="P73" i="255" s="1"/>
  <c r="AA67" i="255"/>
  <c r="AA65" i="255"/>
  <c r="AA63" i="255"/>
  <c r="AA61" i="255"/>
  <c r="AA59" i="255"/>
  <c r="AA57" i="255"/>
  <c r="BT55" i="255"/>
  <c r="BT48" i="255" s="1"/>
  <c r="BT50" i="255" s="1"/>
  <c r="BP55" i="255"/>
  <c r="BH55" i="255"/>
  <c r="BH48" i="255" s="1"/>
  <c r="BH50" i="255" s="1"/>
  <c r="S42" i="255" s="1"/>
  <c r="BD55" i="255"/>
  <c r="S41" i="255"/>
  <c r="X17" i="255"/>
  <c r="AL11" i="255"/>
  <c r="P69" i="254"/>
  <c r="P73" i="254" s="1"/>
  <c r="AA67" i="254"/>
  <c r="AA65" i="254"/>
  <c r="AA63" i="254"/>
  <c r="AA61" i="254"/>
  <c r="AA59" i="254"/>
  <c r="AA57" i="254"/>
  <c r="BQ55" i="254"/>
  <c r="BM55" i="254"/>
  <c r="BE55" i="254"/>
  <c r="BE48" i="254" s="1"/>
  <c r="BE50" i="254" s="1"/>
  <c r="BA55" i="254"/>
  <c r="BQ48" i="254"/>
  <c r="BQ50" i="254" s="1"/>
  <c r="X17" i="254"/>
  <c r="AA11" i="254"/>
  <c r="BY6" i="254"/>
  <c r="AA69" i="255" l="1"/>
  <c r="AA73" i="255" s="1"/>
  <c r="AA79" i="255" s="1"/>
  <c r="S40" i="255" s="1"/>
  <c r="AA73" i="254"/>
  <c r="AA79" i="254" s="1"/>
  <c r="AA69" i="254"/>
  <c r="S41" i="237" l="1"/>
  <c r="BY6" i="237" l="1"/>
  <c r="P69" i="238"/>
  <c r="P73" i="238" s="1"/>
  <c r="AA67" i="238"/>
  <c r="AA65" i="238"/>
  <c r="AA63" i="238"/>
  <c r="AA61" i="238"/>
  <c r="AA59" i="238"/>
  <c r="AA57" i="238"/>
  <c r="AA69" i="238" l="1"/>
  <c r="AA73" i="238" s="1"/>
  <c r="AA79" i="238" s="1"/>
  <c r="S40" i="238" s="1"/>
  <c r="P69" i="237" l="1"/>
  <c r="AA69" i="237" s="1"/>
  <c r="AA67" i="237"/>
  <c r="AA65" i="237"/>
  <c r="AA63" i="237"/>
  <c r="AA61" i="237"/>
  <c r="AA59" i="237"/>
  <c r="AA57" i="237"/>
  <c r="P73" i="237" l="1"/>
  <c r="AA73" i="237" l="1"/>
  <c r="AA79" i="237" s="1"/>
  <c r="S40" i="237" s="1"/>
  <c r="CI41" i="251" l="1"/>
  <c r="CG41" i="251"/>
  <c r="CD41" i="251"/>
  <c r="CB41" i="251"/>
  <c r="CA41" i="251"/>
  <c r="BZ41" i="251"/>
  <c r="BX41" i="251"/>
  <c r="CI39" i="251"/>
  <c r="CG39" i="251"/>
  <c r="CD39" i="251"/>
  <c r="CB39" i="251"/>
  <c r="CA39" i="251"/>
  <c r="BZ39" i="251"/>
  <c r="BX39" i="251"/>
  <c r="CI37" i="251"/>
  <c r="CG37" i="251"/>
  <c r="CD37" i="251"/>
  <c r="CB37" i="251"/>
  <c r="CA37" i="251"/>
  <c r="BZ37" i="251"/>
  <c r="BX37" i="251"/>
  <c r="CI35" i="251"/>
  <c r="CG35" i="251"/>
  <c r="CD35" i="251"/>
  <c r="CB35" i="251"/>
  <c r="CA35" i="251"/>
  <c r="BZ35" i="251"/>
  <c r="BX35" i="251"/>
  <c r="CI33" i="251"/>
  <c r="CG33" i="251"/>
  <c r="CD33" i="251"/>
  <c r="CB33" i="251"/>
  <c r="CA33" i="251"/>
  <c r="BZ33" i="251"/>
  <c r="BX33" i="251"/>
  <c r="CI31" i="251"/>
  <c r="CG31" i="251"/>
  <c r="CD31" i="251"/>
  <c r="CB31" i="251"/>
  <c r="CA31" i="251"/>
  <c r="BZ31" i="251"/>
  <c r="BX31" i="251"/>
  <c r="CI29" i="251"/>
  <c r="CG29" i="251"/>
  <c r="CD29" i="251"/>
  <c r="CB29" i="251"/>
  <c r="CA29" i="251"/>
  <c r="BZ29" i="251"/>
  <c r="BX29" i="251"/>
  <c r="CJ29" i="251" l="1"/>
  <c r="Y29" i="251" s="1"/>
  <c r="CJ33" i="251"/>
  <c r="Y33" i="251" s="1"/>
  <c r="CJ31" i="251"/>
  <c r="Y31" i="251" s="1"/>
  <c r="CJ35" i="251"/>
  <c r="Y35" i="251" s="1"/>
  <c r="CJ37" i="251"/>
  <c r="Y37" i="251" s="1"/>
  <c r="CJ41" i="251"/>
  <c r="Y41" i="251" s="1"/>
  <c r="CJ39" i="251"/>
  <c r="Y39" i="251" s="1"/>
  <c r="BG51" i="212" l="1"/>
  <c r="BA51" i="212"/>
  <c r="AY51" i="212"/>
  <c r="AW51" i="212"/>
  <c r="AU51" i="212"/>
  <c r="AS51" i="212"/>
  <c r="AQ51" i="212"/>
  <c r="AP51" i="212"/>
  <c r="X51" i="212"/>
  <c r="BF51" i="212" s="1"/>
  <c r="BG50" i="212"/>
  <c r="BA50" i="212"/>
  <c r="AY50" i="212"/>
  <c r="AW50" i="212"/>
  <c r="AU50" i="212"/>
  <c r="AS50" i="212"/>
  <c r="AQ50" i="212"/>
  <c r="AP50" i="212"/>
  <c r="X50" i="212"/>
  <c r="AG50" i="212" s="1"/>
  <c r="BG49" i="212"/>
  <c r="BA49" i="212"/>
  <c r="AY49" i="212"/>
  <c r="AW49" i="212"/>
  <c r="AU49" i="212"/>
  <c r="AS49" i="212"/>
  <c r="AQ49" i="212"/>
  <c r="AP49" i="212"/>
  <c r="X49" i="212"/>
  <c r="AG49" i="212" s="1"/>
  <c r="BG48" i="212"/>
  <c r="BA48" i="212"/>
  <c r="AY48" i="212"/>
  <c r="AW48" i="212"/>
  <c r="AU48" i="212"/>
  <c r="AS48" i="212"/>
  <c r="AQ48" i="212"/>
  <c r="AP48" i="212"/>
  <c r="X48" i="212"/>
  <c r="AG48" i="212" s="1"/>
  <c r="BG47" i="212"/>
  <c r="BA47" i="212"/>
  <c r="AY47" i="212"/>
  <c r="AW47" i="212"/>
  <c r="AU47" i="212"/>
  <c r="AS47" i="212"/>
  <c r="AQ47" i="212"/>
  <c r="AP47" i="212"/>
  <c r="X47" i="212"/>
  <c r="AG47" i="212" s="1"/>
  <c r="BG46" i="212"/>
  <c r="BA46" i="212"/>
  <c r="AY46" i="212"/>
  <c r="AW46" i="212"/>
  <c r="AU46" i="212"/>
  <c r="AS46" i="212"/>
  <c r="AQ46" i="212"/>
  <c r="AP46" i="212"/>
  <c r="X46" i="212"/>
  <c r="AG46" i="212" s="1"/>
  <c r="BG45" i="212"/>
  <c r="BA45" i="212"/>
  <c r="AY45" i="212"/>
  <c r="AW45" i="212"/>
  <c r="AU45" i="212"/>
  <c r="AS45" i="212"/>
  <c r="AQ45" i="212"/>
  <c r="AP45" i="212"/>
  <c r="X45" i="212"/>
  <c r="AG45" i="212" s="1"/>
  <c r="BG44" i="212"/>
  <c r="BA44" i="212"/>
  <c r="AY44" i="212"/>
  <c r="AW44" i="212"/>
  <c r="AU44" i="212"/>
  <c r="AS44" i="212"/>
  <c r="AQ44" i="212"/>
  <c r="AP44" i="212"/>
  <c r="X44" i="212"/>
  <c r="AG44" i="212" s="1"/>
  <c r="BG43" i="212"/>
  <c r="BA43" i="212"/>
  <c r="AY43" i="212"/>
  <c r="AW43" i="212"/>
  <c r="AU43" i="212"/>
  <c r="AS43" i="212"/>
  <c r="AQ43" i="212"/>
  <c r="AP43" i="212"/>
  <c r="X43" i="212"/>
  <c r="AG43" i="212" s="1"/>
  <c r="BG42" i="212"/>
  <c r="BA42" i="212"/>
  <c r="AY42" i="212"/>
  <c r="AW42" i="212"/>
  <c r="AU42" i="212"/>
  <c r="AS42" i="212"/>
  <c r="AQ42" i="212"/>
  <c r="AP42" i="212"/>
  <c r="X42" i="212"/>
  <c r="BF42" i="212" s="1"/>
  <c r="BG41" i="212"/>
  <c r="BA41" i="212"/>
  <c r="AY41" i="212"/>
  <c r="AW41" i="212"/>
  <c r="AU41" i="212"/>
  <c r="AS41" i="212"/>
  <c r="AQ41" i="212"/>
  <c r="AP41" i="212"/>
  <c r="X41" i="212"/>
  <c r="BF41" i="212" s="1"/>
  <c r="BG40" i="212"/>
  <c r="BA40" i="212"/>
  <c r="AY40" i="212"/>
  <c r="AW40" i="212"/>
  <c r="AU40" i="212"/>
  <c r="AS40" i="212"/>
  <c r="AQ40" i="212"/>
  <c r="AP40" i="212"/>
  <c r="X40" i="212"/>
  <c r="BF40" i="212" s="1"/>
  <c r="BG39" i="212"/>
  <c r="BA39" i="212"/>
  <c r="AY39" i="212"/>
  <c r="AW39" i="212"/>
  <c r="AU39" i="212"/>
  <c r="AS39" i="212"/>
  <c r="AQ39" i="212"/>
  <c r="AP39" i="212"/>
  <c r="X39" i="212"/>
  <c r="AG39" i="212" s="1"/>
  <c r="BG38" i="212"/>
  <c r="BA38" i="212"/>
  <c r="AY38" i="212"/>
  <c r="AW38" i="212"/>
  <c r="AU38" i="212"/>
  <c r="AS38" i="212"/>
  <c r="AQ38" i="212"/>
  <c r="AP38" i="212"/>
  <c r="X38" i="212"/>
  <c r="AG38" i="212" s="1"/>
  <c r="BG37" i="212"/>
  <c r="BA37" i="212"/>
  <c r="AY37" i="212"/>
  <c r="AW37" i="212"/>
  <c r="AU37" i="212"/>
  <c r="AS37" i="212"/>
  <c r="AQ37" i="212"/>
  <c r="AP37" i="212"/>
  <c r="X37" i="212"/>
  <c r="AG37" i="212" s="1"/>
  <c r="BG36" i="212"/>
  <c r="BA36" i="212"/>
  <c r="AY36" i="212"/>
  <c r="AW36" i="212"/>
  <c r="AU36" i="212"/>
  <c r="AS36" i="212"/>
  <c r="AQ36" i="212"/>
  <c r="AP36" i="212"/>
  <c r="X36" i="212"/>
  <c r="AG36" i="212" s="1"/>
  <c r="BG35" i="212"/>
  <c r="BA35" i="212"/>
  <c r="AY35" i="212"/>
  <c r="AW35" i="212"/>
  <c r="AU35" i="212"/>
  <c r="AS35" i="212"/>
  <c r="AQ35" i="212"/>
  <c r="AP35" i="212"/>
  <c r="X35" i="212"/>
  <c r="AG35" i="212" s="1"/>
  <c r="BG34" i="212"/>
  <c r="BA34" i="212"/>
  <c r="AY34" i="212"/>
  <c r="AW34" i="212"/>
  <c r="AU34" i="212"/>
  <c r="AS34" i="212"/>
  <c r="AQ34" i="212"/>
  <c r="AP34" i="212"/>
  <c r="X34" i="212"/>
  <c r="BF34" i="212" s="1"/>
  <c r="BG33" i="212"/>
  <c r="BA33" i="212"/>
  <c r="AY33" i="212"/>
  <c r="AW33" i="212"/>
  <c r="AU33" i="212"/>
  <c r="AS33" i="212"/>
  <c r="AQ33" i="212"/>
  <c r="AP33" i="212"/>
  <c r="X33" i="212"/>
  <c r="AG33" i="212" s="1"/>
  <c r="BG32" i="212"/>
  <c r="BA32" i="212"/>
  <c r="AY32" i="212"/>
  <c r="AW32" i="212"/>
  <c r="AU32" i="212"/>
  <c r="AS32" i="212"/>
  <c r="AQ32" i="212"/>
  <c r="AP32" i="212"/>
  <c r="X32" i="212"/>
  <c r="AG32" i="212" s="1"/>
  <c r="BG31" i="212"/>
  <c r="BA31" i="212"/>
  <c r="AY31" i="212"/>
  <c r="AW31" i="212"/>
  <c r="AU31" i="212"/>
  <c r="AS31" i="212"/>
  <c r="AQ31" i="212"/>
  <c r="AP31" i="212"/>
  <c r="X31" i="212"/>
  <c r="AG31" i="212" s="1"/>
  <c r="BG30" i="212"/>
  <c r="BA30" i="212"/>
  <c r="AY30" i="212"/>
  <c r="AW30" i="212"/>
  <c r="AU30" i="212"/>
  <c r="AS30" i="212"/>
  <c r="AQ30" i="212"/>
  <c r="AP30" i="212"/>
  <c r="X30" i="212"/>
  <c r="AG30" i="212" s="1"/>
  <c r="BG29" i="212"/>
  <c r="BA29" i="212"/>
  <c r="AY29" i="212"/>
  <c r="AW29" i="212"/>
  <c r="AU29" i="212"/>
  <c r="AS29" i="212"/>
  <c r="AQ29" i="212"/>
  <c r="AP29" i="212"/>
  <c r="X29" i="212"/>
  <c r="BF29" i="212" s="1"/>
  <c r="BG28" i="212"/>
  <c r="BA28" i="212"/>
  <c r="AY28" i="212"/>
  <c r="AW28" i="212"/>
  <c r="AU28" i="212"/>
  <c r="AS28" i="212"/>
  <c r="AQ28" i="212"/>
  <c r="AP28" i="212"/>
  <c r="X28" i="212"/>
  <c r="BF28" i="212" s="1"/>
  <c r="BG27" i="212"/>
  <c r="BA27" i="212"/>
  <c r="AY27" i="212"/>
  <c r="AW27" i="212"/>
  <c r="AU27" i="212"/>
  <c r="AS27" i="212"/>
  <c r="AQ27" i="212"/>
  <c r="AP27" i="212"/>
  <c r="X27" i="212"/>
  <c r="AG27" i="212" s="1"/>
  <c r="BG26" i="212"/>
  <c r="BA26" i="212"/>
  <c r="AY26" i="212"/>
  <c r="AW26" i="212"/>
  <c r="AU26" i="212"/>
  <c r="AS26" i="212"/>
  <c r="AQ26" i="212"/>
  <c r="AP26" i="212"/>
  <c r="X26" i="212"/>
  <c r="AG26" i="212" s="1"/>
  <c r="BG25" i="212"/>
  <c r="BA25" i="212"/>
  <c r="AY25" i="212"/>
  <c r="AW25" i="212"/>
  <c r="AU25" i="212"/>
  <c r="AS25" i="212"/>
  <c r="AQ25" i="212"/>
  <c r="AP25" i="212"/>
  <c r="X25" i="212"/>
  <c r="AG25" i="212" s="1"/>
  <c r="BG24" i="212"/>
  <c r="BA24" i="212"/>
  <c r="AY24" i="212"/>
  <c r="AW24" i="212"/>
  <c r="AU24" i="212"/>
  <c r="AS24" i="212"/>
  <c r="AQ24" i="212"/>
  <c r="AP24" i="212"/>
  <c r="X24" i="212"/>
  <c r="AG24" i="212" s="1"/>
  <c r="BF27" i="212" l="1"/>
  <c r="BC43" i="212"/>
  <c r="BE43" i="212" s="1"/>
  <c r="BF46" i="212"/>
  <c r="BC31" i="212"/>
  <c r="BE31" i="212" s="1"/>
  <c r="AG34" i="212"/>
  <c r="BC45" i="212"/>
  <c r="BE45" i="212" s="1"/>
  <c r="AG29" i="212"/>
  <c r="BC30" i="212"/>
  <c r="BE30" i="212" s="1"/>
  <c r="BC35" i="212"/>
  <c r="BE35" i="212" s="1"/>
  <c r="BF32" i="212"/>
  <c r="AG42" i="212"/>
  <c r="BC42" i="212"/>
  <c r="BE42" i="212" s="1"/>
  <c r="BC36" i="212"/>
  <c r="BE36" i="212" s="1"/>
  <c r="BC38" i="212"/>
  <c r="BE38" i="212" s="1"/>
  <c r="BC46" i="212"/>
  <c r="BE46" i="212" s="1"/>
  <c r="BC26" i="212"/>
  <c r="BE26" i="212" s="1"/>
  <c r="BF39" i="212"/>
  <c r="AG41" i="212"/>
  <c r="BC48" i="212"/>
  <c r="BE48" i="212" s="1"/>
  <c r="BF25" i="212"/>
  <c r="AG51" i="212"/>
  <c r="BF24" i="212"/>
  <c r="BC28" i="212"/>
  <c r="BE28" i="212" s="1"/>
  <c r="BF37" i="212"/>
  <c r="BF44" i="212"/>
  <c r="BC47" i="212"/>
  <c r="BE47" i="212" s="1"/>
  <c r="BC29" i="212"/>
  <c r="BE29" i="212" s="1"/>
  <c r="BF36" i="212"/>
  <c r="BC40" i="212"/>
  <c r="BE40" i="212" s="1"/>
  <c r="BC51" i="212"/>
  <c r="BE51" i="212" s="1"/>
  <c r="BC27" i="212"/>
  <c r="BE27" i="212" s="1"/>
  <c r="BC34" i="212"/>
  <c r="BE34" i="212" s="1"/>
  <c r="BC39" i="212"/>
  <c r="BE39" i="212" s="1"/>
  <c r="BC41" i="212"/>
  <c r="BE41" i="212" s="1"/>
  <c r="BC32" i="212"/>
  <c r="BE32" i="212" s="1"/>
  <c r="BC50" i="212"/>
  <c r="BE50" i="212" s="1"/>
  <c r="BC33" i="212"/>
  <c r="BE33" i="212" s="1"/>
  <c r="BC37" i="212"/>
  <c r="BE37" i="212" s="1"/>
  <c r="BC44" i="212"/>
  <c r="BE44" i="212" s="1"/>
  <c r="BC49" i="212"/>
  <c r="BE49" i="212" s="1"/>
  <c r="BC25" i="212"/>
  <c r="BE25" i="212" s="1"/>
  <c r="BC24" i="212"/>
  <c r="BE24" i="212" s="1"/>
  <c r="AG28" i="212"/>
  <c r="BF30" i="212"/>
  <c r="AG40" i="212"/>
  <c r="BF31" i="212"/>
  <c r="BF43" i="212"/>
  <c r="BF33" i="212"/>
  <c r="BF45" i="212"/>
  <c r="BF35" i="212"/>
  <c r="BF47" i="212"/>
  <c r="BF48" i="212"/>
  <c r="BF49" i="212"/>
  <c r="BF26" i="212"/>
  <c r="BF38" i="212"/>
  <c r="BF50" i="212"/>
  <c r="AB47" i="251" l="1"/>
  <c r="AB45" i="251"/>
  <c r="AG44" i="251"/>
  <c r="AE44" i="251"/>
  <c r="U44" i="251"/>
  <c r="S44" i="251"/>
  <c r="Q44" i="251"/>
  <c r="O44" i="251"/>
  <c r="M44" i="251"/>
  <c r="K44" i="251"/>
  <c r="AG43" i="251"/>
  <c r="AE43" i="251"/>
  <c r="U43" i="251"/>
  <c r="S43" i="251"/>
  <c r="Q43" i="251"/>
  <c r="O43" i="251"/>
  <c r="M43" i="251"/>
  <c r="K43" i="251"/>
  <c r="H43" i="251"/>
  <c r="W42" i="251"/>
  <c r="AB41" i="251"/>
  <c r="W41" i="251"/>
  <c r="W40" i="251"/>
  <c r="AB39" i="251"/>
  <c r="W39" i="251"/>
  <c r="W38" i="251"/>
  <c r="AB37" i="251"/>
  <c r="W37" i="251"/>
  <c r="W36" i="251"/>
  <c r="AB35" i="251"/>
  <c r="W35" i="251"/>
  <c r="W34" i="251"/>
  <c r="AB33" i="251"/>
  <c r="W33" i="251"/>
  <c r="BJ28" i="251"/>
  <c r="BJ21" i="251" s="1"/>
  <c r="BJ23" i="251" s="1"/>
  <c r="BF28" i="251"/>
  <c r="AX28" i="251"/>
  <c r="AX21" i="251" s="1"/>
  <c r="AX23" i="251" s="1"/>
  <c r="AT28" i="251"/>
  <c r="W32" i="251"/>
  <c r="AB31" i="251"/>
  <c r="W31" i="251"/>
  <c r="W30" i="251"/>
  <c r="AB29" i="251"/>
  <c r="W29" i="251"/>
  <c r="AB27" i="251"/>
  <c r="W27" i="251"/>
  <c r="W26" i="251"/>
  <c r="Y43" i="251" l="1"/>
  <c r="AB43" i="251"/>
  <c r="W43" i="251"/>
  <c r="W44" i="251"/>
  <c r="Z74" i="244"/>
  <c r="X74" i="244"/>
  <c r="BC73" i="244"/>
  <c r="AV73" i="244"/>
  <c r="AF73" i="244"/>
  <c r="AD73" i="244"/>
  <c r="Z73" i="244"/>
  <c r="X73" i="244"/>
  <c r="AB72" i="244"/>
  <c r="AS70" i="244"/>
  <c r="AB70" i="244"/>
  <c r="AB69" i="244"/>
  <c r="AS67" i="244"/>
  <c r="AB67" i="244"/>
  <c r="AB66" i="244"/>
  <c r="AS64" i="244"/>
  <c r="AB64" i="244"/>
  <c r="AB63" i="244"/>
  <c r="AS61" i="244"/>
  <c r="AB61" i="244"/>
  <c r="AB60" i="244"/>
  <c r="AS58" i="244"/>
  <c r="AB58" i="244"/>
  <c r="AB57" i="244"/>
  <c r="AS55" i="244"/>
  <c r="AB55" i="244"/>
  <c r="AB54" i="244"/>
  <c r="BO74" i="244" s="1"/>
  <c r="AS52" i="244"/>
  <c r="AS73" i="244" s="1"/>
  <c r="AB52" i="244"/>
  <c r="BP74" i="244" s="1"/>
  <c r="AB73" i="244" s="1"/>
  <c r="Z33" i="244"/>
  <c r="X33" i="244"/>
  <c r="BC32" i="244"/>
  <c r="AV32" i="244"/>
  <c r="AF32" i="244"/>
  <c r="AD32" i="244"/>
  <c r="Z32" i="244"/>
  <c r="X32" i="244"/>
  <c r="AB31" i="244"/>
  <c r="AS29" i="244"/>
  <c r="AB29" i="244"/>
  <c r="AB28" i="244"/>
  <c r="AS26" i="244"/>
  <c r="AB26" i="244"/>
  <c r="AB25" i="244"/>
  <c r="AS23" i="244"/>
  <c r="AB23" i="244"/>
  <c r="AB22" i="244"/>
  <c r="AS20" i="244"/>
  <c r="AB20" i="244"/>
  <c r="AB19" i="244"/>
  <c r="AS17" i="244"/>
  <c r="AB17" i="244"/>
  <c r="AB16" i="244"/>
  <c r="AS14" i="244"/>
  <c r="AB14" i="244"/>
  <c r="AB13" i="244"/>
  <c r="BO33" i="244" s="1"/>
  <c r="AS11" i="244"/>
  <c r="AS32" i="244" s="1"/>
  <c r="AB11" i="244"/>
  <c r="BP33" i="244" s="1"/>
  <c r="AB32" i="244" s="1"/>
  <c r="Z33" i="243"/>
  <c r="X33" i="243"/>
  <c r="BC32" i="243"/>
  <c r="AV32" i="243"/>
  <c r="AF32" i="243"/>
  <c r="AD32" i="243"/>
  <c r="Z32" i="243"/>
  <c r="X32" i="243"/>
  <c r="AB31" i="243"/>
  <c r="AS29" i="243"/>
  <c r="AB29" i="243"/>
  <c r="AB28" i="243"/>
  <c r="AS26" i="243"/>
  <c r="AB26" i="243"/>
  <c r="AB25" i="243"/>
  <c r="AS23" i="243"/>
  <c r="AB23" i="243"/>
  <c r="AB22" i="243"/>
  <c r="AS20" i="243"/>
  <c r="AB20" i="243"/>
  <c r="AB19" i="243"/>
  <c r="AS17" i="243"/>
  <c r="AB17" i="243"/>
  <c r="AB16" i="243"/>
  <c r="AS14" i="243"/>
  <c r="AB14" i="243"/>
  <c r="AB13" i="243"/>
  <c r="BO33" i="243" s="1"/>
  <c r="AS11" i="243"/>
  <c r="AS32" i="243" s="1"/>
  <c r="AB11" i="243"/>
  <c r="BP33" i="243" s="1"/>
  <c r="AB32" i="243" s="1"/>
  <c r="Z74" i="242"/>
  <c r="X74" i="242"/>
  <c r="AZ73" i="242"/>
  <c r="AH73" i="242"/>
  <c r="AD73" i="242"/>
  <c r="Z73" i="242"/>
  <c r="X73" i="242"/>
  <c r="AB72" i="242"/>
  <c r="AW70" i="242"/>
  <c r="AB70" i="242"/>
  <c r="AB69" i="242"/>
  <c r="AW67" i="242"/>
  <c r="AB67" i="242"/>
  <c r="AB66" i="242"/>
  <c r="AW64" i="242"/>
  <c r="AB64" i="242"/>
  <c r="AB63" i="242"/>
  <c r="AW61" i="242"/>
  <c r="AB61" i="242"/>
  <c r="AB60" i="242"/>
  <c r="AW58" i="242"/>
  <c r="AB58" i="242"/>
  <c r="AB57" i="242"/>
  <c r="AW55" i="242"/>
  <c r="AB55" i="242"/>
  <c r="AB54" i="242"/>
  <c r="BT74" i="242" s="1"/>
  <c r="AW52" i="242"/>
  <c r="AW73" i="242" s="1"/>
  <c r="AB52" i="242"/>
  <c r="BU74" i="242" s="1"/>
  <c r="AB73" i="242" s="1"/>
  <c r="BU33" i="242"/>
  <c r="AB32" i="242" s="1"/>
  <c r="Z33" i="242"/>
  <c r="X33" i="242"/>
  <c r="AZ32" i="242"/>
  <c r="AH32" i="242"/>
  <c r="AD32" i="242"/>
  <c r="Z32" i="242"/>
  <c r="X32" i="242"/>
  <c r="AB31" i="242"/>
  <c r="AW29" i="242"/>
  <c r="AB29" i="242"/>
  <c r="AB28" i="242"/>
  <c r="AW26" i="242"/>
  <c r="AB26" i="242"/>
  <c r="AB25" i="242"/>
  <c r="AW23" i="242"/>
  <c r="AB23" i="242"/>
  <c r="AB22" i="242"/>
  <c r="AW20" i="242"/>
  <c r="AB20" i="242"/>
  <c r="AB19" i="242"/>
  <c r="AW17" i="242"/>
  <c r="AB17" i="242"/>
  <c r="AB16" i="242"/>
  <c r="AW14" i="242"/>
  <c r="AB14" i="242"/>
  <c r="AB13" i="242"/>
  <c r="BT33" i="242" s="1"/>
  <c r="AW11" i="242"/>
  <c r="AW32" i="242" s="1"/>
  <c r="AB11" i="242"/>
  <c r="Z33" i="241"/>
  <c r="X33" i="241"/>
  <c r="AZ32" i="241"/>
  <c r="AH32" i="241"/>
  <c r="AD32" i="241"/>
  <c r="Z32" i="241"/>
  <c r="X32" i="241"/>
  <c r="AB31" i="241"/>
  <c r="AW29" i="241"/>
  <c r="AB29" i="241"/>
  <c r="AB28" i="241"/>
  <c r="AW26" i="241"/>
  <c r="AB26" i="241"/>
  <c r="AB25" i="241"/>
  <c r="AW23" i="241"/>
  <c r="AB23" i="241"/>
  <c r="AB22" i="241"/>
  <c r="AW20" i="241"/>
  <c r="AB20" i="241"/>
  <c r="AB19" i="241"/>
  <c r="AW17" i="241"/>
  <c r="AB17" i="241"/>
  <c r="AB16" i="241"/>
  <c r="AW14" i="241"/>
  <c r="AB14" i="241"/>
  <c r="AB13" i="241"/>
  <c r="BT33" i="241" s="1"/>
  <c r="AW11" i="241"/>
  <c r="AW32" i="241" s="1"/>
  <c r="AB11" i="241"/>
  <c r="BU33" i="241" s="1"/>
  <c r="AB32" i="241" s="1"/>
  <c r="BP32" i="244" l="1"/>
  <c r="AB33" i="244" s="1"/>
  <c r="BO32" i="244"/>
  <c r="BO73" i="244"/>
  <c r="BP73" i="244"/>
  <c r="AB74" i="244" s="1"/>
  <c r="BP32" i="243"/>
  <c r="AB33" i="243" s="1"/>
  <c r="BO32" i="243"/>
  <c r="BU32" i="242"/>
  <c r="AB33" i="242" s="1"/>
  <c r="BT32" i="242"/>
  <c r="BU73" i="242"/>
  <c r="AB74" i="242" s="1"/>
  <c r="BT73" i="242"/>
  <c r="BT32" i="241"/>
  <c r="BU32" i="241"/>
  <c r="AB33" i="241" s="1"/>
  <c r="AZ41" i="210" l="1"/>
  <c r="BA41" i="210"/>
  <c r="BC41" i="210" s="1"/>
  <c r="BB41" i="210"/>
  <c r="AL11" i="238" l="1"/>
  <c r="BT55" i="238" l="1"/>
  <c r="BT48" i="238" s="1"/>
  <c r="BT50" i="238" s="1"/>
  <c r="BP55" i="238"/>
  <c r="BH55" i="238"/>
  <c r="BH48" i="238" s="1"/>
  <c r="BH50" i="238" s="1"/>
  <c r="BD55" i="238"/>
  <c r="X17" i="238"/>
  <c r="BQ55" i="237"/>
  <c r="BQ48" i="237" s="1"/>
  <c r="BQ50" i="237" s="1"/>
  <c r="BM55" i="237"/>
  <c r="BE55" i="237"/>
  <c r="BE48" i="237" s="1"/>
  <c r="BE50" i="237" s="1"/>
  <c r="S42" i="237" s="1"/>
  <c r="BA55" i="237"/>
  <c r="X17" i="237"/>
  <c r="AA11" i="237"/>
  <c r="J26" i="156" l="1"/>
  <c r="Z29" i="210"/>
  <c r="Z30" i="210"/>
  <c r="Z31" i="210"/>
  <c r="Z32" i="210"/>
  <c r="Z33" i="210"/>
  <c r="Z34" i="210"/>
  <c r="Z35" i="210"/>
  <c r="Z36" i="210"/>
  <c r="Z37" i="210"/>
  <c r="Z38" i="210"/>
  <c r="Z39" i="210"/>
  <c r="Z40" i="210"/>
  <c r="Z41" i="210"/>
  <c r="Z28" i="210"/>
  <c r="U13" i="156" l="1"/>
  <c r="U12" i="156"/>
  <c r="U11" i="156"/>
  <c r="U10" i="156"/>
  <c r="W10" i="156" l="1"/>
  <c r="W12" i="156"/>
  <c r="T54" i="213"/>
  <c r="N54" i="213"/>
  <c r="H54" i="213"/>
  <c r="CS3" i="210" l="1"/>
  <c r="AH32" i="156" l="1"/>
  <c r="AH22" i="156"/>
  <c r="AC22" i="156"/>
  <c r="CG3" i="210" l="1"/>
  <c r="DA3" i="210"/>
  <c r="BM3" i="210"/>
  <c r="BI3" i="210"/>
  <c r="CW3" i="210"/>
  <c r="CO3" i="210"/>
  <c r="BY3" i="210"/>
  <c r="BD3" i="210"/>
  <c r="AB21" i="101" l="1"/>
  <c r="Z21" i="101"/>
  <c r="X21" i="101"/>
  <c r="V21" i="101"/>
  <c r="T21" i="101"/>
  <c r="R21" i="101"/>
  <c r="P21" i="101"/>
  <c r="N21" i="101"/>
  <c r="L21" i="101"/>
  <c r="J21" i="101"/>
  <c r="H21" i="101"/>
  <c r="F21" i="101"/>
  <c r="AF20" i="101"/>
  <c r="AD20" i="101"/>
  <c r="AH20" i="101" s="1"/>
  <c r="AF19" i="101"/>
  <c r="AD19" i="101"/>
  <c r="AF18" i="101"/>
  <c r="AD18" i="101"/>
  <c r="AF17" i="101"/>
  <c r="AD17" i="101"/>
  <c r="AF16" i="101"/>
  <c r="AD16" i="101"/>
  <c r="AF15" i="101"/>
  <c r="AD15" i="101"/>
  <c r="AH15" i="101" s="1"/>
  <c r="AF14" i="101"/>
  <c r="AD14" i="101"/>
  <c r="AH14" i="101" s="1"/>
  <c r="AF13" i="101"/>
  <c r="AD13" i="101"/>
  <c r="AF12" i="101"/>
  <c r="AD12" i="101"/>
  <c r="AH12" i="101" s="1"/>
  <c r="AF11" i="101"/>
  <c r="AD11" i="101"/>
  <c r="AF10" i="101"/>
  <c r="AD10" i="101"/>
  <c r="AF9" i="101"/>
  <c r="AD9" i="101"/>
  <c r="AH18" i="101" l="1"/>
  <c r="AH10" i="101"/>
  <c r="AH13" i="101"/>
  <c r="AF21" i="101"/>
  <c r="AD22" i="101"/>
  <c r="AH16" i="101"/>
  <c r="AH19" i="101"/>
  <c r="AH17" i="101"/>
  <c r="AH11" i="101"/>
  <c r="AH9" i="101"/>
  <c r="AH21" i="101" l="1"/>
  <c r="BB30" i="210"/>
  <c r="BB31" i="210"/>
  <c r="BB32" i="210"/>
  <c r="BB33" i="210"/>
  <c r="BB34" i="210"/>
  <c r="BB35" i="210"/>
  <c r="BB36" i="210"/>
  <c r="BB37" i="210"/>
  <c r="BB38" i="210"/>
  <c r="BB39" i="210"/>
  <c r="BB40" i="210"/>
  <c r="BA40" i="210" l="1"/>
  <c r="BC40" i="210" s="1"/>
  <c r="AZ40" i="210"/>
  <c r="BA39" i="210"/>
  <c r="BC39" i="210" s="1"/>
  <c r="AZ39" i="210"/>
  <c r="BA38" i="210"/>
  <c r="BC38" i="210" s="1"/>
  <c r="AZ38" i="210"/>
  <c r="BA37" i="210"/>
  <c r="BC37" i="210" s="1"/>
  <c r="AZ37" i="210"/>
  <c r="BA36" i="210"/>
  <c r="BC36" i="210" s="1"/>
  <c r="AZ36" i="210"/>
  <c r="BA35" i="210"/>
  <c r="BC35" i="210" s="1"/>
  <c r="AZ35" i="210"/>
  <c r="BA34" i="210"/>
  <c r="BC34" i="210" s="1"/>
  <c r="AZ34" i="210"/>
  <c r="BA33" i="210"/>
  <c r="BC33" i="210" s="1"/>
  <c r="AZ33" i="210"/>
  <c r="CW9" i="210" s="1"/>
  <c r="BA32" i="210"/>
  <c r="BC32" i="210" s="1"/>
  <c r="AZ32" i="210"/>
  <c r="BA31" i="210"/>
  <c r="BC31" i="210" s="1"/>
  <c r="AZ31" i="210"/>
  <c r="BA30" i="210"/>
  <c r="BC30" i="210" s="1"/>
  <c r="AZ30" i="210"/>
  <c r="BB29" i="210"/>
  <c r="BA29" i="210"/>
  <c r="BC29" i="210" s="1"/>
  <c r="AZ29" i="210"/>
  <c r="BB28" i="210"/>
  <c r="BA28" i="210"/>
  <c r="AZ28" i="210"/>
  <c r="CY12" i="210" s="1"/>
  <c r="BB27" i="210"/>
  <c r="BA27" i="210"/>
  <c r="Z27" i="210"/>
  <c r="DA24" i="210"/>
  <c r="CZ24" i="210"/>
  <c r="CY24" i="210"/>
  <c r="CX24" i="210"/>
  <c r="CW24" i="210"/>
  <c r="CV24" i="210"/>
  <c r="CU24" i="210"/>
  <c r="CT24" i="210"/>
  <c r="CS24" i="210"/>
  <c r="CR24" i="210"/>
  <c r="CQ24" i="210"/>
  <c r="CP24" i="210"/>
  <c r="CO24" i="210"/>
  <c r="CN24" i="210"/>
  <c r="CM24" i="210"/>
  <c r="CL24" i="210"/>
  <c r="CK24" i="210"/>
  <c r="CJ24" i="210"/>
  <c r="CI24" i="210"/>
  <c r="CH24" i="210"/>
  <c r="CG24" i="210"/>
  <c r="CF24" i="210"/>
  <c r="CE24" i="210"/>
  <c r="CD24" i="210"/>
  <c r="CC24" i="210"/>
  <c r="CB24" i="210"/>
  <c r="CA24" i="210"/>
  <c r="BZ24" i="210"/>
  <c r="BY24" i="210"/>
  <c r="BX24" i="210"/>
  <c r="BW24" i="210"/>
  <c r="BV24" i="210"/>
  <c r="BU24" i="210"/>
  <c r="BT24" i="210"/>
  <c r="BS24" i="210"/>
  <c r="BR24" i="210"/>
  <c r="BQ24" i="210"/>
  <c r="BP24" i="210"/>
  <c r="BO24" i="210"/>
  <c r="BN24" i="210"/>
  <c r="BM24" i="210"/>
  <c r="BL24" i="210"/>
  <c r="BK24" i="210"/>
  <c r="BJ24" i="210"/>
  <c r="BI24" i="210"/>
  <c r="BH24" i="210"/>
  <c r="BG24" i="210"/>
  <c r="BF24" i="210"/>
  <c r="BE24" i="210"/>
  <c r="BD24" i="210"/>
  <c r="BA24" i="210"/>
  <c r="DA23" i="210"/>
  <c r="CZ23" i="210"/>
  <c r="CY23" i="210"/>
  <c r="CX23" i="210"/>
  <c r="CW23" i="210"/>
  <c r="CV23" i="210"/>
  <c r="CU23" i="210"/>
  <c r="CT23" i="210"/>
  <c r="CS23" i="210"/>
  <c r="CR23" i="210"/>
  <c r="CQ23" i="210"/>
  <c r="CP23" i="210"/>
  <c r="CO23" i="210"/>
  <c r="CN23" i="210"/>
  <c r="CM23" i="210"/>
  <c r="CL23" i="210"/>
  <c r="CK23" i="210"/>
  <c r="CJ23" i="210"/>
  <c r="CI23" i="210"/>
  <c r="CH23" i="210"/>
  <c r="CG23" i="210"/>
  <c r="CF23" i="210"/>
  <c r="CE23" i="210"/>
  <c r="CD23" i="210"/>
  <c r="CC23" i="210"/>
  <c r="CB23" i="210"/>
  <c r="CA23" i="210"/>
  <c r="BZ23" i="210"/>
  <c r="BY23" i="210"/>
  <c r="BX23" i="210"/>
  <c r="BW23" i="210"/>
  <c r="BV23" i="210"/>
  <c r="BU23" i="210"/>
  <c r="BT23" i="210"/>
  <c r="BS23" i="210"/>
  <c r="BR23" i="210"/>
  <c r="BQ23" i="210"/>
  <c r="BP23" i="210"/>
  <c r="BO23" i="210"/>
  <c r="BN23" i="210"/>
  <c r="BM23" i="210"/>
  <c r="BL23" i="210"/>
  <c r="BK23" i="210"/>
  <c r="BJ23" i="210"/>
  <c r="BI23" i="210"/>
  <c r="BH23" i="210"/>
  <c r="BG23" i="210"/>
  <c r="BF23" i="210"/>
  <c r="BE23" i="210"/>
  <c r="BD23" i="210"/>
  <c r="BA23" i="210"/>
  <c r="DA22" i="210"/>
  <c r="CZ22" i="210"/>
  <c r="CY22" i="210"/>
  <c r="CX22" i="210"/>
  <c r="CW22" i="210"/>
  <c r="CV22" i="210"/>
  <c r="CU22" i="210"/>
  <c r="CT22" i="210"/>
  <c r="CS22" i="210"/>
  <c r="CR22" i="210"/>
  <c r="CQ22" i="210"/>
  <c r="CP22" i="210"/>
  <c r="CO22" i="210"/>
  <c r="CN22" i="210"/>
  <c r="CM22" i="210"/>
  <c r="CL22" i="210"/>
  <c r="CK22" i="210"/>
  <c r="CJ22" i="210"/>
  <c r="CI22" i="210"/>
  <c r="CH22" i="210"/>
  <c r="CG22" i="210"/>
  <c r="CF22" i="210"/>
  <c r="CE22" i="210"/>
  <c r="CD22" i="210"/>
  <c r="CC22" i="210"/>
  <c r="CB22" i="210"/>
  <c r="CA22" i="210"/>
  <c r="BZ22" i="210"/>
  <c r="BY22" i="210"/>
  <c r="BX22" i="210"/>
  <c r="BW22" i="210"/>
  <c r="BV22" i="210"/>
  <c r="BU22" i="210"/>
  <c r="BT22" i="210"/>
  <c r="BS22" i="210"/>
  <c r="BR22" i="210"/>
  <c r="BQ22" i="210"/>
  <c r="BP22" i="210"/>
  <c r="BO22" i="210"/>
  <c r="BN22" i="210"/>
  <c r="BM22" i="210"/>
  <c r="BL22" i="210"/>
  <c r="BK22" i="210"/>
  <c r="BJ22" i="210"/>
  <c r="BI22" i="210"/>
  <c r="BH22" i="210"/>
  <c r="BG22" i="210"/>
  <c r="BF22" i="210"/>
  <c r="BE22" i="210"/>
  <c r="BD22" i="210"/>
  <c r="BA22" i="210"/>
  <c r="DA21" i="210"/>
  <c r="CZ21" i="210"/>
  <c r="CY21" i="210"/>
  <c r="CX21" i="210"/>
  <c r="CW21" i="210"/>
  <c r="CV21" i="210"/>
  <c r="CU21" i="210"/>
  <c r="CT21" i="210"/>
  <c r="CS21" i="210"/>
  <c r="CR21" i="210"/>
  <c r="CQ21" i="210"/>
  <c r="CP21" i="210"/>
  <c r="CO21" i="210"/>
  <c r="CN21" i="210"/>
  <c r="CM21" i="210"/>
  <c r="CL21" i="210"/>
  <c r="CK21" i="210"/>
  <c r="CJ21" i="210"/>
  <c r="CI21" i="210"/>
  <c r="CH21" i="210"/>
  <c r="CG21" i="210"/>
  <c r="CF21" i="210"/>
  <c r="CE21" i="210"/>
  <c r="CD21" i="210"/>
  <c r="CC21" i="210"/>
  <c r="CB21" i="210"/>
  <c r="CA21" i="210"/>
  <c r="BZ21" i="210"/>
  <c r="BY21" i="210"/>
  <c r="BX21" i="210"/>
  <c r="BW21" i="210"/>
  <c r="BV21" i="210"/>
  <c r="BU21" i="210"/>
  <c r="BT21" i="210"/>
  <c r="BS21" i="210"/>
  <c r="BR21" i="210"/>
  <c r="BQ21" i="210"/>
  <c r="BP21" i="210"/>
  <c r="BO21" i="210"/>
  <c r="BN21" i="210"/>
  <c r="BM21" i="210"/>
  <c r="BL21" i="210"/>
  <c r="BK21" i="210"/>
  <c r="BJ21" i="210"/>
  <c r="BI21" i="210"/>
  <c r="BH21" i="210"/>
  <c r="BG21" i="210"/>
  <c r="BF21" i="210"/>
  <c r="BE21" i="210"/>
  <c r="BD21" i="210"/>
  <c r="BA21" i="210"/>
  <c r="DA20" i="210"/>
  <c r="CZ20" i="210"/>
  <c r="CY20" i="210"/>
  <c r="CX20" i="210"/>
  <c r="CW20" i="210"/>
  <c r="CV20" i="210"/>
  <c r="CU20" i="210"/>
  <c r="CT20" i="210"/>
  <c r="CS20" i="210"/>
  <c r="CR20" i="210"/>
  <c r="CQ20" i="210"/>
  <c r="CP20" i="210"/>
  <c r="CO20" i="210"/>
  <c r="CN20" i="210"/>
  <c r="CM20" i="210"/>
  <c r="CL20" i="210"/>
  <c r="CK20" i="210"/>
  <c r="CJ20" i="210"/>
  <c r="CI20" i="210"/>
  <c r="CH20" i="210"/>
  <c r="CG20" i="210"/>
  <c r="CF20" i="210"/>
  <c r="CE20" i="210"/>
  <c r="CD20" i="210"/>
  <c r="CC20" i="210"/>
  <c r="CB20" i="210"/>
  <c r="CA20" i="210"/>
  <c r="BZ20" i="210"/>
  <c r="BY20" i="210"/>
  <c r="BX20" i="210"/>
  <c r="BW20" i="210"/>
  <c r="BV20" i="210"/>
  <c r="BU20" i="210"/>
  <c r="BT20" i="210"/>
  <c r="BS20" i="210"/>
  <c r="BR20" i="210"/>
  <c r="BQ20" i="210"/>
  <c r="BP20" i="210"/>
  <c r="BO20" i="210"/>
  <c r="BN20" i="210"/>
  <c r="BM20" i="210"/>
  <c r="BL20" i="210"/>
  <c r="BK20" i="210"/>
  <c r="BJ20" i="210"/>
  <c r="BI20" i="210"/>
  <c r="BH20" i="210"/>
  <c r="BG20" i="210"/>
  <c r="BF20" i="210"/>
  <c r="BE20" i="210"/>
  <c r="BD20" i="210"/>
  <c r="BA20" i="210"/>
  <c r="DA19" i="210"/>
  <c r="CZ19" i="210"/>
  <c r="CY19" i="210"/>
  <c r="CX19" i="210"/>
  <c r="CW19" i="210"/>
  <c r="CV19" i="210"/>
  <c r="CU19" i="210"/>
  <c r="CT19" i="210"/>
  <c r="CS19" i="210"/>
  <c r="CR19" i="210"/>
  <c r="CQ19" i="210"/>
  <c r="CP19" i="210"/>
  <c r="CO19" i="210"/>
  <c r="CN19" i="210"/>
  <c r="CM19" i="210"/>
  <c r="CL19" i="210"/>
  <c r="CK19" i="210"/>
  <c r="CJ19" i="210"/>
  <c r="CI19" i="210"/>
  <c r="CH19" i="210"/>
  <c r="CG19" i="210"/>
  <c r="CF19" i="210"/>
  <c r="CE19" i="210"/>
  <c r="CD19" i="210"/>
  <c r="CC19" i="210"/>
  <c r="CB19" i="210"/>
  <c r="CA19" i="210"/>
  <c r="BZ19" i="210"/>
  <c r="BY19" i="210"/>
  <c r="BX19" i="210"/>
  <c r="BW19" i="210"/>
  <c r="BV19" i="210"/>
  <c r="BU19" i="210"/>
  <c r="BT19" i="210"/>
  <c r="BS19" i="210"/>
  <c r="BR19" i="210"/>
  <c r="BQ19" i="210"/>
  <c r="BP19" i="210"/>
  <c r="BO19" i="210"/>
  <c r="BN19" i="210"/>
  <c r="BM19" i="210"/>
  <c r="BL19" i="210"/>
  <c r="BK19" i="210"/>
  <c r="BJ19" i="210"/>
  <c r="BI19" i="210"/>
  <c r="BH19" i="210"/>
  <c r="BG19" i="210"/>
  <c r="BF19" i="210"/>
  <c r="BE19" i="210"/>
  <c r="BD19" i="210"/>
  <c r="BA19" i="210"/>
  <c r="DA18" i="210"/>
  <c r="CZ18" i="210"/>
  <c r="CY18" i="210"/>
  <c r="CX18" i="210"/>
  <c r="CW18" i="210"/>
  <c r="CV18" i="210"/>
  <c r="CU18" i="210"/>
  <c r="CT18" i="210"/>
  <c r="CS18" i="210"/>
  <c r="CR18" i="210"/>
  <c r="CQ18" i="210"/>
  <c r="CP18" i="210"/>
  <c r="CO18" i="210"/>
  <c r="CN18" i="210"/>
  <c r="CM18" i="210"/>
  <c r="CL18" i="210"/>
  <c r="CK18" i="210"/>
  <c r="CJ18" i="210"/>
  <c r="CI18" i="210"/>
  <c r="CH18" i="210"/>
  <c r="CG18" i="210"/>
  <c r="CF18" i="210"/>
  <c r="CE18" i="210"/>
  <c r="CD18" i="210"/>
  <c r="CC18" i="210"/>
  <c r="CB18" i="210"/>
  <c r="CA18" i="210"/>
  <c r="BZ18" i="210"/>
  <c r="BY18" i="210"/>
  <c r="BX18" i="210"/>
  <c r="BW18" i="210"/>
  <c r="BV18" i="210"/>
  <c r="BU18" i="210"/>
  <c r="BT18" i="210"/>
  <c r="BS18" i="210"/>
  <c r="BR18" i="210"/>
  <c r="BQ18" i="210"/>
  <c r="BP18" i="210"/>
  <c r="BO18" i="210"/>
  <c r="BN18" i="210"/>
  <c r="BM18" i="210"/>
  <c r="BL18" i="210"/>
  <c r="BK18" i="210"/>
  <c r="BJ18" i="210"/>
  <c r="BI18" i="210"/>
  <c r="BH18" i="210"/>
  <c r="BG18" i="210"/>
  <c r="BF18" i="210"/>
  <c r="BE18" i="210"/>
  <c r="BD18" i="210"/>
  <c r="BA18" i="210"/>
  <c r="DA17" i="210"/>
  <c r="CZ17" i="210"/>
  <c r="CY17" i="210"/>
  <c r="CX17" i="210"/>
  <c r="CW17" i="210"/>
  <c r="CV17" i="210"/>
  <c r="CU17" i="210"/>
  <c r="CT17" i="210"/>
  <c r="CS17" i="210"/>
  <c r="CR17" i="210"/>
  <c r="CQ17" i="210"/>
  <c r="CP17" i="210"/>
  <c r="CO17" i="210"/>
  <c r="CN17" i="210"/>
  <c r="CM17" i="210"/>
  <c r="CL17" i="210"/>
  <c r="CK17" i="210"/>
  <c r="CJ17" i="210"/>
  <c r="CI17" i="210"/>
  <c r="CH17" i="210"/>
  <c r="CG17" i="210"/>
  <c r="CF17" i="210"/>
  <c r="CE17" i="210"/>
  <c r="CD17" i="210"/>
  <c r="CC17" i="210"/>
  <c r="CB17" i="210"/>
  <c r="CA17" i="210"/>
  <c r="BZ17" i="210"/>
  <c r="BY17" i="210"/>
  <c r="BX17" i="210"/>
  <c r="BW17" i="210"/>
  <c r="BV17" i="210"/>
  <c r="BU17" i="210"/>
  <c r="BT17" i="210"/>
  <c r="BS17" i="210"/>
  <c r="BR17" i="210"/>
  <c r="BQ17" i="210"/>
  <c r="BP17" i="210"/>
  <c r="BO17" i="210"/>
  <c r="BN17" i="210"/>
  <c r="BM17" i="210"/>
  <c r="BL17" i="210"/>
  <c r="BK17" i="210"/>
  <c r="BJ17" i="210"/>
  <c r="BI17" i="210"/>
  <c r="BH17" i="210"/>
  <c r="BG17" i="210"/>
  <c r="BF17" i="210"/>
  <c r="BE17" i="210"/>
  <c r="BD17" i="210"/>
  <c r="BA17" i="210"/>
  <c r="DA16" i="210"/>
  <c r="CZ16" i="210"/>
  <c r="CY16" i="210"/>
  <c r="CX16" i="210"/>
  <c r="CW16" i="210"/>
  <c r="CV16" i="210"/>
  <c r="CU16" i="210"/>
  <c r="CT16" i="210"/>
  <c r="CS16" i="210"/>
  <c r="CR16" i="210"/>
  <c r="CQ16" i="210"/>
  <c r="CP16" i="210"/>
  <c r="CO16" i="210"/>
  <c r="CN16" i="210"/>
  <c r="CM16" i="210"/>
  <c r="CL16" i="210"/>
  <c r="CK16" i="210"/>
  <c r="CJ16" i="210"/>
  <c r="CI16" i="210"/>
  <c r="CH16" i="210"/>
  <c r="CG16" i="210"/>
  <c r="CF16" i="210"/>
  <c r="CE16" i="210"/>
  <c r="CD16" i="210"/>
  <c r="CC16" i="210"/>
  <c r="CB16" i="210"/>
  <c r="CA16" i="210"/>
  <c r="BZ16" i="210"/>
  <c r="BY16" i="210"/>
  <c r="BX16" i="210"/>
  <c r="BW16" i="210"/>
  <c r="BV16" i="210"/>
  <c r="BU16" i="210"/>
  <c r="BT16" i="210"/>
  <c r="BS16" i="210"/>
  <c r="BR16" i="210"/>
  <c r="BQ16" i="210"/>
  <c r="BP16" i="210"/>
  <c r="BO16" i="210"/>
  <c r="BN16" i="210"/>
  <c r="BM16" i="210"/>
  <c r="BL16" i="210"/>
  <c r="BK16" i="210"/>
  <c r="BJ16" i="210"/>
  <c r="BI16" i="210"/>
  <c r="BH16" i="210"/>
  <c r="BG16" i="210"/>
  <c r="BF16" i="210"/>
  <c r="BE16" i="210"/>
  <c r="BD16" i="210"/>
  <c r="BA16" i="210"/>
  <c r="DA15" i="210"/>
  <c r="CZ15" i="210"/>
  <c r="CY15" i="210"/>
  <c r="CX15" i="210"/>
  <c r="CW15" i="210"/>
  <c r="CV15" i="210"/>
  <c r="CU15" i="210"/>
  <c r="CT15" i="210"/>
  <c r="CS15" i="210"/>
  <c r="CR15" i="210"/>
  <c r="CQ15" i="210"/>
  <c r="CP15" i="210"/>
  <c r="CO15" i="210"/>
  <c r="CN15" i="210"/>
  <c r="CM15" i="210"/>
  <c r="CL15" i="210"/>
  <c r="CK15" i="210"/>
  <c r="CJ15" i="210"/>
  <c r="CI15" i="210"/>
  <c r="CH15" i="210"/>
  <c r="CG15" i="210"/>
  <c r="CF15" i="210"/>
  <c r="CE15" i="210"/>
  <c r="CD15" i="210"/>
  <c r="CC15" i="210"/>
  <c r="CB15" i="210"/>
  <c r="CA15" i="210"/>
  <c r="BZ15" i="210"/>
  <c r="BY15" i="210"/>
  <c r="BX15" i="210"/>
  <c r="BW15" i="210"/>
  <c r="BV15" i="210"/>
  <c r="BU15" i="210"/>
  <c r="BT15" i="210"/>
  <c r="BS15" i="210"/>
  <c r="BR15" i="210"/>
  <c r="BQ15" i="210"/>
  <c r="BP15" i="210"/>
  <c r="BO15" i="210"/>
  <c r="BN15" i="210"/>
  <c r="BM15" i="210"/>
  <c r="BL15" i="210"/>
  <c r="BK15" i="210"/>
  <c r="BJ15" i="210"/>
  <c r="BI15" i="210"/>
  <c r="BH15" i="210"/>
  <c r="BG15" i="210"/>
  <c r="BF15" i="210"/>
  <c r="BE15" i="210"/>
  <c r="BD15" i="210"/>
  <c r="BA15" i="210"/>
  <c r="DA14" i="210"/>
  <c r="CZ14" i="210"/>
  <c r="CY14" i="210"/>
  <c r="CX14" i="210"/>
  <c r="CW14" i="210"/>
  <c r="CV14" i="210"/>
  <c r="CU14" i="210"/>
  <c r="CT14" i="210"/>
  <c r="CS14" i="210"/>
  <c r="CR14" i="210"/>
  <c r="CQ14" i="210"/>
  <c r="CP14" i="210"/>
  <c r="CO14" i="210"/>
  <c r="CN14" i="210"/>
  <c r="CM14" i="210"/>
  <c r="CL14" i="210"/>
  <c r="CK14" i="210"/>
  <c r="CJ14" i="210"/>
  <c r="CI14" i="210"/>
  <c r="CH14" i="210"/>
  <c r="CG14" i="210"/>
  <c r="CF14" i="210"/>
  <c r="CE14" i="210"/>
  <c r="CD14" i="210"/>
  <c r="CC14" i="210"/>
  <c r="CB14" i="210"/>
  <c r="CA14" i="210"/>
  <c r="BZ14" i="210"/>
  <c r="BY14" i="210"/>
  <c r="BX14" i="210"/>
  <c r="BW14" i="210"/>
  <c r="BV14" i="210"/>
  <c r="BU14" i="210"/>
  <c r="BT14" i="210"/>
  <c r="BS14" i="210"/>
  <c r="BR14" i="210"/>
  <c r="BQ14" i="210"/>
  <c r="BP14" i="210"/>
  <c r="BO14" i="210"/>
  <c r="BN14" i="210"/>
  <c r="BM14" i="210"/>
  <c r="BL14" i="210"/>
  <c r="BK14" i="210"/>
  <c r="BJ14" i="210"/>
  <c r="BI14" i="210"/>
  <c r="BH14" i="210"/>
  <c r="BG14" i="210"/>
  <c r="BF14" i="210"/>
  <c r="BE14" i="210"/>
  <c r="BD14" i="210"/>
  <c r="BA14" i="210"/>
  <c r="DA13" i="210"/>
  <c r="CZ13" i="210"/>
  <c r="CY13" i="210"/>
  <c r="CX13" i="210"/>
  <c r="CW13" i="210"/>
  <c r="CV13" i="210"/>
  <c r="CU13" i="210"/>
  <c r="CT13" i="210"/>
  <c r="CS13" i="210"/>
  <c r="CR13" i="210"/>
  <c r="CQ13" i="210"/>
  <c r="CP13" i="210"/>
  <c r="CO13" i="210"/>
  <c r="CN13" i="210"/>
  <c r="CM13" i="210"/>
  <c r="CL13" i="210"/>
  <c r="CK13" i="210"/>
  <c r="CJ13" i="210"/>
  <c r="CI13" i="210"/>
  <c r="CH13" i="210"/>
  <c r="CG13" i="210"/>
  <c r="CF13" i="210"/>
  <c r="CE13" i="210"/>
  <c r="CD13" i="210"/>
  <c r="CC13" i="210"/>
  <c r="CB13" i="210"/>
  <c r="CA13" i="210"/>
  <c r="BZ13" i="210"/>
  <c r="BY13" i="210"/>
  <c r="BX13" i="210"/>
  <c r="BW13" i="210"/>
  <c r="BV13" i="210"/>
  <c r="BU13" i="210"/>
  <c r="BT13" i="210"/>
  <c r="BS13" i="210"/>
  <c r="BR13" i="210"/>
  <c r="BQ13" i="210"/>
  <c r="BP13" i="210"/>
  <c r="BO13" i="210"/>
  <c r="BN13" i="210"/>
  <c r="BM13" i="210"/>
  <c r="BL13" i="210"/>
  <c r="BK13" i="210"/>
  <c r="BJ13" i="210"/>
  <c r="BI13" i="210"/>
  <c r="BH13" i="210"/>
  <c r="BG13" i="210"/>
  <c r="BF13" i="210"/>
  <c r="BE13" i="210"/>
  <c r="BD13" i="210"/>
  <c r="BA13" i="210"/>
  <c r="DA12" i="210"/>
  <c r="CZ12" i="210"/>
  <c r="CV12" i="210"/>
  <c r="CU12" i="210"/>
  <c r="CT12" i="210"/>
  <c r="CP12" i="210"/>
  <c r="CO12" i="210"/>
  <c r="CN12" i="210"/>
  <c r="CJ12" i="210"/>
  <c r="CI12" i="210"/>
  <c r="CH12" i="210"/>
  <c r="CD12" i="210"/>
  <c r="CC12" i="210"/>
  <c r="CB12" i="210"/>
  <c r="BX12" i="210"/>
  <c r="BW12" i="210"/>
  <c r="BV12" i="210"/>
  <c r="BR12" i="210"/>
  <c r="BQ12" i="210"/>
  <c r="BP12" i="210"/>
  <c r="BL12" i="210"/>
  <c r="BK12" i="210"/>
  <c r="BJ12" i="210"/>
  <c r="BF12" i="210"/>
  <c r="BE12" i="210"/>
  <c r="BD12" i="210"/>
  <c r="BA12" i="210"/>
  <c r="DA11" i="210"/>
  <c r="CZ11" i="210"/>
  <c r="CY11" i="210"/>
  <c r="CX11" i="210"/>
  <c r="CW11" i="210"/>
  <c r="CV11" i="210"/>
  <c r="CU11" i="210"/>
  <c r="CT11" i="210"/>
  <c r="CS11" i="210"/>
  <c r="CR11" i="210"/>
  <c r="CQ11" i="210"/>
  <c r="CP11" i="210"/>
  <c r="CO11" i="210"/>
  <c r="CN11" i="210"/>
  <c r="CM11" i="210"/>
  <c r="CL11" i="210"/>
  <c r="CK11" i="210"/>
  <c r="CJ11" i="210"/>
  <c r="CI11" i="210"/>
  <c r="CH11" i="210"/>
  <c r="CG11" i="210"/>
  <c r="CF11" i="210"/>
  <c r="CE11" i="210"/>
  <c r="CD11" i="210"/>
  <c r="CC11" i="210"/>
  <c r="CB11" i="210"/>
  <c r="CA11" i="210"/>
  <c r="BZ11" i="210"/>
  <c r="BY11" i="210"/>
  <c r="BX11" i="210"/>
  <c r="BW11" i="210"/>
  <c r="BV11" i="210"/>
  <c r="BU11" i="210"/>
  <c r="BT11" i="210"/>
  <c r="BS11" i="210"/>
  <c r="BR11" i="210"/>
  <c r="BQ11" i="210"/>
  <c r="BP11" i="210"/>
  <c r="BO11" i="210"/>
  <c r="BN11" i="210"/>
  <c r="BM11" i="210"/>
  <c r="BL11" i="210"/>
  <c r="BK11" i="210"/>
  <c r="BJ11" i="210"/>
  <c r="BI11" i="210"/>
  <c r="BH11" i="210"/>
  <c r="BG11" i="210"/>
  <c r="BF11" i="210"/>
  <c r="BE11" i="210"/>
  <c r="BD11" i="210"/>
  <c r="BA11" i="210"/>
  <c r="DA10" i="210"/>
  <c r="CZ10" i="210"/>
  <c r="CY10" i="210"/>
  <c r="CX10" i="210"/>
  <c r="CW10" i="210"/>
  <c r="CV10" i="210"/>
  <c r="CU10" i="210"/>
  <c r="CT10" i="210"/>
  <c r="CS10" i="210"/>
  <c r="CR10" i="210"/>
  <c r="CQ10" i="210"/>
  <c r="CP10" i="210"/>
  <c r="CO10" i="210"/>
  <c r="CN10" i="210"/>
  <c r="CM10" i="210"/>
  <c r="CL10" i="210"/>
  <c r="CK10" i="210"/>
  <c r="CJ10" i="210"/>
  <c r="CI10" i="210"/>
  <c r="CH10" i="210"/>
  <c r="CG10" i="210"/>
  <c r="CF10" i="210"/>
  <c r="CE10" i="210"/>
  <c r="CD10" i="210"/>
  <c r="CC10" i="210"/>
  <c r="CB10" i="210"/>
  <c r="CA10" i="210"/>
  <c r="BZ10" i="210"/>
  <c r="BY10" i="210"/>
  <c r="BX10" i="210"/>
  <c r="BW10" i="210"/>
  <c r="BV10" i="210"/>
  <c r="BU10" i="210"/>
  <c r="BT10" i="210"/>
  <c r="BS10" i="210"/>
  <c r="BR10" i="210"/>
  <c r="BQ10" i="210"/>
  <c r="BP10" i="210"/>
  <c r="BO10" i="210"/>
  <c r="BN10" i="210"/>
  <c r="BM10" i="210"/>
  <c r="BL10" i="210"/>
  <c r="BK10" i="210"/>
  <c r="BJ10" i="210"/>
  <c r="BI10" i="210"/>
  <c r="BH10" i="210"/>
  <c r="BG10" i="210"/>
  <c r="BF10" i="210"/>
  <c r="BE10" i="210"/>
  <c r="BD10" i="210"/>
  <c r="BA10" i="210"/>
  <c r="CY9" i="210"/>
  <c r="CS9" i="210"/>
  <c r="CM9" i="210"/>
  <c r="CG9" i="210"/>
  <c r="CA9" i="210"/>
  <c r="BU9" i="210"/>
  <c r="BO9" i="210"/>
  <c r="BI9" i="210"/>
  <c r="BA9" i="210"/>
  <c r="DA8" i="210"/>
  <c r="CZ8" i="210"/>
  <c r="CY8" i="210"/>
  <c r="CX8" i="210"/>
  <c r="CW8" i="210"/>
  <c r="CV8" i="210"/>
  <c r="CU8" i="210"/>
  <c r="CT8" i="210"/>
  <c r="CS8" i="210"/>
  <c r="CR8" i="210"/>
  <c r="CQ8" i="210"/>
  <c r="CP8" i="210"/>
  <c r="CO8" i="210"/>
  <c r="CN8" i="210"/>
  <c r="CM8" i="210"/>
  <c r="CL8" i="210"/>
  <c r="CK8" i="210"/>
  <c r="CJ8" i="210"/>
  <c r="CI8" i="210"/>
  <c r="CH8" i="210"/>
  <c r="CG8" i="210"/>
  <c r="CF8" i="210"/>
  <c r="CE8" i="210"/>
  <c r="CD8" i="210"/>
  <c r="CC8" i="210"/>
  <c r="CB8" i="210"/>
  <c r="CA8" i="210"/>
  <c r="BZ8" i="210"/>
  <c r="BY8" i="210"/>
  <c r="BX8" i="210"/>
  <c r="BW8" i="210"/>
  <c r="BV8" i="210"/>
  <c r="BU8" i="210"/>
  <c r="BT8" i="210"/>
  <c r="BS8" i="210"/>
  <c r="BR8" i="210"/>
  <c r="BQ8" i="210"/>
  <c r="BP8" i="210"/>
  <c r="BO8" i="210"/>
  <c r="BN8" i="210"/>
  <c r="BM8" i="210"/>
  <c r="BL8" i="210"/>
  <c r="BK8" i="210"/>
  <c r="BJ8" i="210"/>
  <c r="BI8" i="210"/>
  <c r="BH8" i="210"/>
  <c r="BG8" i="210"/>
  <c r="BF8" i="210"/>
  <c r="BE8" i="210"/>
  <c r="BD8" i="210"/>
  <c r="BA8" i="210"/>
  <c r="DA7" i="210"/>
  <c r="CZ7" i="210"/>
  <c r="CY7" i="210"/>
  <c r="CX7" i="210"/>
  <c r="CW7" i="210"/>
  <c r="CV7" i="210"/>
  <c r="CU7" i="210"/>
  <c r="CT7" i="210"/>
  <c r="CS7" i="210"/>
  <c r="CR7" i="210"/>
  <c r="CQ7" i="210"/>
  <c r="CP7" i="210"/>
  <c r="CO7" i="210"/>
  <c r="CN7" i="210"/>
  <c r="CM7" i="210"/>
  <c r="CL7" i="210"/>
  <c r="CK7" i="210"/>
  <c r="CJ7" i="210"/>
  <c r="CI7" i="210"/>
  <c r="CH7" i="210"/>
  <c r="CG7" i="210"/>
  <c r="CF7" i="210"/>
  <c r="CE7" i="210"/>
  <c r="CD7" i="210"/>
  <c r="CC7" i="210"/>
  <c r="CB7" i="210"/>
  <c r="CA7" i="210"/>
  <c r="BZ7" i="210"/>
  <c r="BY7" i="210"/>
  <c r="BX7" i="210"/>
  <c r="BW7" i="210"/>
  <c r="BV7" i="210"/>
  <c r="BU7" i="210"/>
  <c r="BT7" i="210"/>
  <c r="BS7" i="210"/>
  <c r="BR7" i="210"/>
  <c r="BQ7" i="210"/>
  <c r="BP7" i="210"/>
  <c r="BO7" i="210"/>
  <c r="BN7" i="210"/>
  <c r="BM7" i="210"/>
  <c r="BL7" i="210"/>
  <c r="BK7" i="210"/>
  <c r="BJ7" i="210"/>
  <c r="BI7" i="210"/>
  <c r="BH7" i="210"/>
  <c r="BG7" i="210"/>
  <c r="BF7" i="210"/>
  <c r="BE7" i="210"/>
  <c r="BD7" i="210"/>
  <c r="BA7" i="210"/>
  <c r="DA6" i="210"/>
  <c r="CZ6" i="210"/>
  <c r="CY6" i="210"/>
  <c r="CX6" i="210"/>
  <c r="CW6" i="210"/>
  <c r="CV6" i="210"/>
  <c r="CU6" i="210"/>
  <c r="CT6" i="210"/>
  <c r="CS6" i="210"/>
  <c r="CR6" i="210"/>
  <c r="CQ6" i="210"/>
  <c r="CP6" i="210"/>
  <c r="CO6" i="210"/>
  <c r="CN6" i="210"/>
  <c r="CM6" i="210"/>
  <c r="CL6" i="210"/>
  <c r="CK6" i="210"/>
  <c r="CJ6" i="210"/>
  <c r="CI6" i="210"/>
  <c r="CH6" i="210"/>
  <c r="CG6" i="210"/>
  <c r="CF6" i="210"/>
  <c r="CE6" i="210"/>
  <c r="CD6" i="210"/>
  <c r="CC6" i="210"/>
  <c r="CB6" i="210"/>
  <c r="CA6" i="210"/>
  <c r="BZ6" i="210"/>
  <c r="BY6" i="210"/>
  <c r="BX6" i="210"/>
  <c r="BW6" i="210"/>
  <c r="BV6" i="210"/>
  <c r="BU6" i="210"/>
  <c r="BT6" i="210"/>
  <c r="BS6" i="210"/>
  <c r="BR6" i="210"/>
  <c r="BQ6" i="210"/>
  <c r="BP6" i="210"/>
  <c r="BO6" i="210"/>
  <c r="BN6" i="210"/>
  <c r="BM6" i="210"/>
  <c r="BL6" i="210"/>
  <c r="BK6" i="210"/>
  <c r="BJ6" i="210"/>
  <c r="BI6" i="210"/>
  <c r="BH6" i="210"/>
  <c r="BG6" i="210"/>
  <c r="BF6" i="210"/>
  <c r="BE6" i="210"/>
  <c r="BD6" i="210"/>
  <c r="BA6" i="210"/>
  <c r="L3" i="210"/>
  <c r="L4" i="210" s="1"/>
  <c r="L5" i="210" s="1"/>
  <c r="DA4" i="210" l="1"/>
  <c r="BC28" i="210"/>
  <c r="BC27" i="210"/>
  <c r="M3" i="210"/>
  <c r="M4" i="210" s="1"/>
  <c r="M5" i="210" s="1"/>
  <c r="BH9" i="210"/>
  <c r="BN9" i="210"/>
  <c r="BT9" i="210"/>
  <c r="BZ9" i="210"/>
  <c r="CF9" i="210"/>
  <c r="CL9" i="210"/>
  <c r="CR9" i="210"/>
  <c r="CX9" i="210"/>
  <c r="BD9" i="210"/>
  <c r="BJ9" i="210"/>
  <c r="BP9" i="210"/>
  <c r="BV9" i="210"/>
  <c r="CB9" i="210"/>
  <c r="CH9" i="210"/>
  <c r="CN9" i="210"/>
  <c r="CT9" i="210"/>
  <c r="CZ9" i="210"/>
  <c r="BG12" i="210"/>
  <c r="BM12" i="210"/>
  <c r="BM4" i="210" s="1"/>
  <c r="BS12" i="210"/>
  <c r="BY12" i="210"/>
  <c r="CE12" i="210"/>
  <c r="CK12" i="210"/>
  <c r="CQ12" i="210"/>
  <c r="CW12" i="210"/>
  <c r="CW4" i="210" s="1"/>
  <c r="BE9" i="210"/>
  <c r="BK9" i="210"/>
  <c r="BQ9" i="210"/>
  <c r="BW9" i="210"/>
  <c r="CC9" i="210"/>
  <c r="CI9" i="210"/>
  <c r="CO9" i="210"/>
  <c r="CO4" i="210" s="1"/>
  <c r="CU9" i="210"/>
  <c r="DA9" i="210"/>
  <c r="BH12" i="210"/>
  <c r="BN12" i="210"/>
  <c r="BT12" i="210"/>
  <c r="BZ12" i="210"/>
  <c r="CF12" i="210"/>
  <c r="CL12" i="210"/>
  <c r="CR12" i="210"/>
  <c r="CX12" i="210"/>
  <c r="BF9" i="210"/>
  <c r="BL9" i="210"/>
  <c r="BI4" i="210" s="1"/>
  <c r="BR9" i="210"/>
  <c r="BX9" i="210"/>
  <c r="CD9" i="210"/>
  <c r="CJ9" i="210"/>
  <c r="CP9" i="210"/>
  <c r="CV9" i="210"/>
  <c r="BI12" i="210"/>
  <c r="BO12" i="210"/>
  <c r="BU12" i="210"/>
  <c r="CA12" i="210"/>
  <c r="CG12" i="210"/>
  <c r="CG4" i="210" s="1"/>
  <c r="CM12" i="210"/>
  <c r="CS12" i="210"/>
  <c r="CS4" i="210" s="1"/>
  <c r="BG9" i="210"/>
  <c r="BM9" i="210"/>
  <c r="BS9" i="210"/>
  <c r="BY9" i="210"/>
  <c r="CE9" i="210"/>
  <c r="CK9" i="210"/>
  <c r="CQ9" i="210"/>
  <c r="BY4" i="210" l="1"/>
  <c r="BD4" i="210"/>
  <c r="N3" i="210"/>
  <c r="N4" i="210" s="1"/>
  <c r="N5" i="210" s="1"/>
  <c r="O3" i="210" l="1"/>
  <c r="O4" i="210" s="1"/>
  <c r="O5" i="210" s="1"/>
  <c r="P3" i="210" l="1"/>
  <c r="P4" i="210" s="1"/>
  <c r="P5" i="210" s="1"/>
  <c r="Q3" i="210" l="1"/>
  <c r="Q4" i="210" s="1"/>
  <c r="Q5" i="210" s="1"/>
  <c r="R3" i="210" l="1"/>
  <c r="R4" i="210" s="1"/>
  <c r="R5" i="210" s="1"/>
  <c r="S3" i="210" l="1"/>
  <c r="S4" i="210" s="1"/>
  <c r="S5" i="210" s="1"/>
  <c r="T3" i="210" l="1"/>
  <c r="T4" i="210" s="1"/>
  <c r="T5" i="210" s="1"/>
  <c r="U3" i="210" l="1"/>
  <c r="U4" i="210" s="1"/>
  <c r="U5" i="210" s="1"/>
  <c r="V3" i="210" l="1"/>
  <c r="V4" i="210" s="1"/>
  <c r="V5" i="210" s="1"/>
  <c r="W3" i="210" l="1"/>
  <c r="W4" i="210" s="1"/>
  <c r="W5" i="210" s="1"/>
  <c r="X3" i="210" l="1"/>
  <c r="X4" i="210" s="1"/>
  <c r="X5" i="210" s="1"/>
  <c r="Y3" i="210" l="1"/>
  <c r="Y4" i="210" s="1"/>
  <c r="Y5" i="210" s="1"/>
  <c r="Z3" i="210" l="1"/>
  <c r="Z4" i="210" s="1"/>
  <c r="Z5" i="210" s="1"/>
  <c r="AA3" i="210" l="1"/>
  <c r="AA4" i="210" s="1"/>
  <c r="AA5" i="210" s="1"/>
  <c r="AB3" i="210" l="1"/>
  <c r="AB4" i="210" s="1"/>
  <c r="AB5" i="210" s="1"/>
  <c r="AC3" i="210" l="1"/>
  <c r="AC4" i="210" s="1"/>
  <c r="AC5" i="210" s="1"/>
  <c r="AD3" i="210" l="1"/>
  <c r="AD4" i="210" s="1"/>
  <c r="AD5" i="210" s="1"/>
  <c r="AE3" i="210" l="1"/>
  <c r="AE4" i="210" s="1"/>
  <c r="AE5" i="210" s="1"/>
  <c r="AF3" i="210" l="1"/>
  <c r="AF4" i="210" s="1"/>
  <c r="AF5" i="210" s="1"/>
  <c r="AG3" i="210" l="1"/>
  <c r="AG4" i="210" s="1"/>
  <c r="AG5" i="210" s="1"/>
  <c r="AH3" i="210" l="1"/>
  <c r="AH4" i="210" s="1"/>
  <c r="AH5" i="210" s="1"/>
  <c r="AI3" i="210" l="1"/>
  <c r="AI4" i="210" s="1"/>
  <c r="AI5" i="210" s="1"/>
  <c r="AJ3" i="210" l="1"/>
  <c r="AJ4" i="210" s="1"/>
  <c r="AJ5" i="210" s="1"/>
  <c r="AK3" i="210" l="1"/>
  <c r="AK4" i="210" s="1"/>
  <c r="AK5" i="210" s="1"/>
  <c r="AL3" i="210" l="1"/>
  <c r="AL4" i="210" s="1"/>
  <c r="AL5" i="210" s="1"/>
  <c r="AM3" i="210" l="1"/>
  <c r="AM4" i="210" s="1"/>
  <c r="AM5" i="210" s="1"/>
  <c r="AN3" i="210" l="1"/>
  <c r="AN4" i="210" s="1"/>
  <c r="AN5" i="210" s="1"/>
  <c r="AO3" i="210" l="1"/>
  <c r="AO4" i="210" s="1"/>
  <c r="AO5" i="210" s="1"/>
  <c r="AP3" i="210" l="1"/>
  <c r="AP4" i="210" s="1"/>
  <c r="AP5" i="210" s="1"/>
  <c r="G29" i="156" l="1"/>
  <c r="G26" i="156"/>
  <c r="AH30" i="156"/>
  <c r="V29" i="156"/>
  <c r="V30" i="156" s="1"/>
  <c r="J29" i="156"/>
  <c r="AC28" i="156"/>
  <c r="AH28" i="156" s="1"/>
  <c r="AC27" i="156"/>
  <c r="AH27" i="156" s="1"/>
  <c r="AC23" i="156"/>
  <c r="AC21" i="156"/>
  <c r="AH21" i="156" s="1"/>
  <c r="G31" i="156" l="1"/>
  <c r="Y10" i="156"/>
  <c r="Y11" i="156"/>
  <c r="V32" i="156"/>
  <c r="AC32" i="156" s="1"/>
  <c r="V25" i="156"/>
  <c r="V26" i="156" s="1"/>
  <c r="AC29" i="156"/>
  <c r="J31" i="156"/>
  <c r="AC30" i="156"/>
  <c r="AC24" i="156"/>
  <c r="AC25" i="156" s="1"/>
  <c r="AH23" i="156" s="1"/>
  <c r="AC26" i="156" l="1"/>
  <c r="AB46" i="101" l="1"/>
  <c r="Z46" i="101"/>
  <c r="X46" i="101"/>
  <c r="V46" i="101"/>
  <c r="T46" i="101"/>
  <c r="R46" i="101"/>
  <c r="P46" i="101"/>
  <c r="N46" i="101"/>
  <c r="L46" i="101"/>
  <c r="J46" i="101"/>
  <c r="H46" i="101"/>
  <c r="F46" i="101"/>
  <c r="AF45" i="101"/>
  <c r="AD45" i="101"/>
  <c r="AF44" i="101"/>
  <c r="AD44" i="101"/>
  <c r="AF43" i="101"/>
  <c r="AD43" i="101"/>
  <c r="AF42" i="101"/>
  <c r="AD42" i="101"/>
  <c r="AH42" i="101" s="1"/>
  <c r="AF41" i="101"/>
  <c r="AD41" i="101"/>
  <c r="AF40" i="101"/>
  <c r="AD40" i="101"/>
  <c r="AF39" i="101"/>
  <c r="AD39" i="101"/>
  <c r="AF38" i="101"/>
  <c r="AD38" i="101"/>
  <c r="AF37" i="101"/>
  <c r="AD37" i="101"/>
  <c r="AF36" i="101"/>
  <c r="AD36" i="101"/>
  <c r="AF35" i="101"/>
  <c r="AD35" i="101"/>
  <c r="AF34" i="101"/>
  <c r="AD34" i="101"/>
  <c r="AG36" i="154"/>
  <c r="H35" i="154"/>
  <c r="AG34" i="154"/>
  <c r="U33" i="154"/>
  <c r="U36" i="154" s="1"/>
  <c r="AB36" i="154" s="1"/>
  <c r="J33" i="154"/>
  <c r="AG32" i="154"/>
  <c r="AB32" i="154"/>
  <c r="AG31" i="154"/>
  <c r="AB31" i="154"/>
  <c r="AG30" i="154"/>
  <c r="AB30" i="154"/>
  <c r="U29" i="154"/>
  <c r="J29" i="154"/>
  <c r="AB27" i="154"/>
  <c r="AG26" i="154"/>
  <c r="AB24" i="154"/>
  <c r="AB29" i="154" s="1"/>
  <c r="AG23" i="154"/>
  <c r="Y12" i="154"/>
  <c r="Y11" i="154"/>
  <c r="Y9" i="154"/>
  <c r="AH45" i="101" l="1"/>
  <c r="AH37" i="101"/>
  <c r="AH43" i="101"/>
  <c r="AH35" i="101"/>
  <c r="AH41" i="101"/>
  <c r="AH40" i="101"/>
  <c r="AB33" i="154"/>
  <c r="J35" i="154"/>
  <c r="AF46" i="101"/>
  <c r="AH39" i="101"/>
  <c r="AH44" i="101"/>
  <c r="AG10" i="154"/>
  <c r="AD47" i="101"/>
  <c r="AH36" i="101"/>
  <c r="AH38" i="101"/>
  <c r="AG9" i="154"/>
  <c r="U34" i="154"/>
  <c r="AB34" i="154" s="1"/>
  <c r="AH34" i="101"/>
  <c r="AH46" i="10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N6" authorId="0" shapeId="0" xr:uid="{00000000-0006-0000-0100-00000100000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A9" authorId="0" shapeId="0" xr:uid="{E1DE1D1B-03A0-4DC9-9BDA-F7DB099DF850}">
      <text>
        <r>
          <rPr>
            <sz val="9"/>
            <color indexed="81"/>
            <rFont val="ＭＳ Ｐ明朝"/>
            <family val="1"/>
            <charset val="128"/>
          </rPr>
          <t>自動で入力されます</t>
        </r>
      </text>
    </comment>
    <comment ref="J10" authorId="0" shapeId="0" xr:uid="{6FCD4A81-5A3F-4BA9-B65B-BF21AA2F28F8}">
      <text>
        <r>
          <rPr>
            <sz val="9"/>
            <color indexed="81"/>
            <rFont val="ＭＳ Ｐ明朝"/>
            <family val="1"/>
            <charset val="128"/>
          </rPr>
          <t>産休・育休・病休等の代替職員は、正規職員に含め、再掲表示してください。</t>
        </r>
      </text>
    </comment>
    <comment ref="S42" authorId="1" shapeId="0" xr:uid="{C15DBA13-181D-4974-84F1-2B9EBDB260A3}">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48" authorId="0" shapeId="0" xr:uid="{841D674B-E13B-4CDA-A617-29DA2CC09F7D}">
      <text>
        <r>
          <rPr>
            <sz val="9"/>
            <color indexed="81"/>
            <rFont val="ＭＳ Ｐ明朝"/>
            <family val="1"/>
            <charset val="128"/>
          </rPr>
          <t>保育士カウントの看護師等を含む</t>
        </r>
      </text>
    </comment>
    <comment ref="BM48" authorId="0" shapeId="0" xr:uid="{BE1E969A-6B8C-4E3E-A0DB-F7ACC3022EC8}">
      <text>
        <r>
          <rPr>
            <sz val="9"/>
            <color indexed="81"/>
            <rFont val="ＭＳ Ｐ明朝"/>
            <family val="1"/>
            <charset val="128"/>
          </rPr>
          <t>保育士カウントの看護師等を含む</t>
        </r>
      </text>
    </comment>
    <comment ref="BE50" authorId="2" shapeId="0" xr:uid="{F029518E-EC39-43F0-82CC-3EF557F9C67D}">
      <text>
        <r>
          <rPr>
            <sz val="9"/>
            <color indexed="81"/>
            <rFont val="ＭＳ Ｐ明朝"/>
            <family val="1"/>
            <charset val="128"/>
          </rPr>
          <t>式が入っています。</t>
        </r>
      </text>
    </comment>
    <comment ref="BQ50" authorId="2" shapeId="0" xr:uid="{955D9762-9388-4D7F-A989-E81F7E669D8A}">
      <text>
        <r>
          <rPr>
            <sz val="9"/>
            <color indexed="81"/>
            <rFont val="ＭＳ Ｐ明朝"/>
            <family val="1"/>
            <charset val="128"/>
          </rPr>
          <t>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L9" authorId="0" shapeId="0" xr:uid="{3E18F007-4ECF-4F6F-BAA6-8F9187E059A3}">
      <text>
        <r>
          <rPr>
            <sz val="9"/>
            <color indexed="81"/>
            <rFont val="ＭＳ Ｐ明朝"/>
            <family val="1"/>
            <charset val="128"/>
          </rPr>
          <t>当該小規模保育事業Ａ型に勤務する保健師、看護師又は准看護師を、1人に限り保育士とみなすことができる。但し准看護師については、西原町を除く。</t>
        </r>
      </text>
    </comment>
    <comment ref="J10" authorId="0" shapeId="0" xr:uid="{BECB2F1A-8466-4851-8FFA-DFAF13918D29}">
      <text>
        <r>
          <rPr>
            <sz val="9"/>
            <color indexed="81"/>
            <rFont val="ＭＳ Ｐ明朝"/>
            <family val="1"/>
            <charset val="128"/>
          </rPr>
          <t>産休・育休・病休等の代替職員は、正規職員に含め、再掲表示してください。</t>
        </r>
      </text>
    </comment>
    <comment ref="U10" authorId="0" shapeId="0" xr:uid="{69F3770D-7B90-4EC5-8A36-0ED5D9365792}">
      <text>
        <r>
          <rPr>
            <sz val="9"/>
            <color indexed="81"/>
            <rFont val="ＭＳ Ｐ明朝"/>
            <family val="1"/>
            <charset val="128"/>
          </rPr>
          <t>産休・育休・病休等の代替職員は、正規職員に含め、再掲表示してください。</t>
        </r>
      </text>
    </comment>
    <comment ref="S42" authorId="1" shapeId="0" xr:uid="{E6001B7D-D420-40C7-B123-53EF77D6F4A5}">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D48" authorId="0" shapeId="0" xr:uid="{8235B0F4-31E3-4B51-B3E6-14895263AAB9}">
      <text>
        <r>
          <rPr>
            <sz val="9"/>
            <color indexed="81"/>
            <rFont val="ＭＳ Ｐ明朝"/>
            <family val="1"/>
            <charset val="128"/>
          </rPr>
          <t>保育士カウントの看護師等を含む</t>
        </r>
      </text>
    </comment>
    <comment ref="BP48" authorId="0" shapeId="0" xr:uid="{094EC899-BDF4-4FB3-90DC-4ADB62F7791B}">
      <text>
        <r>
          <rPr>
            <sz val="9"/>
            <color indexed="81"/>
            <rFont val="ＭＳ Ｐ明朝"/>
            <family val="1"/>
            <charset val="128"/>
          </rPr>
          <t>保育士カウントの看護師等を含む</t>
        </r>
      </text>
    </comment>
    <comment ref="BH50" authorId="2" shapeId="0" xr:uid="{CFB20891-4F1F-4F80-81B0-2F4AB17DA326}">
      <text>
        <r>
          <rPr>
            <sz val="9"/>
            <color indexed="81"/>
            <rFont val="ＭＳ Ｐ明朝"/>
            <family val="1"/>
            <charset val="128"/>
          </rPr>
          <t>式が入っています。</t>
        </r>
      </text>
    </comment>
    <comment ref="BT50" authorId="2" shapeId="0" xr:uid="{769C0733-88BE-42F6-985D-DDCB6A0816B9}">
      <text>
        <r>
          <rPr>
            <sz val="9"/>
            <color indexed="81"/>
            <rFont val="ＭＳ Ｐ明朝"/>
            <family val="1"/>
            <charset val="128"/>
          </rPr>
          <t>式が入っています。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A9" authorId="0" shapeId="0" xr:uid="{FA1B8B2F-C381-423B-9982-EDCEA556AA3C}">
      <text>
        <r>
          <rPr>
            <sz val="9"/>
            <color indexed="81"/>
            <rFont val="ＭＳ Ｐ明朝"/>
            <family val="1"/>
            <charset val="128"/>
          </rPr>
          <t>自動で入力されます</t>
        </r>
      </text>
    </comment>
    <comment ref="J10" authorId="0" shapeId="0" xr:uid="{63917D22-16D7-484F-B184-A49EC56797FD}">
      <text>
        <r>
          <rPr>
            <sz val="9"/>
            <color indexed="81"/>
            <rFont val="ＭＳ Ｐ明朝"/>
            <family val="1"/>
            <charset val="128"/>
          </rPr>
          <t>産休・育休・病休等の代替職員は、正規職員に含め、再掲表示してください。</t>
        </r>
      </text>
    </comment>
    <comment ref="S42" authorId="1" shapeId="0" xr:uid="{5D0D3129-B28C-4AE4-A47B-005D639FA633}">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48" authorId="0" shapeId="0" xr:uid="{020E45E6-B182-4DE0-AC2C-E7D347A06C2C}">
      <text>
        <r>
          <rPr>
            <sz val="9"/>
            <color indexed="81"/>
            <rFont val="ＭＳ Ｐ明朝"/>
            <family val="1"/>
            <charset val="128"/>
          </rPr>
          <t>保育士カウントの看護師等を含む</t>
        </r>
      </text>
    </comment>
    <comment ref="BM48" authorId="0" shapeId="0" xr:uid="{C3DC6BCC-09CF-4E79-85E4-32945A99D4D4}">
      <text>
        <r>
          <rPr>
            <sz val="9"/>
            <color indexed="81"/>
            <rFont val="ＭＳ Ｐ明朝"/>
            <family val="1"/>
            <charset val="128"/>
          </rPr>
          <t>保育士カウントの看護師等を含む</t>
        </r>
      </text>
    </comment>
    <comment ref="BE50" authorId="2" shapeId="0" xr:uid="{77313623-FD90-4A11-ADC6-67B9DE09A4D8}">
      <text>
        <r>
          <rPr>
            <sz val="9"/>
            <color indexed="81"/>
            <rFont val="ＭＳ Ｐ明朝"/>
            <family val="1"/>
            <charset val="128"/>
          </rPr>
          <t>式が入っています。</t>
        </r>
      </text>
    </comment>
    <comment ref="BQ50" authorId="2" shapeId="0" xr:uid="{5AC8B996-F3AE-40D7-861D-1DE0A3F1CB1B}">
      <text>
        <r>
          <rPr>
            <sz val="9"/>
            <color indexed="81"/>
            <rFont val="ＭＳ Ｐ明朝"/>
            <family val="1"/>
            <charset val="128"/>
          </rPr>
          <t>式が入っています。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L9" authorId="0" shapeId="0" xr:uid="{BB1E85FF-CCB0-4932-8DD3-3D62F15E7B39}">
      <text>
        <r>
          <rPr>
            <sz val="9"/>
            <color indexed="81"/>
            <rFont val="ＭＳ Ｐ明朝"/>
            <family val="1"/>
            <charset val="128"/>
          </rPr>
          <t>当該小規模保育事業Ａ型に勤務する保健師、看護師又は准看護師を、1人に限り保育士とみなすことができる。但し准看護師については、西原町を除く。</t>
        </r>
      </text>
    </comment>
    <comment ref="J10" authorId="0" shapeId="0" xr:uid="{816ACA02-7F3F-455B-9BAE-775B7477075D}">
      <text>
        <r>
          <rPr>
            <sz val="9"/>
            <color indexed="81"/>
            <rFont val="ＭＳ Ｐ明朝"/>
            <family val="1"/>
            <charset val="128"/>
          </rPr>
          <t>産休・育休・病休等の代替職員は、正規職員に含め、再掲表示してください。</t>
        </r>
      </text>
    </comment>
    <comment ref="U10" authorId="0" shapeId="0" xr:uid="{7F2100D4-7570-4DA2-8D10-321FBF18C178}">
      <text>
        <r>
          <rPr>
            <sz val="9"/>
            <color indexed="81"/>
            <rFont val="ＭＳ Ｐ明朝"/>
            <family val="1"/>
            <charset val="128"/>
          </rPr>
          <t>産休・育休・病休等の代替職員は、正規職員に含め、再掲表示してください。</t>
        </r>
      </text>
    </comment>
    <comment ref="S42" authorId="1" shapeId="0" xr:uid="{2785A7C1-12D3-4D12-A808-EADA6518EB20}">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D48" authorId="0" shapeId="0" xr:uid="{27290384-BD13-470B-99B0-2258A9868BA5}">
      <text>
        <r>
          <rPr>
            <sz val="9"/>
            <color indexed="81"/>
            <rFont val="ＭＳ Ｐ明朝"/>
            <family val="1"/>
            <charset val="128"/>
          </rPr>
          <t>保育士カウントの看護師等を含む</t>
        </r>
      </text>
    </comment>
    <comment ref="BP48" authorId="0" shapeId="0" xr:uid="{0808B7DD-381C-4DF8-BE67-F825A1ADF702}">
      <text>
        <r>
          <rPr>
            <sz val="9"/>
            <color indexed="81"/>
            <rFont val="ＭＳ Ｐ明朝"/>
            <family val="1"/>
            <charset val="128"/>
          </rPr>
          <t>保育士カウントの看護師等を含む</t>
        </r>
      </text>
    </comment>
    <comment ref="BH50" authorId="2" shapeId="0" xr:uid="{5317373F-5655-4594-8FC5-E97AA89BF40A}">
      <text>
        <r>
          <rPr>
            <sz val="9"/>
            <color indexed="81"/>
            <rFont val="ＭＳ Ｐ明朝"/>
            <family val="1"/>
            <charset val="128"/>
          </rPr>
          <t>式が入っています。</t>
        </r>
      </text>
    </comment>
    <comment ref="BT50" authorId="2" shapeId="0" xr:uid="{AB27EB61-814A-4E79-B2E7-362C3B142C2D}">
      <text>
        <r>
          <rPr>
            <sz val="9"/>
            <color indexed="81"/>
            <rFont val="ＭＳ Ｐ明朝"/>
            <family val="1"/>
            <charset val="128"/>
          </rPr>
          <t>式が入っています。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kyoiku-1</author>
    <author>沖縄県</author>
    <author>soramimi69</author>
  </authors>
  <commentList>
    <comment ref="F9" authorId="0" shapeId="0" xr:uid="{59453B6C-FEFC-4C97-ACDF-F375B220C298}">
      <text>
        <r>
          <rPr>
            <sz val="9"/>
            <color indexed="81"/>
            <rFont val="ＭＳ Ｐ明朝"/>
            <family val="1"/>
            <charset val="128"/>
          </rPr>
          <t>市町村長が認めた障害児を受入れている事業所</t>
        </r>
      </text>
    </comment>
    <comment ref="L10" authorId="0" shapeId="0" xr:uid="{893188E3-8C28-4914-BA37-0449BAA08C9F}">
      <text>
        <r>
          <rPr>
            <sz val="9"/>
            <color indexed="81"/>
            <rFont val="ＭＳ Ｐ明朝"/>
            <family val="1"/>
            <charset val="128"/>
          </rPr>
          <t>適用されている栄養士の配置の形態を選択すること。</t>
        </r>
      </text>
    </comment>
    <comment ref="AT21" authorId="1" shapeId="0" xr:uid="{ED5CF0FC-20A3-4226-8FF5-B5F6CB9169C4}">
      <text>
        <r>
          <rPr>
            <sz val="9"/>
            <color indexed="81"/>
            <rFont val="ＭＳ Ｐ明朝"/>
            <family val="1"/>
            <charset val="128"/>
          </rPr>
          <t>保育士カウントの看護師等を含む</t>
        </r>
      </text>
    </comment>
    <comment ref="BF21" authorId="1" shapeId="0" xr:uid="{A88D3C1E-242E-40BF-BD8D-16C2D35ACA28}">
      <text>
        <r>
          <rPr>
            <sz val="9"/>
            <color indexed="81"/>
            <rFont val="ＭＳ Ｐ明朝"/>
            <family val="1"/>
            <charset val="128"/>
          </rPr>
          <t>保育士カウントの看護師等を含む</t>
        </r>
      </text>
    </comment>
    <comment ref="AE23" authorId="2" shapeId="0" xr:uid="{A058E344-CE78-4718-B7C5-A4FD4F71D07F}">
      <text>
        <r>
          <rPr>
            <sz val="9"/>
            <color indexed="81"/>
            <rFont val="ＭＳ Ｐ明朝"/>
            <family val="1"/>
            <charset val="128"/>
          </rPr>
          <t xml:space="preserve">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
</t>
        </r>
        <r>
          <rPr>
            <u/>
            <sz val="9"/>
            <color indexed="81"/>
            <rFont val="ＭＳ Ｐ明朝"/>
            <family val="1"/>
            <charset val="128"/>
          </rPr>
          <t>正規・非正規を問わず、雇用契約による労働時間数で区分。</t>
        </r>
      </text>
    </comment>
    <comment ref="AG23" authorId="2" shapeId="0" xr:uid="{D41ABA0B-22AA-481B-849C-49CBC93B52A8}">
      <text>
        <r>
          <rPr>
            <sz val="9"/>
            <color indexed="81"/>
            <rFont val="ＭＳ Ｐ明朝"/>
            <family val="1"/>
            <charset val="128"/>
          </rPr>
          <t>短時間とは、常勤</t>
        </r>
        <r>
          <rPr>
            <b/>
            <u/>
            <sz val="9"/>
            <color indexed="81"/>
            <rFont val="ＭＳ Ｐ明朝"/>
            <family val="1"/>
            <charset val="128"/>
          </rPr>
          <t>以外</t>
        </r>
        <r>
          <rPr>
            <sz val="9"/>
            <color indexed="81"/>
            <rFont val="ＭＳ Ｐ明朝"/>
            <family val="1"/>
            <charset val="128"/>
          </rPr>
          <t xml:space="preserve">の者をいう。
</t>
        </r>
        <r>
          <rPr>
            <u/>
            <sz val="9"/>
            <color indexed="81"/>
            <rFont val="ＭＳ Ｐ明朝"/>
            <family val="1"/>
            <charset val="128"/>
          </rPr>
          <t>正規・非正規を問わず、雇用契約による労働時間数で区分。</t>
        </r>
        <r>
          <rPr>
            <sz val="9"/>
            <color indexed="81"/>
            <rFont val="ＭＳ Ｐ明朝"/>
            <family val="1"/>
            <charset val="128"/>
          </rPr>
          <t xml:space="preserve">
</t>
        </r>
      </text>
    </comment>
    <comment ref="AX23" authorId="2" shapeId="0" xr:uid="{170DC5B0-F70B-46D9-95D3-1DF6F3907BE7}">
      <text>
        <r>
          <rPr>
            <sz val="9"/>
            <color indexed="81"/>
            <rFont val="ＭＳ Ｐ明朝"/>
            <family val="1"/>
            <charset val="128"/>
          </rPr>
          <t>式が入っています。</t>
        </r>
      </text>
    </comment>
    <comment ref="BJ23" authorId="2" shapeId="0" xr:uid="{A067304C-868D-4E2E-9AD6-1C6CD75F5BE8}">
      <text>
        <r>
          <rPr>
            <sz val="9"/>
            <color indexed="81"/>
            <rFont val="ＭＳ Ｐ明朝"/>
            <family val="1"/>
            <charset val="128"/>
          </rPr>
          <t>式が入っています。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kyoiku-1</author>
  </authors>
  <commentList>
    <comment ref="AD24" authorId="0" shapeId="0" xr:uid="{FE30D195-1832-4897-AC36-EF18A68D6A24}">
      <text>
        <r>
          <rPr>
            <sz val="9"/>
            <color indexed="81"/>
            <rFont val="ＭＳ Ｐ明朝"/>
            <family val="1"/>
            <charset val="128"/>
          </rPr>
          <t>保育士資格者が3分の2未満となった場合には赤字表記されます。</t>
        </r>
      </text>
    </comment>
    <comment ref="AD38" authorId="0" shapeId="0" xr:uid="{45DF858B-4FB8-4746-87C1-1017D85E8CD0}">
      <text>
        <r>
          <rPr>
            <sz val="9"/>
            <color indexed="81"/>
            <rFont val="ＭＳ Ｐ明朝"/>
            <family val="1"/>
            <charset val="128"/>
          </rPr>
          <t>保育士資格者が3分の2未満となった場合には赤字表記されます。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M52" authorId="0" shapeId="0" xr:uid="{B0998637-DAF5-47FB-B2C4-8BC5F494687E}">
      <text>
        <r>
          <rPr>
            <sz val="9"/>
            <color indexed="81"/>
            <rFont val="ＭＳ Ｐ明朝"/>
            <family val="1"/>
            <charset val="128"/>
          </rPr>
          <t>入力方法の例
H29.4.1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M48" authorId="0" shapeId="0" xr:uid="{4028960D-D5F2-4A80-89A1-D3FA563B5EB6}">
      <text>
        <r>
          <rPr>
            <sz val="9"/>
            <color indexed="81"/>
            <rFont val="ＭＳ Ｐ明朝"/>
            <family val="1"/>
            <charset val="128"/>
          </rPr>
          <t>（例）H26.6.1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BJ1" authorId="0" shapeId="0" xr:uid="{2C9E5A7E-5DD6-4372-80A3-0E8A860A4DCF}">
      <text>
        <r>
          <rPr>
            <sz val="9"/>
            <color indexed="81"/>
            <rFont val="ＭＳ Ｐ明朝"/>
            <family val="1"/>
            <charset val="128"/>
          </rPr>
          <t>必要に応じてご利用ください。
※提出不要です。</t>
        </r>
      </text>
    </comment>
    <comment ref="AM2" authorId="0" shapeId="0" xr:uid="{FDA7607B-FF65-4ED3-BB92-3B889AF8E82A}">
      <text>
        <r>
          <rPr>
            <sz val="9"/>
            <color indexed="81"/>
            <rFont val="ＭＳ Ｐ明朝"/>
            <family val="1"/>
            <charset val="128"/>
          </rPr>
          <t>監査調書提出月を選択すると、日及び曜日が自動入力されます。</t>
        </r>
      </text>
    </comment>
    <comment ref="BC6" authorId="0" shapeId="0" xr:uid="{DA20331F-17E9-462B-8D06-9013A9088CBC}">
      <text>
        <r>
          <rPr>
            <sz val="9"/>
            <color indexed="81"/>
            <rFont val="ＭＳ Ｐ明朝"/>
            <family val="1"/>
            <charset val="128"/>
          </rPr>
          <t>下表の太枠内に■を入力後、シフト記号を選択すると、自動的に反映されます。</t>
        </r>
      </text>
    </comment>
    <comment ref="V28" authorId="0" shapeId="0" xr:uid="{0130CB07-0F97-49AD-885D-E33B9FF00574}">
      <text>
        <r>
          <rPr>
            <sz val="9"/>
            <color indexed="81"/>
            <rFont val="ＭＳ Ｐ明朝"/>
            <family val="1"/>
            <charset val="128"/>
          </rPr>
          <t>リストに当てはまる休憩時間がない場合は、手入力してください。
例）15分休憩→「0：15」と入力
例）休憩時間が無い場合→「0：00」と入力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soramimi69</author>
    <author>kyoho-6</author>
    <author>沖縄県</author>
    <author>中部広域</author>
  </authors>
  <commentList>
    <comment ref="D9" authorId="0" shapeId="0" xr:uid="{FC4F01A4-AF2C-4163-BD5F-2A1CEFE43DC0}">
      <text>
        <r>
          <rPr>
            <sz val="9"/>
            <color indexed="81"/>
            <rFont val="ＭＳ Ｐ明朝"/>
            <family val="1"/>
            <charset val="128"/>
          </rPr>
          <t>リスト（産休、育休、介護休、病休）から選択。
手入力も可。</t>
        </r>
      </text>
    </comment>
    <comment ref="L9" authorId="1" shapeId="0" xr:uid="{54E509F3-E996-41BD-9C3C-02F2CBE0284D}">
      <text>
        <r>
          <rPr>
            <sz val="9"/>
            <color indexed="81"/>
            <rFont val="ＭＳ Ｐ明朝"/>
            <family val="1"/>
            <charset val="128"/>
          </rPr>
          <t>選択肢リストにない場合は、手入力してください。</t>
        </r>
      </text>
    </comment>
    <comment ref="O9" authorId="2" shapeId="0" xr:uid="{B0D44043-C9FE-429E-A2FA-4D908E154199}">
      <text>
        <r>
          <rPr>
            <sz val="9"/>
            <color indexed="81"/>
            <rFont val="ＭＳ Ｐ明朝"/>
            <family val="1"/>
            <charset val="128"/>
          </rPr>
          <t>リストから選択（正規職員、常勤（非正規）、非常勤（非正規）</t>
        </r>
      </text>
    </comment>
    <comment ref="S9" authorId="0" shapeId="0" xr:uid="{F8F8D7F8-CEF2-4219-9A92-A60F9FA7751E}">
      <text>
        <r>
          <rPr>
            <sz val="9"/>
            <color indexed="81"/>
            <rFont val="ＭＳ Ｐ明朝"/>
            <family val="1"/>
            <charset val="128"/>
          </rPr>
          <t>（入力方法の例）
H25.4.17</t>
        </r>
      </text>
    </comment>
    <comment ref="D19" authorId="0" shapeId="0" xr:uid="{BF952C69-C6E9-479A-B243-D1FA87670482}">
      <text>
        <r>
          <rPr>
            <sz val="9"/>
            <color indexed="81"/>
            <rFont val="ＭＳ Ｐ明朝"/>
            <family val="1"/>
            <charset val="128"/>
          </rPr>
          <t>リスト（退職、転出）から選択してください。</t>
        </r>
      </text>
    </comment>
    <comment ref="G19" authorId="3" shapeId="0" xr:uid="{5B855C96-ED9D-41A9-B8EA-2CB3EAF25ABF}">
      <text>
        <r>
          <rPr>
            <sz val="9"/>
            <color indexed="81"/>
            <rFont val="ＭＳ Ｐ明朝"/>
            <family val="1"/>
            <charset val="128"/>
          </rPr>
          <t>（入力方法の例）
H31.3.31</t>
        </r>
      </text>
    </comment>
    <comment ref="R19" authorId="1" shapeId="0" xr:uid="{FD008947-B66A-4A22-A41B-7F4C1CA308BB}">
      <text>
        <r>
          <rPr>
            <sz val="9"/>
            <color indexed="81"/>
            <rFont val="ＭＳ Ｐ明朝"/>
            <family val="1"/>
            <charset val="128"/>
          </rPr>
          <t>選択肢リストにない場合は、手入力してください。</t>
        </r>
      </text>
    </comment>
    <comment ref="X19" authorId="2" shapeId="0" xr:uid="{AAED105C-D1FD-4324-9EAA-D7EC08802FD0}">
      <text>
        <r>
          <rPr>
            <sz val="9"/>
            <color indexed="81"/>
            <rFont val="ＭＳ Ｐ明朝"/>
            <family val="1"/>
            <charset val="128"/>
          </rPr>
          <t>リストから選択（正規職員、常勤(正規)、非常勤（非正規）</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57" authorId="0" shapeId="0" xr:uid="{C2B80AB9-95F6-4EC0-AAE3-F79C5F599595}">
      <text>
        <r>
          <rPr>
            <sz val="9"/>
            <color indexed="81"/>
            <rFont val="ＭＳ Ｐ明朝"/>
            <family val="1"/>
            <charset val="128"/>
          </rPr>
          <t>（例）6～7月</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L7" authorId="0" shapeId="0" xr:uid="{64FCA791-E53D-444E-83DD-F393915750E2}">
      <text>
        <r>
          <rPr>
            <sz val="9"/>
            <color indexed="81"/>
            <rFont val="ＭＳ Ｐ明朝"/>
            <family val="1"/>
            <charset val="128"/>
          </rPr>
          <t>（入力方法の例）
H31</t>
        </r>
      </text>
    </comment>
    <comment ref="L15" authorId="0" shapeId="0" xr:uid="{6B49534E-85C8-40DE-B5CF-AC31EF970844}">
      <text>
        <r>
          <rPr>
            <sz val="9"/>
            <color indexed="81"/>
            <rFont val="ＭＳ Ｐ明朝"/>
            <family val="1"/>
            <charset val="128"/>
          </rPr>
          <t>（入力方法の例）
H31</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F13" authorId="0" shapeId="0" xr:uid="{ED931DA1-7171-4AAB-9636-BE5B918A083A}">
      <text>
        <r>
          <rPr>
            <sz val="9"/>
            <color indexed="81"/>
            <rFont val="ＭＳ Ｐ明朝"/>
            <family val="1"/>
            <charset val="128"/>
          </rPr>
          <t>（入力方法の例）
H30</t>
        </r>
      </text>
    </comment>
  </commentList>
</comments>
</file>

<file path=xl/sharedStrings.xml><?xml version="1.0" encoding="utf-8"?>
<sst xmlns="http://schemas.openxmlformats.org/spreadsheetml/2006/main" count="5036" uniqueCount="1804">
  <si>
    <t>訓　　練　　内　　容</t>
    <rPh sb="0" eb="1">
      <t>クン</t>
    </rPh>
    <rPh sb="3" eb="4">
      <t>ネリ</t>
    </rPh>
    <rPh sb="6" eb="7">
      <t>ナイ</t>
    </rPh>
    <rPh sb="9" eb="10">
      <t>カタチ</t>
    </rPh>
    <phoneticPr fontId="8"/>
  </si>
  <si>
    <t>事業開始年月日</t>
    <rPh sb="0" eb="2">
      <t>ジギョウ</t>
    </rPh>
    <rPh sb="2" eb="4">
      <t>カイシ</t>
    </rPh>
    <rPh sb="4" eb="7">
      <t>ネンガッピ</t>
    </rPh>
    <phoneticPr fontId="4"/>
  </si>
  <si>
    <t>建替年月日</t>
    <rPh sb="0" eb="1">
      <t>タ</t>
    </rPh>
    <rPh sb="1" eb="2">
      <t>カ</t>
    </rPh>
    <rPh sb="2" eb="5">
      <t>ネンガッピ</t>
    </rPh>
    <phoneticPr fontId="4"/>
  </si>
  <si>
    <t>特　記　事　項</t>
    <rPh sb="0" eb="1">
      <t>トク</t>
    </rPh>
    <rPh sb="2" eb="3">
      <t>キ</t>
    </rPh>
    <rPh sb="4" eb="5">
      <t>コト</t>
    </rPh>
    <rPh sb="6" eb="7">
      <t>コウ</t>
    </rPh>
    <phoneticPr fontId="8"/>
  </si>
  <si>
    <t>０歳児</t>
    <rPh sb="1" eb="3">
      <t>サイジ</t>
    </rPh>
    <phoneticPr fontId="8"/>
  </si>
  <si>
    <t>２歳児</t>
    <rPh sb="1" eb="3">
      <t>サイジ</t>
    </rPh>
    <phoneticPr fontId="8"/>
  </si>
  <si>
    <t xml:space="preserve"> ※各部屋の面積が分かる平面図等を添付すること。</t>
  </si>
  <si>
    <t>室　名</t>
    <rPh sb="0" eb="1">
      <t>シツ</t>
    </rPh>
    <rPh sb="2" eb="3">
      <t>メイ</t>
    </rPh>
    <phoneticPr fontId="8"/>
  </si>
  <si>
    <t>遊戯室</t>
    <rPh sb="0" eb="3">
      <t>ユウギシツ</t>
    </rPh>
    <phoneticPr fontId="8"/>
  </si>
  <si>
    <t>面積　㎡</t>
    <rPh sb="0" eb="2">
      <t>メンセキ</t>
    </rPh>
    <phoneticPr fontId="8"/>
  </si>
  <si>
    <t>：</t>
    <phoneticPr fontId="8"/>
  </si>
  <si>
    <t>～</t>
    <phoneticPr fontId="8"/>
  </si>
  <si>
    <t>端数処理等</t>
  </si>
  <si>
    <t>人</t>
  </si>
  <si>
    <t>施設長</t>
    <rPh sb="0" eb="3">
      <t>シセツチョウ</t>
    </rPh>
    <phoneticPr fontId="8"/>
  </si>
  <si>
    <t>・</t>
    <phoneticPr fontId="8"/>
  </si>
  <si>
    <t>　</t>
    <phoneticPr fontId="8"/>
  </si>
  <si>
    <t>）</t>
    <phoneticPr fontId="8"/>
  </si>
  <si>
    <t>)</t>
    <phoneticPr fontId="8"/>
  </si>
  <si>
    <t>おやつ</t>
    <phoneticPr fontId="8"/>
  </si>
  <si>
    <t xml:space="preserve"> </t>
    <phoneticPr fontId="8"/>
  </si>
  <si>
    <t>年</t>
    <rPh sb="0" eb="1">
      <t>ネン</t>
    </rPh>
    <phoneticPr fontId="4"/>
  </si>
  <si>
    <t>月</t>
    <rPh sb="0" eb="1">
      <t>ツキ</t>
    </rPh>
    <phoneticPr fontId="4"/>
  </si>
  <si>
    <t>保育室①</t>
    <rPh sb="0" eb="3">
      <t>ホイクシツ</t>
    </rPh>
    <phoneticPr fontId="8"/>
  </si>
  <si>
    <t>保育室②</t>
    <rPh sb="0" eb="3">
      <t>ホイクシツ</t>
    </rPh>
    <phoneticPr fontId="8"/>
  </si>
  <si>
    <t>保育室③</t>
    <rPh sb="0" eb="3">
      <t>ホイクシツ</t>
    </rPh>
    <phoneticPr fontId="8"/>
  </si>
  <si>
    <t>部屋数計</t>
    <rPh sb="0" eb="2">
      <t>ヘヤ</t>
    </rPh>
    <rPh sb="2" eb="3">
      <t>カズ</t>
    </rPh>
    <rPh sb="3" eb="4">
      <t>ケイ</t>
    </rPh>
    <phoneticPr fontId="8"/>
  </si>
  <si>
    <t>（</t>
    <phoneticPr fontId="8"/>
  </si>
  <si>
    <t>月</t>
    <rPh sb="0" eb="1">
      <t>ツキ</t>
    </rPh>
    <phoneticPr fontId="8"/>
  </si>
  <si>
    <t>職員配置関係</t>
    <rPh sb="0" eb="2">
      <t>ショクイン</t>
    </rPh>
    <rPh sb="2" eb="4">
      <t>ハイチ</t>
    </rPh>
    <phoneticPr fontId="8"/>
  </si>
  <si>
    <t>※</t>
    <phoneticPr fontId="8"/>
  </si>
  <si>
    <t>クラス名</t>
    <rPh sb="3" eb="4">
      <t>ナ</t>
    </rPh>
    <phoneticPr fontId="8"/>
  </si>
  <si>
    <t>②</t>
    <phoneticPr fontId="8"/>
  </si>
  <si>
    <t>労働基準法第89条</t>
    <phoneticPr fontId="8"/>
  </si>
  <si>
    <t>常時10人以上の労働者を使用する使用者は、一定の事項について就業規則を作成し、行政官庁に届け出なければならない。変更した場合においても、同様とする。</t>
    <phoneticPr fontId="8"/>
  </si>
  <si>
    <t>①</t>
    <phoneticPr fontId="8"/>
  </si>
  <si>
    <t>常時各作業所の見易い場所へ掲示､又は備え付け</t>
    <phoneticPr fontId="8"/>
  </si>
  <si>
    <t>書面による交付</t>
    <phoneticPr fontId="8"/>
  </si>
  <si>
    <t>③</t>
    <phoneticPr fontId="8"/>
  </si>
  <si>
    <t>前年
度計</t>
    <rPh sb="0" eb="2">
      <t>ゼンネン</t>
    </rPh>
    <rPh sb="3" eb="4">
      <t>タビ</t>
    </rPh>
    <rPh sb="4" eb="5">
      <t>ケイ</t>
    </rPh>
    <phoneticPr fontId="8"/>
  </si>
  <si>
    <t>時間</t>
    <rPh sb="0" eb="2">
      <t>ジカン</t>
    </rPh>
    <phoneticPr fontId="8"/>
  </si>
  <si>
    <t>日</t>
    <rPh sb="0" eb="1">
      <t>ニチ</t>
    </rPh>
    <phoneticPr fontId="8"/>
  </si>
  <si>
    <t>人</t>
    <rPh sb="0" eb="1">
      <t>ニン</t>
    </rPh>
    <phoneticPr fontId="8"/>
  </si>
  <si>
    <t>事　　業　　名</t>
    <rPh sb="0" eb="1">
      <t>コト</t>
    </rPh>
    <rPh sb="3" eb="4">
      <t>ギョウ</t>
    </rPh>
    <rPh sb="6" eb="7">
      <t>メイ</t>
    </rPh>
    <phoneticPr fontId="8"/>
  </si>
  <si>
    <t>クラス名</t>
    <rPh sb="3" eb="4">
      <t>メイ</t>
    </rPh>
    <phoneticPr fontId="8"/>
  </si>
  <si>
    <t>児童数</t>
    <rPh sb="0" eb="3">
      <t>ジドウスウ</t>
    </rPh>
    <phoneticPr fontId="8"/>
  </si>
  <si>
    <t>計</t>
    <rPh sb="0" eb="1">
      <t>ケイ</t>
    </rPh>
    <phoneticPr fontId="8"/>
  </si>
  <si>
    <t>時間帯における在籍児童数（年齢別）</t>
  </si>
  <si>
    <t>計</t>
  </si>
  <si>
    <t>常勤</t>
    <rPh sb="0" eb="2">
      <t>ジョウキン</t>
    </rPh>
    <phoneticPr fontId="8"/>
  </si>
  <si>
    <t xml:space="preserve"> 期 　　　間</t>
  </si>
  <si>
    <t>氏　　名</t>
    <rPh sb="0" eb="1">
      <t>シ</t>
    </rPh>
    <rPh sb="3" eb="4">
      <t>メイ</t>
    </rPh>
    <phoneticPr fontId="8"/>
  </si>
  <si>
    <t>年齢</t>
    <rPh sb="0" eb="2">
      <t>ネンレイ</t>
    </rPh>
    <phoneticPr fontId="8"/>
  </si>
  <si>
    <t>職種</t>
    <rPh sb="0" eb="2">
      <t>ショクシュ</t>
    </rPh>
    <phoneticPr fontId="8"/>
  </si>
  <si>
    <t>退職（転出）の理由</t>
    <rPh sb="0" eb="2">
      <t>タイショク</t>
    </rPh>
    <rPh sb="3" eb="5">
      <t>テンシュツ</t>
    </rPh>
    <rPh sb="7" eb="9">
      <t>リユウ</t>
    </rPh>
    <phoneticPr fontId="8"/>
  </si>
  <si>
    <t>番号</t>
    <rPh sb="0" eb="2">
      <t>バンゴウ</t>
    </rPh>
    <phoneticPr fontId="8"/>
  </si>
  <si>
    <t>職名</t>
    <rPh sb="0" eb="2">
      <t>ショクメイ</t>
    </rPh>
    <phoneticPr fontId="8"/>
  </si>
  <si>
    <t>経　験　年　数</t>
    <rPh sb="0" eb="1">
      <t>キョウ</t>
    </rPh>
    <rPh sb="2" eb="3">
      <t>シルシ</t>
    </rPh>
    <rPh sb="4" eb="5">
      <t>トシ</t>
    </rPh>
    <rPh sb="6" eb="7">
      <t>カズ</t>
    </rPh>
    <phoneticPr fontId="8"/>
  </si>
  <si>
    <t>現施設経験</t>
    <rPh sb="0" eb="1">
      <t>ゲン</t>
    </rPh>
    <rPh sb="1" eb="3">
      <t>シセツ</t>
    </rPh>
    <rPh sb="3" eb="5">
      <t>ケイケン</t>
    </rPh>
    <phoneticPr fontId="8"/>
  </si>
  <si>
    <t>(1)　構造設備は、設備運営基準を満たしているか｡</t>
    <rPh sb="10" eb="12">
      <t>セツビ</t>
    </rPh>
    <rPh sb="12" eb="14">
      <t>ウンエイ</t>
    </rPh>
    <rPh sb="14" eb="16">
      <t>キジュン</t>
    </rPh>
    <phoneticPr fontId="8"/>
  </si>
  <si>
    <t>その他の施設の経験年数B</t>
    <rPh sb="2" eb="3">
      <t>タ</t>
    </rPh>
    <rPh sb="4" eb="6">
      <t>シセツ</t>
    </rPh>
    <rPh sb="7" eb="9">
      <t>ケイケン</t>
    </rPh>
    <rPh sb="9" eb="11">
      <t>ネンスウ</t>
    </rPh>
    <phoneticPr fontId="8"/>
  </si>
  <si>
    <t>保育士</t>
    <rPh sb="0" eb="3">
      <t>ホイクシ</t>
    </rPh>
    <phoneticPr fontId="8"/>
  </si>
  <si>
    <t>事務員</t>
    <rPh sb="0" eb="3">
      <t>ジムイン</t>
    </rPh>
    <phoneticPr fontId="8"/>
  </si>
  <si>
    <t>調理員</t>
    <rPh sb="0" eb="3">
      <t>チョウリイン</t>
    </rPh>
    <phoneticPr fontId="8"/>
  </si>
  <si>
    <t>〃</t>
    <phoneticPr fontId="8"/>
  </si>
  <si>
    <t>氏　名</t>
    <rPh sb="0" eb="1">
      <t>シ</t>
    </rPh>
    <rPh sb="2" eb="3">
      <t>メイ</t>
    </rPh>
    <phoneticPr fontId="8"/>
  </si>
  <si>
    <t>職　名</t>
    <rPh sb="0" eb="1">
      <t>ショク</t>
    </rPh>
    <rPh sb="2" eb="3">
      <t>メイ</t>
    </rPh>
    <phoneticPr fontId="8"/>
  </si>
  <si>
    <t>実働時間</t>
    <rPh sb="0" eb="2">
      <t>ジツドウ</t>
    </rPh>
    <rPh sb="2" eb="4">
      <t>ジカン</t>
    </rPh>
    <phoneticPr fontId="8"/>
  </si>
  <si>
    <t>曜日</t>
    <rPh sb="0" eb="2">
      <t>ヨウビ</t>
    </rPh>
    <phoneticPr fontId="8"/>
  </si>
  <si>
    <t>記号</t>
    <rPh sb="0" eb="2">
      <t>キゴウ</t>
    </rPh>
    <phoneticPr fontId="8"/>
  </si>
  <si>
    <t>勤務形態</t>
    <rPh sb="0" eb="2">
      <t>キンム</t>
    </rPh>
    <rPh sb="2" eb="4">
      <t>ケイタイ</t>
    </rPh>
    <phoneticPr fontId="8"/>
  </si>
  <si>
    <t>11月</t>
  </si>
  <si>
    <t>12月</t>
  </si>
  <si>
    <t>10月</t>
    <rPh sb="2" eb="3">
      <t>ガツ</t>
    </rPh>
    <phoneticPr fontId="8"/>
  </si>
  <si>
    <t>昼食</t>
    <rPh sb="0" eb="2">
      <t>チュウショク</t>
    </rPh>
    <phoneticPr fontId="8"/>
  </si>
  <si>
    <t>処　理　の　状　況</t>
    <rPh sb="0" eb="1">
      <t>トコロ</t>
    </rPh>
    <rPh sb="2" eb="3">
      <t>リ</t>
    </rPh>
    <rPh sb="6" eb="7">
      <t>ジョウ</t>
    </rPh>
    <rPh sb="8" eb="9">
      <t>キョウ</t>
    </rPh>
    <phoneticPr fontId="8"/>
  </si>
  <si>
    <t>検食時間</t>
    <rPh sb="0" eb="1">
      <t>ケン</t>
    </rPh>
    <rPh sb="1" eb="2">
      <t>ショク</t>
    </rPh>
    <rPh sb="2" eb="4">
      <t>ジカン</t>
    </rPh>
    <phoneticPr fontId="8"/>
  </si>
  <si>
    <t>食事開始時間</t>
    <rPh sb="0" eb="2">
      <t>ショクジ</t>
    </rPh>
    <rPh sb="2" eb="4">
      <t>カイシ</t>
    </rPh>
    <rPh sb="4" eb="6">
      <t>ジカン</t>
    </rPh>
    <phoneticPr fontId="8"/>
  </si>
  <si>
    <t>氏　　　名</t>
    <rPh sb="0" eb="1">
      <t>シ</t>
    </rPh>
    <rPh sb="4" eb="5">
      <t>メイ</t>
    </rPh>
    <phoneticPr fontId="8"/>
  </si>
  <si>
    <t>作成者氏名</t>
    <rPh sb="0" eb="3">
      <t>サクセイシャ</t>
    </rPh>
    <rPh sb="3" eb="5">
      <t>シメイ</t>
    </rPh>
    <phoneticPr fontId="8"/>
  </si>
  <si>
    <t>資　　　格</t>
    <rPh sb="0" eb="1">
      <t>シ</t>
    </rPh>
    <rPh sb="4" eb="5">
      <t>カク</t>
    </rPh>
    <phoneticPr fontId="8"/>
  </si>
  <si>
    <t>回</t>
    <rPh sb="0" eb="1">
      <t>カイ</t>
    </rPh>
    <phoneticPr fontId="8"/>
  </si>
  <si>
    <t>月</t>
    <rPh sb="0" eb="1">
      <t>ガツ</t>
    </rPh>
    <phoneticPr fontId="8"/>
  </si>
  <si>
    <t>平常</t>
    <rPh sb="0" eb="2">
      <t>ヘイジョウ</t>
    </rPh>
    <phoneticPr fontId="8"/>
  </si>
  <si>
    <t>勤務</t>
    <rPh sb="0" eb="2">
      <t>キンム</t>
    </rPh>
    <phoneticPr fontId="8"/>
  </si>
  <si>
    <t>時　　間　　帯</t>
    <rPh sb="0" eb="1">
      <t>トキ</t>
    </rPh>
    <rPh sb="3" eb="4">
      <t>アイダ</t>
    </rPh>
    <rPh sb="6" eb="7">
      <t>オビ</t>
    </rPh>
    <phoneticPr fontId="8"/>
  </si>
  <si>
    <t>延べ人数</t>
    <rPh sb="0" eb="1">
      <t>ノ</t>
    </rPh>
    <rPh sb="2" eb="4">
      <t>ニンズウ</t>
    </rPh>
    <phoneticPr fontId="8"/>
  </si>
  <si>
    <t>氏名</t>
    <rPh sb="0" eb="2">
      <t>シメイ</t>
    </rPh>
    <phoneticPr fontId="8"/>
  </si>
  <si>
    <t>専門科名</t>
    <rPh sb="0" eb="2">
      <t>センモン</t>
    </rPh>
    <rPh sb="2" eb="4">
      <t>カメイ</t>
    </rPh>
    <phoneticPr fontId="8"/>
  </si>
  <si>
    <t>医療機関名</t>
    <rPh sb="0" eb="2">
      <t>イリョウ</t>
    </rPh>
    <rPh sb="2" eb="5">
      <t>キカンメイ</t>
    </rPh>
    <phoneticPr fontId="8"/>
  </si>
  <si>
    <t>医療機関の住所</t>
    <rPh sb="0" eb="2">
      <t>イリョウ</t>
    </rPh>
    <rPh sb="2" eb="4">
      <t>キカン</t>
    </rPh>
    <rPh sb="5" eb="7">
      <t>ジュウショ</t>
    </rPh>
    <phoneticPr fontId="8"/>
  </si>
  <si>
    <t>（注）</t>
    <phoneticPr fontId="8"/>
  </si>
  <si>
    <t>1．</t>
    <phoneticPr fontId="8"/>
  </si>
  <si>
    <t>閉所時</t>
    <rPh sb="0" eb="2">
      <t>ヘイショ</t>
    </rPh>
    <rPh sb="2" eb="3">
      <t>ジ</t>
    </rPh>
    <phoneticPr fontId="8"/>
  </si>
  <si>
    <t>勤務
年数</t>
    <rPh sb="0" eb="2">
      <t>キンム</t>
    </rPh>
    <rPh sb="3" eb="5">
      <t>ネンスウ</t>
    </rPh>
    <phoneticPr fontId="8"/>
  </si>
  <si>
    <t>最終
学歴</t>
    <rPh sb="0" eb="2">
      <t>サイシュウ</t>
    </rPh>
    <rPh sb="3" eb="5">
      <t>ガクレキ</t>
    </rPh>
    <phoneticPr fontId="8"/>
  </si>
  <si>
    <t>勤　続
年数A</t>
    <rPh sb="0" eb="1">
      <t>ツトム</t>
    </rPh>
    <rPh sb="2" eb="3">
      <t>ゾク</t>
    </rPh>
    <rPh sb="4" eb="6">
      <t>ネンスウ</t>
    </rPh>
    <phoneticPr fontId="8"/>
  </si>
  <si>
    <t>計
A＋B</t>
    <rPh sb="0" eb="1">
      <t>ケイ</t>
    </rPh>
    <phoneticPr fontId="8"/>
  </si>
  <si>
    <t>年</t>
    <rPh sb="0" eb="1">
      <t>ネン</t>
    </rPh>
    <phoneticPr fontId="8"/>
  </si>
  <si>
    <t>任　　期</t>
    <rPh sb="0" eb="1">
      <t>ニン</t>
    </rPh>
    <rPh sb="3" eb="4">
      <t>キ</t>
    </rPh>
    <phoneticPr fontId="8"/>
  </si>
  <si>
    <t>日迄</t>
    <rPh sb="0" eb="1">
      <t>ニチ</t>
    </rPh>
    <rPh sb="1" eb="2">
      <t>マデ</t>
    </rPh>
    <phoneticPr fontId="8"/>
  </si>
  <si>
    <t>処理件数</t>
    <rPh sb="0" eb="2">
      <t>ショリ</t>
    </rPh>
    <rPh sb="2" eb="4">
      <t>ケンスウ</t>
    </rPh>
    <phoneticPr fontId="8"/>
  </si>
  <si>
    <t>未処理件数</t>
    <rPh sb="0" eb="3">
      <t>ミショリ</t>
    </rPh>
    <rPh sb="3" eb="5">
      <t>ケンスウ</t>
    </rPh>
    <phoneticPr fontId="8"/>
  </si>
  <si>
    <t>第三者委員への報告</t>
    <rPh sb="0" eb="3">
      <t>ダイサンシャ</t>
    </rPh>
    <rPh sb="3" eb="5">
      <t>イイン</t>
    </rPh>
    <rPh sb="7" eb="9">
      <t>ホウコク</t>
    </rPh>
    <phoneticPr fontId="8"/>
  </si>
  <si>
    <t>前年度</t>
    <rPh sb="0" eb="3">
      <t>ゼンネンド</t>
    </rPh>
    <phoneticPr fontId="8"/>
  </si>
  <si>
    <t>保育室</t>
    <rPh sb="0" eb="3">
      <t>ホイクシツ</t>
    </rPh>
    <phoneticPr fontId="4"/>
  </si>
  <si>
    <t>小計</t>
    <rPh sb="0" eb="2">
      <t>ショウケイ</t>
    </rPh>
    <phoneticPr fontId="4"/>
  </si>
  <si>
    <t>屋外遊技場</t>
    <rPh sb="0" eb="2">
      <t>オクガイ</t>
    </rPh>
    <rPh sb="2" eb="5">
      <t>ユウギジョウ</t>
    </rPh>
    <phoneticPr fontId="4"/>
  </si>
  <si>
    <t>人</t>
    <rPh sb="0" eb="1">
      <t>ヒト</t>
    </rPh>
    <phoneticPr fontId="4"/>
  </si>
  <si>
    <t>A</t>
    <phoneticPr fontId="4"/>
  </si>
  <si>
    <t>B</t>
    <phoneticPr fontId="4"/>
  </si>
  <si>
    <t>１歳児</t>
    <rPh sb="1" eb="3">
      <t>サイジ</t>
    </rPh>
    <phoneticPr fontId="4"/>
  </si>
  <si>
    <t>= 保育士</t>
  </si>
  <si>
    <t>保育士配置には、無資格保育補助者を含めないこと。</t>
    <rPh sb="3" eb="5">
      <t>ハイチ</t>
    </rPh>
    <phoneticPr fontId="8"/>
  </si>
  <si>
    <t>人</t>
    <rPh sb="0" eb="1">
      <t>ヒト</t>
    </rPh>
    <phoneticPr fontId="8"/>
  </si>
  <si>
    <t>（</t>
    <phoneticPr fontId="4"/>
  </si>
  <si>
    <t>計</t>
    <rPh sb="0" eb="1">
      <t>ケイ</t>
    </rPh>
    <phoneticPr fontId="4"/>
  </si>
  <si>
    <t>特　記　事　項</t>
    <phoneticPr fontId="8"/>
  </si>
  <si>
    <t>特　記　事　項</t>
    <phoneticPr fontId="4"/>
  </si>
  <si>
    <t>内科検診</t>
    <rPh sb="0" eb="2">
      <t>ナイカ</t>
    </rPh>
    <rPh sb="2" eb="4">
      <t>ケンシン</t>
    </rPh>
    <phoneticPr fontId="8"/>
  </si>
  <si>
    <t>歯科検診</t>
    <rPh sb="0" eb="2">
      <t>シカ</t>
    </rPh>
    <rPh sb="2" eb="4">
      <t>ケンシン</t>
    </rPh>
    <phoneticPr fontId="8"/>
  </si>
  <si>
    <t>尿検査</t>
    <rPh sb="0" eb="3">
      <t>ニョウケンサ</t>
    </rPh>
    <phoneticPr fontId="8"/>
  </si>
  <si>
    <t>その他の検査</t>
    <rPh sb="2" eb="3">
      <t>タ</t>
    </rPh>
    <rPh sb="4" eb="6">
      <t>ケンサ</t>
    </rPh>
    <phoneticPr fontId="8"/>
  </si>
  <si>
    <t>実施日</t>
    <rPh sb="0" eb="3">
      <t>ジッシビ</t>
    </rPh>
    <phoneticPr fontId="8"/>
  </si>
  <si>
    <t>日</t>
    <rPh sb="0" eb="1">
      <t>ニチ</t>
    </rPh>
    <phoneticPr fontId="4"/>
  </si>
  <si>
    <t>小計
（部屋数）</t>
    <rPh sb="0" eb="1">
      <t>ショウ</t>
    </rPh>
    <phoneticPr fontId="4"/>
  </si>
  <si>
    <t>・</t>
    <phoneticPr fontId="4"/>
  </si>
  <si>
    <t>記録</t>
    <rPh sb="0" eb="2">
      <t>キロク</t>
    </rPh>
    <phoneticPr fontId="8"/>
  </si>
  <si>
    <t>公表</t>
    <rPh sb="0" eb="2">
      <t>コウヒョウ</t>
    </rPh>
    <phoneticPr fontId="8"/>
  </si>
  <si>
    <t>4月</t>
    <rPh sb="1" eb="2">
      <t>ガツ</t>
    </rPh>
    <phoneticPr fontId="8"/>
  </si>
  <si>
    <t>実施月日</t>
    <rPh sb="0" eb="1">
      <t>ジツ</t>
    </rPh>
    <rPh sb="1" eb="2">
      <t>シ</t>
    </rPh>
    <rPh sb="2" eb="3">
      <t>ツキ</t>
    </rPh>
    <rPh sb="3" eb="4">
      <t>ヒ</t>
    </rPh>
    <phoneticPr fontId="8"/>
  </si>
  <si>
    <t>「児童福祉施設における事故防止について」（昭和46年7月31日児発418号）</t>
    <rPh sb="25" eb="26">
      <t>ネン</t>
    </rPh>
    <rPh sb="27" eb="28">
      <t>ツキ</t>
    </rPh>
    <rPh sb="30" eb="31">
      <t>ニチ</t>
    </rPh>
    <phoneticPr fontId="8"/>
  </si>
  <si>
    <t>日現在）</t>
    <rPh sb="0" eb="1">
      <t>ニチ</t>
    </rPh>
    <rPh sb="1" eb="3">
      <t>ゲンザイ</t>
    </rPh>
    <phoneticPr fontId="8"/>
  </si>
  <si>
    <t>基準配置保育士数</t>
    <rPh sb="4" eb="7">
      <t>ホイクシ</t>
    </rPh>
    <phoneticPr fontId="8"/>
  </si>
  <si>
    <t>認可定員</t>
    <rPh sb="0" eb="2">
      <t>ニンカ</t>
    </rPh>
    <rPh sb="2" eb="3">
      <t>サダム</t>
    </rPh>
    <rPh sb="3" eb="4">
      <t>イン</t>
    </rPh>
    <phoneticPr fontId="4"/>
  </si>
  <si>
    <t>利用定員</t>
    <rPh sb="0" eb="2">
      <t>リヨウ</t>
    </rPh>
    <rPh sb="2" eb="4">
      <t>テイイン</t>
    </rPh>
    <rPh sb="3" eb="4">
      <t>イン</t>
    </rPh>
    <phoneticPr fontId="4"/>
  </si>
  <si>
    <t>定員</t>
    <rPh sb="0" eb="2">
      <t>テイイン</t>
    </rPh>
    <phoneticPr fontId="4"/>
  </si>
  <si>
    <t>認可年月日</t>
    <rPh sb="0" eb="2">
      <t>ニンカ</t>
    </rPh>
    <rPh sb="2" eb="5">
      <t>ネンガッピ</t>
    </rPh>
    <phoneticPr fontId="4"/>
  </si>
  <si>
    <t>名</t>
    <rPh sb="0" eb="1">
      <t>メイ</t>
    </rPh>
    <phoneticPr fontId="4"/>
  </si>
  <si>
    <t>）</t>
    <phoneticPr fontId="4"/>
  </si>
  <si>
    <t>（変更年月日）</t>
    <rPh sb="1" eb="3">
      <t>ヘンコウ</t>
    </rPh>
    <rPh sb="3" eb="6">
      <t>ネンガッピ</t>
    </rPh>
    <phoneticPr fontId="4"/>
  </si>
  <si>
    <t>　</t>
  </si>
  <si>
    <t xml:space="preserve"> １　入所児童の状況</t>
    <phoneticPr fontId="8"/>
  </si>
  <si>
    <t>クラス</t>
    <phoneticPr fontId="4"/>
  </si>
  <si>
    <t>合計</t>
    <rPh sb="0" eb="2">
      <t>ゴウケイ</t>
    </rPh>
    <phoneticPr fontId="4"/>
  </si>
  <si>
    <t>0歳児室</t>
    <phoneticPr fontId="4"/>
  </si>
  <si>
    <t>㎡</t>
    <phoneticPr fontId="4"/>
  </si>
  <si>
    <t>根拠法令・通知等（印刷不要）</t>
    <rPh sb="0" eb="2">
      <t>コンキョ</t>
    </rPh>
    <rPh sb="2" eb="4">
      <t>ホウレイ</t>
    </rPh>
    <rPh sb="5" eb="7">
      <t>ツウチ</t>
    </rPh>
    <rPh sb="7" eb="8">
      <t>トウ</t>
    </rPh>
    <rPh sb="9" eb="11">
      <t>インサツ</t>
    </rPh>
    <rPh sb="11" eb="13">
      <t>フヨウ</t>
    </rPh>
    <phoneticPr fontId="4"/>
  </si>
  <si>
    <t>→</t>
    <phoneticPr fontId="4"/>
  </si>
  <si>
    <t>※</t>
    <phoneticPr fontId="4"/>
  </si>
  <si>
    <t>合計</t>
    <rPh sb="0" eb="2">
      <t>ゴウケイ</t>
    </rPh>
    <phoneticPr fontId="8"/>
  </si>
  <si>
    <t>＜記入要領＞</t>
    <rPh sb="1" eb="3">
      <t>キニュウ</t>
    </rPh>
    <rPh sb="3" eb="5">
      <t>ヨウリョウ</t>
    </rPh>
    <phoneticPr fontId="8"/>
  </si>
  <si>
    <t>(ｲ)</t>
    <phoneticPr fontId="8"/>
  </si>
  <si>
    <t>＜基準配置保育士数算定表＞</t>
    <rPh sb="1" eb="3">
      <t>キジュン</t>
    </rPh>
    <rPh sb="3" eb="5">
      <t>ハイチ</t>
    </rPh>
    <rPh sb="5" eb="8">
      <t>ホイクシ</t>
    </rPh>
    <rPh sb="8" eb="9">
      <t>スウ</t>
    </rPh>
    <rPh sb="9" eb="11">
      <t>サンテイ</t>
    </rPh>
    <rPh sb="11" eb="12">
      <t>ヒョウ</t>
    </rPh>
    <phoneticPr fontId="8"/>
  </si>
  <si>
    <t>区分</t>
    <rPh sb="0" eb="2">
      <t>クブン</t>
    </rPh>
    <phoneticPr fontId="8"/>
  </si>
  <si>
    <t>小計</t>
    <phoneticPr fontId="8"/>
  </si>
  <si>
    <t>職員配置関係</t>
    <phoneticPr fontId="8"/>
  </si>
  <si>
    <t>対象職員名</t>
  </si>
  <si>
    <t>延長保育事業</t>
    <rPh sb="0" eb="4">
      <t>エンチョウホイク</t>
    </rPh>
    <rPh sb="4" eb="6">
      <t>ジギョウ</t>
    </rPh>
    <phoneticPr fontId="4"/>
  </si>
  <si>
    <t>放課後児童健全育成事業</t>
    <rPh sb="0" eb="3">
      <t>ホウカゴ</t>
    </rPh>
    <rPh sb="3" eb="5">
      <t>ジドウ</t>
    </rPh>
    <rPh sb="5" eb="7">
      <t>ケンゼン</t>
    </rPh>
    <rPh sb="7" eb="9">
      <t>イクセイ</t>
    </rPh>
    <rPh sb="9" eb="11">
      <t>ジギョウ</t>
    </rPh>
    <phoneticPr fontId="4"/>
  </si>
  <si>
    <t>病児保育事業（</t>
    <rPh sb="0" eb="2">
      <t>ビョウジ</t>
    </rPh>
    <rPh sb="2" eb="4">
      <t>ホイク</t>
    </rPh>
    <rPh sb="4" eb="6">
      <t>ジギョウ</t>
    </rPh>
    <phoneticPr fontId="4"/>
  </si>
  <si>
    <t>その他</t>
    <rPh sb="2" eb="3">
      <t>タ</t>
    </rPh>
    <phoneticPr fontId="4"/>
  </si>
  <si>
    <t>その他（</t>
    <rPh sb="2" eb="3">
      <t>タ</t>
    </rPh>
    <phoneticPr fontId="4"/>
  </si>
  <si>
    <t>面積</t>
    <rPh sb="0" eb="2">
      <t>メンセキ</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</si>
  <si>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</si>
  <si>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</si>
  <si>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</si>
  <si>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</si>
  <si>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</si>
  <si>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</si>
  <si>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常勤換算</t>
    <rPh sb="0" eb="2">
      <t>ジョウキン</t>
    </rPh>
    <rPh sb="2" eb="4">
      <t>カンサン</t>
    </rPh>
    <phoneticPr fontId="4"/>
  </si>
  <si>
    <t>（常勤換算計算表）</t>
    <rPh sb="1" eb="3">
      <t>ジョウキン</t>
    </rPh>
    <rPh sb="3" eb="5">
      <t>カンサン</t>
    </rPh>
    <rPh sb="5" eb="8">
      <t>ケイサンヒョウ</t>
    </rPh>
    <phoneticPr fontId="4"/>
  </si>
  <si>
    <t>（例）</t>
    <rPh sb="1" eb="2">
      <t>レイ</t>
    </rPh>
    <phoneticPr fontId="4"/>
  </si>
  <si>
    <t>人</t>
    <phoneticPr fontId="4"/>
  </si>
  <si>
    <t>時間/月</t>
    <rPh sb="0" eb="2">
      <t>ジカン</t>
    </rPh>
    <rPh sb="3" eb="4">
      <t>ツキ</t>
    </rPh>
    <phoneticPr fontId="4"/>
  </si>
  <si>
    <t>うさぎ</t>
    <phoneticPr fontId="4"/>
  </si>
  <si>
    <t>365日÷7日≒52週/年</t>
    <rPh sb="3" eb="4">
      <t>ニチ</t>
    </rPh>
    <rPh sb="6" eb="7">
      <t>ニチ</t>
    </rPh>
    <rPh sb="10" eb="11">
      <t>シュウ</t>
    </rPh>
    <rPh sb="12" eb="13">
      <t>ネン</t>
    </rPh>
    <phoneticPr fontId="4"/>
  </si>
  <si>
    <t>40時間×52週＝2,080時間/年</t>
    <rPh sb="2" eb="4">
      <t>ジカン</t>
    </rPh>
    <rPh sb="7" eb="8">
      <t>シュウ</t>
    </rPh>
    <rPh sb="14" eb="16">
      <t>ジカン</t>
    </rPh>
    <rPh sb="17" eb="18">
      <t>ネン</t>
    </rPh>
    <phoneticPr fontId="4"/>
  </si>
  <si>
    <t>2,080時間÷12月≒173時間/月</t>
    <rPh sb="5" eb="7">
      <t>ジカン</t>
    </rPh>
    <rPh sb="10" eb="11">
      <t>ツキ</t>
    </rPh>
    <rPh sb="15" eb="17">
      <t>ジカン</t>
    </rPh>
    <rPh sb="18" eb="19">
      <t>ツキ</t>
    </rPh>
    <phoneticPr fontId="4"/>
  </si>
  <si>
    <t>(ｱ)</t>
    <phoneticPr fontId="4"/>
  </si>
  <si>
    <t>(ｳ)</t>
    <phoneticPr fontId="4"/>
  </si>
  <si>
    <t>施設運営管理関係</t>
    <phoneticPr fontId="8"/>
  </si>
  <si>
    <t>人（</t>
    <rPh sb="0" eb="1">
      <t>ヒト</t>
    </rPh>
    <phoneticPr fontId="8"/>
  </si>
  <si>
    <t>日変更）</t>
    <rPh sb="0" eb="1">
      <t>ニチ</t>
    </rPh>
    <rPh sb="1" eb="3">
      <t>ヘンコウ</t>
    </rPh>
    <phoneticPr fontId="8"/>
  </si>
  <si>
    <t>児童数</t>
    <rPh sb="0" eb="3">
      <t>ジドウスウ</t>
    </rPh>
    <phoneticPr fontId="4"/>
  </si>
  <si>
    <t>(A)</t>
    <phoneticPr fontId="8"/>
  </si>
  <si>
    <t>＜記入方法＞</t>
    <rPh sb="1" eb="3">
      <t>キニュウ</t>
    </rPh>
    <rPh sb="3" eb="5">
      <t>ホウホウ</t>
    </rPh>
    <phoneticPr fontId="4"/>
  </si>
  <si>
    <t>・</t>
    <phoneticPr fontId="8"/>
  </si>
  <si>
    <t>入所児童数については、毎月初日の在籍児童数を記入すること。</t>
    <phoneticPr fontId="4"/>
  </si>
  <si>
    <t>％</t>
    <phoneticPr fontId="8"/>
  </si>
  <si>
    <t>(ｱ)</t>
    <phoneticPr fontId="4"/>
  </si>
  <si>
    <t>4月1日現在利用定員：</t>
    <rPh sb="1" eb="2">
      <t>ツキ</t>
    </rPh>
    <rPh sb="3" eb="4">
      <t>ニチ</t>
    </rPh>
    <rPh sb="4" eb="6">
      <t>ゲンザイ</t>
    </rPh>
    <rPh sb="6" eb="8">
      <t>リヨウ</t>
    </rPh>
    <rPh sb="8" eb="10">
      <t>テイイン</t>
    </rPh>
    <phoneticPr fontId="8"/>
  </si>
  <si>
    <t>人、変更後利用定員：</t>
    <rPh sb="0" eb="1">
      <t>ヒト</t>
    </rPh>
    <rPh sb="2" eb="4">
      <t>ヘンコウ</t>
    </rPh>
    <rPh sb="4" eb="5">
      <t>ゴ</t>
    </rPh>
    <rPh sb="5" eb="7">
      <t>リヨウ</t>
    </rPh>
    <rPh sb="7" eb="9">
      <t>テイイン</t>
    </rPh>
    <phoneticPr fontId="8"/>
  </si>
  <si>
    <t>(ｲ)</t>
    <phoneticPr fontId="4"/>
  </si>
  <si>
    <t>4月1日現在認可定員：</t>
    <rPh sb="1" eb="2">
      <t>ツキ</t>
    </rPh>
    <rPh sb="3" eb="4">
      <t>ニチ</t>
    </rPh>
    <rPh sb="4" eb="6">
      <t>ゲンザイ</t>
    </rPh>
    <rPh sb="6" eb="8">
      <t>ニンカ</t>
    </rPh>
    <rPh sb="8" eb="10">
      <t>テイイン</t>
    </rPh>
    <phoneticPr fontId="8"/>
  </si>
  <si>
    <t>入所児童数については、毎月初日の在籍児童数を監査調書提出月まで記入すること。</t>
    <rPh sb="22" eb="24">
      <t>カンサ</t>
    </rPh>
    <rPh sb="24" eb="26">
      <t>チョウショ</t>
    </rPh>
    <rPh sb="26" eb="28">
      <t>テイシュツ</t>
    </rPh>
    <rPh sb="28" eb="29">
      <t>ツキ</t>
    </rPh>
    <phoneticPr fontId="4"/>
  </si>
  <si>
    <t>定員超過の範囲</t>
    <phoneticPr fontId="8"/>
  </si>
  <si>
    <t>標準時間認定</t>
    <rPh sb="0" eb="2">
      <t>ヒョウジュン</t>
    </rPh>
    <rPh sb="2" eb="4">
      <t>ジカン</t>
    </rPh>
    <rPh sb="4" eb="6">
      <t>ニンテイ</t>
    </rPh>
    <phoneticPr fontId="8"/>
  </si>
  <si>
    <t>利用可能時間範囲</t>
    <rPh sb="0" eb="2">
      <t>リヨウ</t>
    </rPh>
    <rPh sb="2" eb="4">
      <t>カノウ</t>
    </rPh>
    <rPh sb="4" eb="6">
      <t>ジカン</t>
    </rPh>
    <rPh sb="6" eb="8">
      <t>ハンイ</t>
    </rPh>
    <phoneticPr fontId="8"/>
  </si>
  <si>
    <t>延長保育</t>
    <rPh sb="0" eb="2">
      <t>エンチョウ</t>
    </rPh>
    <rPh sb="2" eb="4">
      <t>ホイク</t>
    </rPh>
    <phoneticPr fontId="8"/>
  </si>
  <si>
    <t>早朝</t>
    <phoneticPr fontId="8"/>
  </si>
  <si>
    <t>夕方</t>
    <phoneticPr fontId="8"/>
  </si>
  <si>
    <t>短時間認定</t>
    <rPh sb="0" eb="1">
      <t>ミジカ</t>
    </rPh>
    <rPh sb="1" eb="3">
      <t>ジカン</t>
    </rPh>
    <rPh sb="3" eb="5">
      <t>ニンテイ</t>
    </rPh>
    <phoneticPr fontId="8"/>
  </si>
  <si>
    <t>保育時間帯　　</t>
    <phoneticPr fontId="8"/>
  </si>
  <si>
    <t>0歳</t>
    <phoneticPr fontId="8"/>
  </si>
  <si>
    <t>1歳</t>
    <phoneticPr fontId="8"/>
  </si>
  <si>
    <t>2歳</t>
    <phoneticPr fontId="8"/>
  </si>
  <si>
    <t>3歳</t>
    <phoneticPr fontId="8"/>
  </si>
  <si>
    <t>4歳</t>
    <phoneticPr fontId="8"/>
  </si>
  <si>
    <t>5歳</t>
    <phoneticPr fontId="8"/>
  </si>
  <si>
    <t>開所時間前</t>
    <rPh sb="0" eb="2">
      <t>カイショ</t>
    </rPh>
    <rPh sb="2" eb="4">
      <t>ジカン</t>
    </rPh>
    <rPh sb="4" eb="5">
      <t>マエ</t>
    </rPh>
    <phoneticPr fontId="8"/>
  </si>
  <si>
    <t>(B)</t>
    <phoneticPr fontId="8"/>
  </si>
  <si>
    <t>A．</t>
    <phoneticPr fontId="8"/>
  </si>
  <si>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4"/>
  </si>
  <si>
    <t>＜前年度＞</t>
    <rPh sb="1" eb="4">
      <t>ゼンネンド</t>
    </rPh>
    <phoneticPr fontId="8"/>
  </si>
  <si>
    <t>理　　由　　等</t>
    <rPh sb="0" eb="1">
      <t>リ</t>
    </rPh>
    <rPh sb="3" eb="4">
      <t>ヨシ</t>
    </rPh>
    <rPh sb="6" eb="7">
      <t>トウ</t>
    </rPh>
    <phoneticPr fontId="8"/>
  </si>
  <si>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8"/>
  </si>
  <si>
    <t>タイムカード</t>
    <phoneticPr fontId="4"/>
  </si>
  <si>
    <t>労働基準法第106条第1項</t>
    <rPh sb="0" eb="2">
      <t>ロウドウ</t>
    </rPh>
    <rPh sb="2" eb="5">
      <t>キジュンホウ</t>
    </rPh>
    <rPh sb="5" eb="6">
      <t>ダイ</t>
    </rPh>
    <rPh sb="9" eb="10">
      <t>ジョウ</t>
    </rPh>
    <rPh sb="10" eb="11">
      <t>ダイ</t>
    </rPh>
    <rPh sb="12" eb="13">
      <t>コウ</t>
    </rPh>
    <phoneticPr fontId="8"/>
  </si>
  <si>
    <t>労働基準法第15条</t>
    <rPh sb="0" eb="2">
      <t>ロウドウ</t>
    </rPh>
    <rPh sb="2" eb="5">
      <t>キジュンホウ</t>
    </rPh>
    <rPh sb="5" eb="6">
      <t>ダイ</t>
    </rPh>
    <rPh sb="8" eb="9">
      <t>ジョウ</t>
    </rPh>
    <phoneticPr fontId="8"/>
  </si>
  <si>
    <t>週</t>
    <rPh sb="0" eb="1">
      <t>シュウ</t>
    </rPh>
    <phoneticPr fontId="8"/>
  </si>
  <si>
    <t>労働基準法第39条</t>
    <rPh sb="0" eb="2">
      <t>ロウドウ</t>
    </rPh>
    <rPh sb="2" eb="5">
      <t>キジュンホウ</t>
    </rPh>
    <rPh sb="5" eb="6">
      <t>ダイ</t>
    </rPh>
    <rPh sb="8" eb="9">
      <t>ジョウ</t>
    </rPh>
    <phoneticPr fontId="8"/>
  </si>
  <si>
    <t>根拠法令・通知（印刷不要）</t>
    <rPh sb="0" eb="2">
      <t>コンキョ</t>
    </rPh>
    <rPh sb="2" eb="4">
      <t>ホウレイ</t>
    </rPh>
    <rPh sb="5" eb="7">
      <t>ツウチ</t>
    </rPh>
    <rPh sb="8" eb="10">
      <t>インサツ</t>
    </rPh>
    <rPh sb="10" eb="12">
      <t>フヨウ</t>
    </rPh>
    <phoneticPr fontId="8"/>
  </si>
  <si>
    <t>雇用契約書</t>
    <rPh sb="0" eb="2">
      <t>コヨウ</t>
    </rPh>
    <rPh sb="2" eb="5">
      <t>ケイヤクショ</t>
    </rPh>
    <phoneticPr fontId="8"/>
  </si>
  <si>
    <t>履歴書</t>
    <phoneticPr fontId="8"/>
  </si>
  <si>
    <t>）･</t>
    <phoneticPr fontId="8"/>
  </si>
  <si>
    <t>根拠法令（印刷不要）</t>
    <rPh sb="0" eb="2">
      <t>コンキョ</t>
    </rPh>
    <rPh sb="2" eb="4">
      <t>ホウレイ</t>
    </rPh>
    <rPh sb="5" eb="7">
      <t>インサツ</t>
    </rPh>
    <rPh sb="7" eb="9">
      <t>フヨウ</t>
    </rPh>
    <phoneticPr fontId="8"/>
  </si>
  <si>
    <t>　・</t>
    <phoneticPr fontId="8"/>
  </si>
  <si>
    <t>労働安全衛生規則第43条</t>
    <rPh sb="0" eb="2">
      <t>ロウドウ</t>
    </rPh>
    <rPh sb="2" eb="4">
      <t>アンゼン</t>
    </rPh>
    <rPh sb="4" eb="6">
      <t>エイセイ</t>
    </rPh>
    <rPh sb="6" eb="8">
      <t>キソク</t>
    </rPh>
    <rPh sb="8" eb="9">
      <t>ダイ</t>
    </rPh>
    <rPh sb="11" eb="12">
      <t>ジョウ</t>
    </rPh>
    <phoneticPr fontId="8"/>
  </si>
  <si>
    <t>※検査項目の表記は省略しています。</t>
    <rPh sb="1" eb="3">
      <t>ケンサ</t>
    </rPh>
    <rPh sb="3" eb="5">
      <t>コウモク</t>
    </rPh>
    <rPh sb="6" eb="8">
      <t>ヒョウキ</t>
    </rPh>
    <rPh sb="9" eb="11">
      <t>ショウリャク</t>
    </rPh>
    <phoneticPr fontId="8"/>
  </si>
  <si>
    <t>労働安全衛生規則第47条</t>
    <rPh sb="0" eb="2">
      <t>ロウドウ</t>
    </rPh>
    <rPh sb="2" eb="4">
      <t>アンゼン</t>
    </rPh>
    <rPh sb="4" eb="6">
      <t>エイセイ</t>
    </rPh>
    <rPh sb="6" eb="8">
      <t>キソク</t>
    </rPh>
    <rPh sb="8" eb="9">
      <t>ダイ</t>
    </rPh>
    <rPh sb="11" eb="12">
      <t>ジョウ</t>
    </rPh>
    <phoneticPr fontId="8"/>
  </si>
  <si>
    <t>保育士</t>
  </si>
  <si>
    <t>備考</t>
    <rPh sb="0" eb="2">
      <t>ビコウ</t>
    </rPh>
    <phoneticPr fontId="4"/>
  </si>
  <si>
    <t>最低賃金法第7条</t>
    <rPh sb="0" eb="2">
      <t>サイテイ</t>
    </rPh>
    <rPh sb="2" eb="5">
      <t>チンギンホウ</t>
    </rPh>
    <rPh sb="5" eb="6">
      <t>ダイ</t>
    </rPh>
    <rPh sb="7" eb="8">
      <t>ジョウ</t>
    </rPh>
    <phoneticPr fontId="8"/>
  </si>
  <si>
    <t>健康診断書</t>
    <rPh sb="0" eb="2">
      <t>ケンコウ</t>
    </rPh>
    <rPh sb="2" eb="5">
      <t>シンダンショ</t>
    </rPh>
    <phoneticPr fontId="8"/>
  </si>
  <si>
    <t>最終学歴証明書</t>
    <rPh sb="0" eb="2">
      <t>サイシュウ</t>
    </rPh>
    <rPh sb="2" eb="4">
      <t>ガクレキ</t>
    </rPh>
    <rPh sb="4" eb="7">
      <t>ショウメイショ</t>
    </rPh>
    <phoneticPr fontId="8"/>
  </si>
  <si>
    <t>資格証明書（写）</t>
    <rPh sb="0" eb="2">
      <t>シカク</t>
    </rPh>
    <rPh sb="2" eb="5">
      <t>ショウメイショ</t>
    </rPh>
    <rPh sb="6" eb="7">
      <t>ウツ</t>
    </rPh>
    <phoneticPr fontId="8"/>
  </si>
  <si>
    <t>その他（</t>
    <rPh sb="2" eb="3">
      <t>タ</t>
    </rPh>
    <phoneticPr fontId="8"/>
  </si>
  <si>
    <t>初任給格付関係書類</t>
    <phoneticPr fontId="8"/>
  </si>
  <si>
    <t>採用辞令(写)</t>
    <rPh sb="0" eb="2">
      <t>サイヨウ</t>
    </rPh>
    <phoneticPr fontId="8"/>
  </si>
  <si>
    <t>労働基準法第15条第1項</t>
    <rPh sb="0" eb="2">
      <t>ロウドウ</t>
    </rPh>
    <rPh sb="2" eb="5">
      <t>キジュンホウ</t>
    </rPh>
    <rPh sb="5" eb="6">
      <t>ダイ</t>
    </rPh>
    <rPh sb="8" eb="9">
      <t>ジョウ</t>
    </rPh>
    <rPh sb="9" eb="10">
      <t>ダイ</t>
    </rPh>
    <rPh sb="11" eb="12">
      <t>コウ</t>
    </rPh>
    <phoneticPr fontId="8"/>
  </si>
  <si>
    <t>高年齢者等の雇用の安定等に関する法律の一部を改正する法律</t>
    <phoneticPr fontId="4"/>
  </si>
  <si>
    <t>氏名</t>
    <rPh sb="0" eb="2">
      <t>シメイ</t>
    </rPh>
    <phoneticPr fontId="4"/>
  </si>
  <si>
    <t>雇用形態</t>
    <rPh sb="0" eb="2">
      <t>コヨウ</t>
    </rPh>
    <rPh sb="2" eb="4">
      <t>ケイタイ</t>
    </rPh>
    <phoneticPr fontId="8"/>
  </si>
  <si>
    <t>区分</t>
    <rPh sb="0" eb="2">
      <t>クブン</t>
    </rPh>
    <phoneticPr fontId="4"/>
  </si>
  <si>
    <t>有無</t>
    <rPh sb="0" eb="2">
      <t>ウム</t>
    </rPh>
    <phoneticPr fontId="4"/>
  </si>
  <si>
    <t>代替職員</t>
    <rPh sb="0" eb="2">
      <t>ダイタイ</t>
    </rPh>
    <rPh sb="2" eb="4">
      <t>ショクイン</t>
    </rPh>
    <phoneticPr fontId="4"/>
  </si>
  <si>
    <t>氏名</t>
    <rPh sb="0" eb="1">
      <t>ウジ</t>
    </rPh>
    <phoneticPr fontId="4"/>
  </si>
  <si>
    <t>非正規</t>
    <rPh sb="0" eb="3">
      <t>ヒセイキ</t>
    </rPh>
    <phoneticPr fontId="4"/>
  </si>
  <si>
    <t>常勤(非正規)</t>
    <rPh sb="0" eb="2">
      <t>ジョウキン</t>
    </rPh>
    <rPh sb="3" eb="6">
      <t>ヒセイキ</t>
    </rPh>
    <phoneticPr fontId="4"/>
  </si>
  <si>
    <t>正規職員</t>
    <rPh sb="0" eb="2">
      <t>セイキ</t>
    </rPh>
    <rPh sb="2" eb="4">
      <t>ショクイン</t>
    </rPh>
    <phoneticPr fontId="4"/>
  </si>
  <si>
    <t>◯「雇用形態」の選択肢について</t>
    <rPh sb="2" eb="4">
      <t>コヨウ</t>
    </rPh>
    <rPh sb="4" eb="6">
      <t>ケイタイ</t>
    </rPh>
    <rPh sb="8" eb="11">
      <t>センタクシ</t>
    </rPh>
    <phoneticPr fontId="4"/>
  </si>
  <si>
    <t>労働安全衛生規則第47条</t>
    <phoneticPr fontId="8"/>
  </si>
  <si>
    <t>（給食従業員の検便）</t>
    <phoneticPr fontId="4"/>
  </si>
  <si>
    <t>労働安全衛生規則第44条</t>
    <phoneticPr fontId="8"/>
  </si>
  <si>
    <t>労働安全衛生規則第43条</t>
    <phoneticPr fontId="8"/>
  </si>
  <si>
    <t>平成</t>
    <rPh sb="0" eb="2">
      <t>ヘイセイ</t>
    </rPh>
    <phoneticPr fontId="4"/>
  </si>
  <si>
    <t>労働安全衛生規則第51条</t>
    <rPh sb="8" eb="9">
      <t>ダイ</t>
    </rPh>
    <phoneticPr fontId="8"/>
  </si>
  <si>
    <t>有</t>
  </si>
  <si>
    <t>前年度
有給休暇</t>
    <rPh sb="0" eb="3">
      <t>ゼンネンド</t>
    </rPh>
    <rPh sb="4" eb="6">
      <t>ユウキュウ</t>
    </rPh>
    <rPh sb="6" eb="8">
      <t>キュウカ</t>
    </rPh>
    <phoneticPr fontId="8"/>
  </si>
  <si>
    <t>取得
日数</t>
    <rPh sb="0" eb="2">
      <t>シュトク</t>
    </rPh>
    <rPh sb="3" eb="5">
      <t>ニッスウ</t>
    </rPh>
    <phoneticPr fontId="8"/>
  </si>
  <si>
    <t>所定
日数</t>
    <rPh sb="0" eb="2">
      <t>ショテイ</t>
    </rPh>
    <rPh sb="3" eb="5">
      <t>ニッスウ</t>
    </rPh>
    <phoneticPr fontId="8"/>
  </si>
  <si>
    <t>基準配置保育士数：</t>
    <rPh sb="0" eb="2">
      <t>キジュン</t>
    </rPh>
    <rPh sb="2" eb="4">
      <t>ハイチ</t>
    </rPh>
    <rPh sb="4" eb="7">
      <t>ホイクシ</t>
    </rPh>
    <phoneticPr fontId="4"/>
  </si>
  <si>
    <t>週平均
労働
時間</t>
    <rPh sb="0" eb="1">
      <t>シュウ</t>
    </rPh>
    <rPh sb="1" eb="3">
      <t>ヘイキン</t>
    </rPh>
    <rPh sb="4" eb="6">
      <t>ロウドウ</t>
    </rPh>
    <rPh sb="7" eb="9">
      <t>ジカン</t>
    </rPh>
    <phoneticPr fontId="4"/>
  </si>
  <si>
    <t>雇用
形態</t>
    <rPh sb="0" eb="2">
      <t>コヨウ</t>
    </rPh>
    <rPh sb="3" eb="5">
      <t>ケイタイ</t>
    </rPh>
    <phoneticPr fontId="4"/>
  </si>
  <si>
    <t>短大</t>
  </si>
  <si>
    <t>格付表</t>
  </si>
  <si>
    <t>算定根拠</t>
    <rPh sb="0" eb="2">
      <t>サンテイ</t>
    </rPh>
    <rPh sb="2" eb="4">
      <t>コンキョ</t>
    </rPh>
    <phoneticPr fontId="4"/>
  </si>
  <si>
    <t>格付</t>
    <rPh sb="0" eb="2">
      <t>カクヅ</t>
    </rPh>
    <phoneticPr fontId="4"/>
  </si>
  <si>
    <t>3．</t>
    <phoneticPr fontId="4"/>
  </si>
  <si>
    <t>4．</t>
    <phoneticPr fontId="4"/>
  </si>
  <si>
    <t>開催年月日</t>
    <rPh sb="0" eb="2">
      <t>カイサイ</t>
    </rPh>
    <rPh sb="2" eb="5">
      <t>ネンガッピ</t>
    </rPh>
    <phoneticPr fontId="8"/>
  </si>
  <si>
    <t>時間帯</t>
    <rPh sb="0" eb="3">
      <t>ジカンタイ</t>
    </rPh>
    <phoneticPr fontId="4"/>
  </si>
  <si>
    <t>～</t>
    <phoneticPr fontId="4"/>
  </si>
  <si>
    <t>(長期指導計画)</t>
    <rPh sb="1" eb="3">
      <t>チョウキ</t>
    </rPh>
    <rPh sb="3" eb="5">
      <t>シドウ</t>
    </rPh>
    <rPh sb="5" eb="7">
      <t>ケイカク</t>
    </rPh>
    <phoneticPr fontId="4"/>
  </si>
  <si>
    <t>(短期指導計画)</t>
    <rPh sb="1" eb="3">
      <t>タンキ</t>
    </rPh>
    <rPh sb="3" eb="5">
      <t>シドウ</t>
    </rPh>
    <rPh sb="5" eb="7">
      <t>ケイカク</t>
    </rPh>
    <phoneticPr fontId="4"/>
  </si>
  <si>
    <t>0歳児</t>
    <rPh sb="1" eb="3">
      <t>サイジ</t>
    </rPh>
    <phoneticPr fontId="8"/>
  </si>
  <si>
    <t>保菌者は調理及び食事介助に従事させない。</t>
    <phoneticPr fontId="8"/>
  </si>
  <si>
    <t>乳児を担当する職員も検便を実施する方が望ましい。</t>
    <phoneticPr fontId="8"/>
  </si>
  <si>
    <t>℃</t>
    <phoneticPr fontId="8"/>
  </si>
  <si>
    <t>＜食器消毒の目安＞</t>
    <phoneticPr fontId="8"/>
  </si>
  <si>
    <t>・熱湯：95℃以上、10分以上浸漬</t>
    <phoneticPr fontId="8"/>
  </si>
  <si>
    <t>・蒸気：100℃以上、10分以上</t>
    <phoneticPr fontId="8"/>
  </si>
  <si>
    <t>・薬用：消毒薬に必要な時間浸漬</t>
    <phoneticPr fontId="8"/>
  </si>
  <si>
    <t>（食器の材質等により異なる。）</t>
    <phoneticPr fontId="8"/>
  </si>
  <si>
    <t>児童の健康管理・安全管理</t>
    <rPh sb="0" eb="2">
      <t>ジドウ</t>
    </rPh>
    <rPh sb="3" eb="5">
      <t>ケンコウ</t>
    </rPh>
    <rPh sb="5" eb="7">
      <t>カンリ</t>
    </rPh>
    <rPh sb="8" eb="10">
      <t>アンゼン</t>
    </rPh>
    <rPh sb="10" eb="12">
      <t>カンリ</t>
    </rPh>
    <phoneticPr fontId="8"/>
  </si>
  <si>
    <t>＜配置している場合＞</t>
    <rPh sb="1" eb="3">
      <t>ハイチ</t>
    </rPh>
    <rPh sb="7" eb="9">
      <t>バアイ</t>
    </rPh>
    <phoneticPr fontId="8"/>
  </si>
  <si>
    <t>嘱託医契約書の記載事項
勤務日時、手当額、業務内容等</t>
    <rPh sb="2" eb="3">
      <t>イ</t>
    </rPh>
    <phoneticPr fontId="8"/>
  </si>
  <si>
    <t>【感染症・食中毒対策】</t>
    <rPh sb="1" eb="4">
      <t>カンセンショウ</t>
    </rPh>
    <rPh sb="5" eb="8">
      <t>ショクチュウドク</t>
    </rPh>
    <rPh sb="8" eb="10">
      <t>タイサク</t>
    </rPh>
    <phoneticPr fontId="8"/>
  </si>
  <si>
    <t>＜清掃回数＞</t>
    <rPh sb="1" eb="3">
      <t>セイソウ</t>
    </rPh>
    <rPh sb="3" eb="5">
      <t>カイスウ</t>
    </rPh>
    <phoneticPr fontId="8"/>
  </si>
  <si>
    <t>【乳幼児突然死症候群の防止対策】</t>
    <rPh sb="1" eb="4">
      <t>ニュウヨウジ</t>
    </rPh>
    <rPh sb="4" eb="7">
      <t>トツゼンシ</t>
    </rPh>
    <rPh sb="7" eb="10">
      <t>ショウコウグン</t>
    </rPh>
    <rPh sb="11" eb="13">
      <t>ボウシ</t>
    </rPh>
    <rPh sb="13" eb="15">
      <t>タイサク</t>
    </rPh>
    <phoneticPr fontId="8"/>
  </si>
  <si>
    <t>･</t>
    <phoneticPr fontId="8"/>
  </si>
  <si>
    <t>児童虐待の防止等に関する法律第5条</t>
    <rPh sb="5" eb="7">
      <t>ボウシ</t>
    </rPh>
    <rPh sb="7" eb="8">
      <t>ナド</t>
    </rPh>
    <rPh sb="9" eb="10">
      <t>カン</t>
    </rPh>
    <rPh sb="12" eb="14">
      <t>ホウリツ</t>
    </rPh>
    <rPh sb="14" eb="15">
      <t>ダイ</t>
    </rPh>
    <rPh sb="16" eb="17">
      <t>ジョウ</t>
    </rPh>
    <phoneticPr fontId="8"/>
  </si>
  <si>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8"/>
  </si>
  <si>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8"/>
  </si>
  <si>
    <t>【安全管理対策】</t>
    <rPh sb="1" eb="3">
      <t>アンゼン</t>
    </rPh>
    <rPh sb="3" eb="5">
      <t>カンリ</t>
    </rPh>
    <phoneticPr fontId="8"/>
  </si>
  <si>
    <t>発生月日</t>
    <rPh sb="0" eb="2">
      <t>ハッセイ</t>
    </rPh>
    <rPh sb="2" eb="4">
      <t>ガッピ</t>
    </rPh>
    <phoneticPr fontId="8"/>
  </si>
  <si>
    <t>発生時間帯</t>
    <rPh sb="0" eb="2">
      <t>ハッセイ</t>
    </rPh>
    <rPh sb="2" eb="5">
      <t>ジカンタイ</t>
    </rPh>
    <phoneticPr fontId="8"/>
  </si>
  <si>
    <t>消防法施行規則第3条</t>
    <phoneticPr fontId="8"/>
  </si>
  <si>
    <t>（直近の届出日</t>
    <rPh sb="1" eb="3">
      <t>チョッキン</t>
    </rPh>
    <rPh sb="4" eb="6">
      <t>トドケデ</t>
    </rPh>
    <rPh sb="6" eb="7">
      <t>ビ</t>
    </rPh>
    <phoneticPr fontId="8"/>
  </si>
  <si>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8"/>
  </si>
  <si>
    <t>増改築に伴う計画の変更届に留意すること。</t>
    <phoneticPr fontId="8"/>
  </si>
  <si>
    <t>非常時の連絡網は最新のものを作成すること。</t>
    <phoneticPr fontId="8"/>
  </si>
  <si>
    <t>消防法第17条の3の3</t>
    <phoneticPr fontId="8"/>
  </si>
  <si>
    <t>消防法施行規則第31条の6</t>
    <phoneticPr fontId="8"/>
  </si>
  <si>
    <t>直近2回の点検年月日</t>
    <rPh sb="0" eb="2">
      <t>チョッキン</t>
    </rPh>
    <rPh sb="3" eb="4">
      <t>カイ</t>
    </rPh>
    <rPh sb="5" eb="7">
      <t>テンケン</t>
    </rPh>
    <rPh sb="7" eb="10">
      <t>ネンガッピ</t>
    </rPh>
    <phoneticPr fontId="4"/>
  </si>
  <si>
    <t>日 　異常：</t>
    <phoneticPr fontId="4"/>
  </si>
  <si>
    <t>④</t>
    <phoneticPr fontId="8"/>
  </si>
  <si>
    <t>⑤</t>
    <phoneticPr fontId="8"/>
  </si>
  <si>
    <t>【福祉サービスに関する苦情解決の仕組み】</t>
    <rPh sb="1" eb="3">
      <t>フクシ</t>
    </rPh>
    <rPh sb="8" eb="9">
      <t>カン</t>
    </rPh>
    <rPh sb="11" eb="13">
      <t>クジョウ</t>
    </rPh>
    <rPh sb="13" eb="15">
      <t>カイケツ</t>
    </rPh>
    <rPh sb="16" eb="18">
      <t>シク</t>
    </rPh>
    <phoneticPr fontId="8"/>
  </si>
  <si>
    <t>本年度</t>
    <rPh sb="0" eb="3">
      <t>ホンネンド</t>
    </rPh>
    <phoneticPr fontId="8"/>
  </si>
  <si>
    <t>【業務の質の評価への取組み】</t>
    <rPh sb="1" eb="3">
      <t>ギョウム</t>
    </rPh>
    <rPh sb="4" eb="5">
      <t>シツ</t>
    </rPh>
    <rPh sb="6" eb="8">
      <t>ヒョウカ</t>
    </rPh>
    <rPh sb="10" eb="12">
      <t>トリク</t>
    </rPh>
    <phoneticPr fontId="8"/>
  </si>
  <si>
    <t>日〕</t>
    <rPh sb="0" eb="1">
      <t>ニチ</t>
    </rPh>
    <phoneticPr fontId="8"/>
  </si>
  <si>
    <t>＜「いる」場合＞</t>
    <rPh sb="5" eb="7">
      <t>バアイ</t>
    </rPh>
    <phoneticPr fontId="4"/>
  </si>
  <si>
    <t>職員処遇－給与</t>
    <rPh sb="0" eb="2">
      <t>ショクイン</t>
    </rPh>
    <rPh sb="2" eb="4">
      <t>ショグウ</t>
    </rPh>
    <rPh sb="5" eb="7">
      <t>キュウヨ</t>
    </rPh>
    <phoneticPr fontId="8"/>
  </si>
  <si>
    <t>職員処遇－研修</t>
    <rPh sb="0" eb="2">
      <t>ショクイン</t>
    </rPh>
    <rPh sb="2" eb="4">
      <t>ショグウ</t>
    </rPh>
    <rPh sb="5" eb="7">
      <t>ケンシュウ</t>
    </rPh>
    <phoneticPr fontId="8"/>
  </si>
  <si>
    <t>＜「ある」場合＞</t>
    <rPh sb="5" eb="7">
      <t>バアイ</t>
    </rPh>
    <phoneticPr fontId="8"/>
  </si>
  <si>
    <t>＜｢いる｣場合＞</t>
    <rPh sb="5" eb="7">
      <t>バアイ</t>
    </rPh>
    <phoneticPr fontId="4"/>
  </si>
  <si>
    <t>受付件数</t>
    <rPh sb="0" eb="2">
      <t>ウケツケ</t>
    </rPh>
    <rPh sb="2" eb="4">
      <t>ケンスウ</t>
    </rPh>
    <phoneticPr fontId="4"/>
  </si>
  <si>
    <t>正規</t>
    <rPh sb="0" eb="2">
      <t>セイキ</t>
    </rPh>
    <phoneticPr fontId="4"/>
  </si>
  <si>
    <t>正規職員</t>
    <rPh sb="0" eb="2">
      <t>セイキ</t>
    </rPh>
    <rPh sb="2" eb="4">
      <t>ショクイン</t>
    </rPh>
    <phoneticPr fontId="8"/>
  </si>
  <si>
    <t>代替</t>
    <phoneticPr fontId="4"/>
  </si>
  <si>
    <t>(再)保育士ｶｳﾝﾄ</t>
    <rPh sb="1" eb="2">
      <t>サイ</t>
    </rPh>
    <rPh sb="3" eb="6">
      <t>ホイクシ</t>
    </rPh>
    <phoneticPr fontId="8"/>
  </si>
  <si>
    <t>直接処遇職員（直接保育に携わる職員）</t>
    <phoneticPr fontId="4"/>
  </si>
  <si>
    <t>調理員</t>
    <rPh sb="0" eb="3">
      <t>チョウリイン</t>
    </rPh>
    <phoneticPr fontId="4"/>
  </si>
  <si>
    <t>(再)
栄養士</t>
    <rPh sb="1" eb="2">
      <t>サイ</t>
    </rPh>
    <rPh sb="4" eb="7">
      <t>エイヨウシ</t>
    </rPh>
    <phoneticPr fontId="8"/>
  </si>
  <si>
    <t>代替職員がいない場合はカウントせず、いる場合は正規職員の欄にカウントする。</t>
    <phoneticPr fontId="4"/>
  </si>
  <si>
    <t>【入力例】</t>
    <rPh sb="1" eb="3">
      <t>ニュウリョク</t>
    </rPh>
    <rPh sb="3" eb="4">
      <t>レイ</t>
    </rPh>
    <phoneticPr fontId="4"/>
  </si>
  <si>
    <t>全保育士労働時間</t>
    <rPh sb="0" eb="1">
      <t>ゼン</t>
    </rPh>
    <rPh sb="1" eb="4">
      <t>ホイクシ</t>
    </rPh>
    <rPh sb="4" eb="6">
      <t>ロウドウ</t>
    </rPh>
    <rPh sb="6" eb="8">
      <t>ジカン</t>
    </rPh>
    <phoneticPr fontId="4"/>
  </si>
  <si>
    <t>保育士ごとの月労働時間数
(雇用契約による時間数）</t>
    <rPh sb="0" eb="3">
      <t>ホイクシ</t>
    </rPh>
    <rPh sb="6" eb="7">
      <t>ツキ</t>
    </rPh>
    <rPh sb="7" eb="9">
      <t>ロウドウ</t>
    </rPh>
    <rPh sb="9" eb="12">
      <t>ジカンスウ</t>
    </rPh>
    <rPh sb="14" eb="16">
      <t>コヨウ</t>
    </rPh>
    <rPh sb="16" eb="18">
      <t>ケイヤク</t>
    </rPh>
    <rPh sb="21" eb="24">
      <t>ジカンスウ</t>
    </rPh>
    <phoneticPr fontId="4"/>
  </si>
  <si>
    <t>時間</t>
    <rPh sb="0" eb="2">
      <t>ジカン</t>
    </rPh>
    <phoneticPr fontId="4"/>
  </si>
  <si>
    <t>○週40時間労働の場合（参考例）</t>
    <rPh sb="1" eb="2">
      <t>シュウ</t>
    </rPh>
    <rPh sb="4" eb="6">
      <t>ジカン</t>
    </rPh>
    <rPh sb="6" eb="8">
      <t>ロウドウ</t>
    </rPh>
    <rPh sb="9" eb="11">
      <t>バアイ</t>
    </rPh>
    <rPh sb="12" eb="14">
      <t>サンコウ</t>
    </rPh>
    <rPh sb="14" eb="15">
      <t>レイ</t>
    </rPh>
    <phoneticPr fontId="4"/>
  </si>
  <si>
    <t>労働時間/月</t>
    <rPh sb="0" eb="2">
      <t>ロウドウ</t>
    </rPh>
    <rPh sb="2" eb="4">
      <t>ジカン</t>
    </rPh>
    <rPh sb="5" eb="6">
      <t>ツキ</t>
    </rPh>
    <phoneticPr fontId="4"/>
  </si>
  <si>
    <t>＜参考※色つきセルには計算式が入っています。＞</t>
    <rPh sb="1" eb="3">
      <t>サンコウ</t>
    </rPh>
    <rPh sb="4" eb="5">
      <t>イロ</t>
    </rPh>
    <rPh sb="11" eb="14">
      <t>ケイサンシキ</t>
    </rPh>
    <rPh sb="15" eb="16">
      <t>ハイ</t>
    </rPh>
    <phoneticPr fontId="4"/>
  </si>
  <si>
    <t>○週40時間労働の場合</t>
    <rPh sb="1" eb="2">
      <t>シュウ</t>
    </rPh>
    <rPh sb="4" eb="6">
      <t>ジカン</t>
    </rPh>
    <rPh sb="6" eb="8">
      <t>ロウドウ</t>
    </rPh>
    <rPh sb="9" eb="11">
      <t>バアイ</t>
    </rPh>
    <phoneticPr fontId="4"/>
  </si>
  <si>
    <t>○週37.5時間労働の場合</t>
    <rPh sb="1" eb="2">
      <t>シュウ</t>
    </rPh>
    <rPh sb="6" eb="8">
      <t>ジカン</t>
    </rPh>
    <rPh sb="8" eb="10">
      <t>ロウドウ</t>
    </rPh>
    <rPh sb="11" eb="13">
      <t>バアイ</t>
    </rPh>
    <phoneticPr fontId="4"/>
  </si>
  <si>
    <t>37.5時間×52週＝1,950時間/年</t>
    <rPh sb="4" eb="6">
      <t>ジカン</t>
    </rPh>
    <rPh sb="9" eb="10">
      <t>シュウ</t>
    </rPh>
    <rPh sb="16" eb="18">
      <t>ジカン</t>
    </rPh>
    <rPh sb="19" eb="20">
      <t>ネン</t>
    </rPh>
    <phoneticPr fontId="4"/>
  </si>
  <si>
    <t>1,950時間÷12月≒163時間/月</t>
    <rPh sb="5" eb="7">
      <t>ジカン</t>
    </rPh>
    <phoneticPr fontId="4"/>
  </si>
  <si>
    <t>夏期</t>
    <rPh sb="0" eb="2">
      <t>カキ</t>
    </rPh>
    <phoneticPr fontId="8"/>
  </si>
  <si>
    <t>冬期</t>
    <rPh sb="0" eb="2">
      <t>トウキ</t>
    </rPh>
    <phoneticPr fontId="8"/>
  </si>
  <si>
    <t>年度末</t>
    <rPh sb="0" eb="3">
      <t>ネンドマツ</t>
    </rPh>
    <phoneticPr fontId="8"/>
  </si>
  <si>
    <t>給与が振込の場合は受領印は不要</t>
    <phoneticPr fontId="8"/>
  </si>
  <si>
    <t>＜「いる」場合＞</t>
    <rPh sb="5" eb="6">
      <t>バ</t>
    </rPh>
    <rPh sb="6" eb="7">
      <t>ゴウ</t>
    </rPh>
    <phoneticPr fontId="8"/>
  </si>
  <si>
    <t>＜「いない」場合＞</t>
    <rPh sb="6" eb="7">
      <t>バ</t>
    </rPh>
    <rPh sb="7" eb="8">
      <t>ゴウ</t>
    </rPh>
    <phoneticPr fontId="8"/>
  </si>
  <si>
    <r>
      <t>・</t>
    </r>
    <r>
      <rPr>
        <sz val="10"/>
        <color indexed="10"/>
        <rFont val="ＭＳ Ｐ明朝"/>
        <family val="1"/>
        <charset val="128"/>
      </rPr>
      <t/>
    </r>
    <phoneticPr fontId="8"/>
  </si>
  <si>
    <t>開所時間</t>
    <phoneticPr fontId="8"/>
  </si>
  <si>
    <t>　事業者は、事業に附属する食堂又は炊事場における給食の業務に従事する労働者に対し、その雇入れの際又は当該業務への配置替えの際、検便による健康診断を行なわなければならない。</t>
    <phoneticPr fontId="8"/>
  </si>
  <si>
    <t>＜以下、外部研修へ派遣している場合＞</t>
    <rPh sb="4" eb="6">
      <t>ガイブ</t>
    </rPh>
    <rPh sb="6" eb="8">
      <t>ケンシュウ</t>
    </rPh>
    <rPh sb="9" eb="11">
      <t>ハケン</t>
    </rPh>
    <phoneticPr fontId="4"/>
  </si>
  <si>
    <t>給食業務関係</t>
    <phoneticPr fontId="8"/>
  </si>
  <si>
    <t>給食業務関係</t>
    <rPh sb="0" eb="2">
      <t>キュウショク</t>
    </rPh>
    <rPh sb="2" eb="4">
      <t>ギョウム</t>
    </rPh>
    <rPh sb="4" eb="6">
      <t>カンケイ</t>
    </rPh>
    <phoneticPr fontId="8"/>
  </si>
  <si>
    <t>労働時間</t>
    <rPh sb="0" eb="2">
      <t>ロウドウ</t>
    </rPh>
    <rPh sb="2" eb="4">
      <t>ジカン</t>
    </rPh>
    <phoneticPr fontId="4"/>
  </si>
  <si>
    <t>常勤</t>
    <rPh sb="0" eb="2">
      <t>ジョウキン</t>
    </rPh>
    <phoneticPr fontId="4"/>
  </si>
  <si>
    <t>入所児童・施設、設備関係</t>
    <rPh sb="0" eb="2">
      <t>ニュウショ</t>
    </rPh>
    <rPh sb="2" eb="4">
      <t>ジドウ</t>
    </rPh>
    <rPh sb="5" eb="7">
      <t>シセツ</t>
    </rPh>
    <rPh sb="8" eb="10">
      <t>セツビ</t>
    </rPh>
    <phoneticPr fontId="8"/>
  </si>
  <si>
    <t>３歳児</t>
    <phoneticPr fontId="4"/>
  </si>
  <si>
    <t>４歳児</t>
    <phoneticPr fontId="4"/>
  </si>
  <si>
    <t>５歳児</t>
    <phoneticPr fontId="4"/>
  </si>
  <si>
    <t>入所率 ％</t>
    <rPh sb="0" eb="2">
      <t>ニュウショ</t>
    </rPh>
    <phoneticPr fontId="4"/>
  </si>
  <si>
    <t>発達段階</t>
    <rPh sb="0" eb="2">
      <t>ハッタツ</t>
    </rPh>
    <rPh sb="2" eb="4">
      <t>ダンカイ</t>
    </rPh>
    <phoneticPr fontId="4"/>
  </si>
  <si>
    <t>現員</t>
    <rPh sb="0" eb="2">
      <t>ゲンイン</t>
    </rPh>
    <phoneticPr fontId="4"/>
  </si>
  <si>
    <t>①現員/利用定員</t>
    <rPh sb="4" eb="6">
      <t>リヨウ</t>
    </rPh>
    <phoneticPr fontId="4"/>
  </si>
  <si>
    <t>②現員/認可定員</t>
    <rPh sb="4" eb="6">
      <t>ニンカ</t>
    </rPh>
    <rPh sb="6" eb="8">
      <t>テイイン</t>
    </rPh>
    <phoneticPr fontId="4"/>
  </si>
  <si>
    <t>利用定員</t>
    <rPh sb="0" eb="2">
      <t>リヨウ</t>
    </rPh>
    <rPh sb="2" eb="4">
      <t>テイイン</t>
    </rPh>
    <phoneticPr fontId="4"/>
  </si>
  <si>
    <t>認可定員</t>
    <rPh sb="0" eb="2">
      <t>ニンカ</t>
    </rPh>
    <rPh sb="2" eb="4">
      <t>テイイン</t>
    </rPh>
    <phoneticPr fontId="4"/>
  </si>
  <si>
    <t>※</t>
    <phoneticPr fontId="8"/>
  </si>
  <si>
    <t xml:space="preserve"> ２　施設、設備の状況</t>
    <phoneticPr fontId="8"/>
  </si>
  <si>
    <t>(2)　施設の状況について</t>
    <phoneticPr fontId="8"/>
  </si>
  <si>
    <t xml:space="preserve"> ① 各部屋の面積を記入すること。</t>
    <phoneticPr fontId="8"/>
  </si>
  <si>
    <t>適否</t>
    <phoneticPr fontId="4"/>
  </si>
  <si>
    <t>㎡</t>
    <phoneticPr fontId="8"/>
  </si>
  <si>
    <t>㎡</t>
    <phoneticPr fontId="4"/>
  </si>
  <si>
    <t xml:space="preserve"> ② 設備運営基準に定める他の設備を有しているか。</t>
    <rPh sb="3" eb="5">
      <t>セツビ</t>
    </rPh>
    <rPh sb="5" eb="7">
      <t>ウンエイ</t>
    </rPh>
    <phoneticPr fontId="8"/>
  </si>
  <si>
    <t>）</t>
    <phoneticPr fontId="4"/>
  </si>
  <si>
    <t>・調理室（</t>
    <rPh sb="1" eb="3">
      <t>チョウリ</t>
    </rPh>
    <phoneticPr fontId="4"/>
  </si>
  <si>
    <t>・便　 所（</t>
    <rPh sb="1" eb="2">
      <t>ビン</t>
    </rPh>
    <rPh sb="4" eb="5">
      <t>ショ</t>
    </rPh>
    <phoneticPr fontId="4"/>
  </si>
  <si>
    <t>1歳児室</t>
    <phoneticPr fontId="4"/>
  </si>
  <si>
    <t>乳児室・ほふく室</t>
    <rPh sb="0" eb="2">
      <t>ニュウジ</t>
    </rPh>
    <rPh sb="2" eb="3">
      <t>シツ</t>
    </rPh>
    <rPh sb="7" eb="8">
      <t>シツ</t>
    </rPh>
    <phoneticPr fontId="4"/>
  </si>
  <si>
    <t>(1)　監査調書提出直近月の初日現在の児童現員数を記入すること。</t>
    <rPh sb="10" eb="12">
      <t>チョッキン</t>
    </rPh>
    <phoneticPr fontId="4"/>
  </si>
  <si>
    <t>年齢</t>
    <rPh sb="0" eb="2">
      <t>ネンレイ</t>
    </rPh>
    <phoneticPr fontId="4"/>
  </si>
  <si>
    <t>0歳児</t>
    <rPh sb="1" eb="3">
      <t>サイジ</t>
    </rPh>
    <phoneticPr fontId="4"/>
  </si>
  <si>
    <t>1歳児</t>
    <rPh sb="1" eb="3">
      <t>サイジ</t>
    </rPh>
    <phoneticPr fontId="4"/>
  </si>
  <si>
    <t>人、変更後認可定員：</t>
    <rPh sb="0" eb="1">
      <t>ヒト</t>
    </rPh>
    <rPh sb="2" eb="4">
      <t>ヘンコウ</t>
    </rPh>
    <rPh sb="4" eb="5">
      <t>ゴ</t>
    </rPh>
    <rPh sb="5" eb="7">
      <t>ニンカ</t>
    </rPh>
    <rPh sb="7" eb="9">
      <t>テイイン</t>
    </rPh>
    <phoneticPr fontId="8"/>
  </si>
  <si>
    <t>本年
度計</t>
    <rPh sb="0" eb="1">
      <t>モト</t>
    </rPh>
    <rPh sb="1" eb="2">
      <t>ネン</t>
    </rPh>
    <rPh sb="3" eb="4">
      <t>タビ</t>
    </rPh>
    <rPh sb="4" eb="5">
      <t>ケイ</t>
    </rPh>
    <phoneticPr fontId="8"/>
  </si>
  <si>
    <t>※1</t>
    <phoneticPr fontId="4"/>
  </si>
  <si>
    <t>(非常勤)保育士</t>
    <rPh sb="1" eb="4">
      <t>ヒジョウキン</t>
    </rPh>
    <rPh sb="5" eb="8">
      <t>ホイクシ</t>
    </rPh>
    <phoneticPr fontId="8"/>
  </si>
  <si>
    <t>【会計の区分】</t>
    <rPh sb="1" eb="3">
      <t>カイケイ</t>
    </rPh>
    <rPh sb="4" eb="6">
      <t>クブン</t>
    </rPh>
    <phoneticPr fontId="8"/>
  </si>
  <si>
    <t>その利用定員の減少の日の3月前までに、その旨を市に届けているか。</t>
    <rPh sb="2" eb="4">
      <t>リヨウ</t>
    </rPh>
    <rPh sb="4" eb="6">
      <t>テイイン</t>
    </rPh>
    <rPh sb="7" eb="9">
      <t>ゲンショウ</t>
    </rPh>
    <rPh sb="10" eb="11">
      <t>ヒ</t>
    </rPh>
    <rPh sb="13" eb="14">
      <t>ツキ</t>
    </rPh>
    <rPh sb="14" eb="15">
      <t>マエ</t>
    </rPh>
    <rPh sb="21" eb="22">
      <t>ムネ</t>
    </rPh>
    <rPh sb="23" eb="24">
      <t>シ</t>
    </rPh>
    <rPh sb="25" eb="26">
      <t>トド</t>
    </rPh>
    <phoneticPr fontId="4"/>
  </si>
  <si>
    <t>給付費の支給を受け、又は受けようとしたときは、遅滞なく、意見を付して</t>
    <rPh sb="0" eb="2">
      <t>キュウフ</t>
    </rPh>
    <rPh sb="2" eb="3">
      <t>ヒ</t>
    </rPh>
    <rPh sb="4" eb="6">
      <t>シキュウ</t>
    </rPh>
    <rPh sb="7" eb="8">
      <t>ウ</t>
    </rPh>
    <rPh sb="10" eb="11">
      <t>マタ</t>
    </rPh>
    <rPh sb="12" eb="13">
      <t>ウ</t>
    </rPh>
    <rPh sb="23" eb="25">
      <t>チタイ</t>
    </rPh>
    <rPh sb="28" eb="30">
      <t>イケン</t>
    </rPh>
    <rPh sb="31" eb="32">
      <t>ヅケ</t>
    </rPh>
    <phoneticPr fontId="4"/>
  </si>
  <si>
    <t>その旨を市に通知しているか。</t>
    <rPh sb="2" eb="3">
      <t>ムネ</t>
    </rPh>
    <rPh sb="4" eb="5">
      <t>シ</t>
    </rPh>
    <rPh sb="6" eb="8">
      <t>ツウチ</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</si>
  <si>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</si>
  <si>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</si>
  <si>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</si>
  <si>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月</t>
    <rPh sb="0" eb="1">
      <t>ガツ</t>
    </rPh>
    <phoneticPr fontId="4"/>
  </si>
  <si>
    <t>＜以下、事業所内研修を行っている場合＞</t>
    <rPh sb="1" eb="3">
      <t>イカ</t>
    </rPh>
    <rPh sb="4" eb="6">
      <t>ジギョウ</t>
    </rPh>
    <rPh sb="6" eb="8">
      <t>ショナイ</t>
    </rPh>
    <rPh sb="8" eb="10">
      <t>ケンシュウ</t>
    </rPh>
    <rPh sb="11" eb="12">
      <t>オコナ</t>
    </rPh>
    <rPh sb="16" eb="18">
      <t>バアイ</t>
    </rPh>
    <phoneticPr fontId="4"/>
  </si>
  <si>
    <t>職種（職業）</t>
    <rPh sb="0" eb="2">
      <t>ショクシュ</t>
    </rPh>
    <rPh sb="3" eb="5">
      <t>ショクギョウ</t>
    </rPh>
    <phoneticPr fontId="8"/>
  </si>
  <si>
    <t>氏　名</t>
    <rPh sb="0" eb="1">
      <t>シ</t>
    </rPh>
    <rPh sb="2" eb="3">
      <t>メイ</t>
    </rPh>
    <phoneticPr fontId="4"/>
  </si>
  <si>
    <t>ア</t>
    <phoneticPr fontId="32"/>
  </si>
  <si>
    <t>「子ども・子育て支援法」（Ｈ24.8.22法律第65号。以下「法」と言う。)第47条第1項</t>
    <rPh sb="1" eb="2">
      <t>コ</t>
    </rPh>
    <rPh sb="5" eb="7">
      <t>コソダ</t>
    </rPh>
    <rPh sb="8" eb="10">
      <t>シエン</t>
    </rPh>
    <rPh sb="10" eb="11">
      <t>ホウ</t>
    </rPh>
    <rPh sb="28" eb="30">
      <t>イカ</t>
    </rPh>
    <rPh sb="31" eb="32">
      <t>ホウ</t>
    </rPh>
    <rPh sb="34" eb="35">
      <t>イ</t>
    </rPh>
    <rPh sb="38" eb="39">
      <t>ダイ</t>
    </rPh>
    <rPh sb="41" eb="42">
      <t>ジョウ</t>
    </rPh>
    <rPh sb="42" eb="43">
      <t>ダイ</t>
    </rPh>
    <rPh sb="44" eb="45">
      <t>コウ</t>
    </rPh>
    <phoneticPr fontId="32"/>
  </si>
  <si>
    <t>法第47条第2項</t>
    <rPh sb="0" eb="1">
      <t>ホウ</t>
    </rPh>
    <rPh sb="1" eb="2">
      <t>ダイ</t>
    </rPh>
    <rPh sb="4" eb="5">
      <t>ジョウ</t>
    </rPh>
    <rPh sb="5" eb="6">
      <t>ダイ</t>
    </rPh>
    <rPh sb="7" eb="8">
      <t>コウ</t>
    </rPh>
    <phoneticPr fontId="4"/>
  </si>
  <si>
    <t>「子ども・子育て支援法施行規則」（Ｈ26.6.9内閣府令第44号。以下「規則」と言う。)第41条第1項</t>
    <rPh sb="1" eb="2">
      <t>コ</t>
    </rPh>
    <rPh sb="5" eb="7">
      <t>コソダ</t>
    </rPh>
    <rPh sb="8" eb="10">
      <t>シエン</t>
    </rPh>
    <rPh sb="10" eb="11">
      <t>ホウ</t>
    </rPh>
    <rPh sb="11" eb="13">
      <t>セコウ</t>
    </rPh>
    <rPh sb="13" eb="15">
      <t>キソク</t>
    </rPh>
    <rPh sb="24" eb="26">
      <t>ナイカク</t>
    </rPh>
    <rPh sb="26" eb="27">
      <t>フ</t>
    </rPh>
    <rPh sb="27" eb="28">
      <t>レイ</t>
    </rPh>
    <rPh sb="33" eb="35">
      <t>イカ</t>
    </rPh>
    <rPh sb="36" eb="38">
      <t>キソク</t>
    </rPh>
    <rPh sb="40" eb="41">
      <t>イ</t>
    </rPh>
    <rPh sb="44" eb="45">
      <t>ダイ</t>
    </rPh>
    <rPh sb="47" eb="48">
      <t>ジョウ</t>
    </rPh>
    <rPh sb="48" eb="49">
      <t>ダイ</t>
    </rPh>
    <rPh sb="50" eb="51">
      <t>コウ</t>
    </rPh>
    <phoneticPr fontId="32"/>
  </si>
  <si>
    <t>規則第41条第3項</t>
    <rPh sb="0" eb="2">
      <t>キソク</t>
    </rPh>
    <rPh sb="2" eb="3">
      <t>ダイ</t>
    </rPh>
    <rPh sb="5" eb="6">
      <t>ジョウ</t>
    </rPh>
    <rPh sb="6" eb="7">
      <t>ダイ</t>
    </rPh>
    <rPh sb="8" eb="9">
      <t>コウ</t>
    </rPh>
    <phoneticPr fontId="4"/>
  </si>
  <si>
    <t>事業所の名称及び所在地</t>
    <rPh sb="6" eb="7">
      <t>オヨ</t>
    </rPh>
    <rPh sb="8" eb="11">
      <t>ショザイチ</t>
    </rPh>
    <phoneticPr fontId="32"/>
  </si>
  <si>
    <t>イ</t>
    <phoneticPr fontId="4"/>
  </si>
  <si>
    <t>設置者の名称、主たる事務所の所在地、代表者の氏名・生年月日・</t>
    <rPh sb="25" eb="27">
      <t>セイネン</t>
    </rPh>
    <rPh sb="27" eb="29">
      <t>ガッピ</t>
    </rPh>
    <phoneticPr fontId="32"/>
  </si>
  <si>
    <t>住所・職名</t>
    <phoneticPr fontId="4"/>
  </si>
  <si>
    <t>ウ</t>
    <phoneticPr fontId="32"/>
  </si>
  <si>
    <t>定款，寄附行為等及びその登記事項証明書又は条例等</t>
    <phoneticPr fontId="4"/>
  </si>
  <si>
    <t>エ</t>
    <phoneticPr fontId="32"/>
  </si>
  <si>
    <t>事業所の平面図及び設備の概要</t>
    <rPh sb="7" eb="8">
      <t>オヨ</t>
    </rPh>
    <phoneticPr fontId="4"/>
  </si>
  <si>
    <t>オ</t>
    <phoneticPr fontId="32"/>
  </si>
  <si>
    <t>管理者の氏名、生年月日、住所</t>
    <rPh sb="7" eb="9">
      <t>セイネン</t>
    </rPh>
    <rPh sb="9" eb="11">
      <t>ガッピ</t>
    </rPh>
    <phoneticPr fontId="4"/>
  </si>
  <si>
    <t>運営規程</t>
    <phoneticPr fontId="32"/>
  </si>
  <si>
    <t>カ</t>
    <phoneticPr fontId="32"/>
  </si>
  <si>
    <t>地域型保育給付費の請求に関する事項</t>
    <phoneticPr fontId="4"/>
  </si>
  <si>
    <t>役員の氏名、生年月日、住所</t>
    <rPh sb="6" eb="8">
      <t>セイネン</t>
    </rPh>
    <rPh sb="8" eb="10">
      <t>ガッピ</t>
    </rPh>
    <phoneticPr fontId="4"/>
  </si>
  <si>
    <t>連携施設の名称</t>
    <phoneticPr fontId="4"/>
  </si>
  <si>
    <t>キ</t>
    <phoneticPr fontId="32"/>
  </si>
  <si>
    <t>ク</t>
    <phoneticPr fontId="4"/>
  </si>
  <si>
    <t>ケ</t>
    <phoneticPr fontId="4"/>
  </si>
  <si>
    <t>・医務室（</t>
    <phoneticPr fontId="4"/>
  </si>
  <si>
    <t>・調乳室（</t>
    <rPh sb="2" eb="3">
      <t>ニュウ</t>
    </rPh>
    <phoneticPr fontId="4"/>
  </si>
  <si>
    <t>・沐浴室（</t>
    <rPh sb="1" eb="3">
      <t>モクヨク</t>
    </rPh>
    <rPh sb="3" eb="4">
      <t>シツ</t>
    </rPh>
    <phoneticPr fontId="8"/>
  </si>
  <si>
    <t>２歳以上児現員　
（1歳児室の満2歳児を除く）</t>
    <rPh sb="4" eb="5">
      <t>ジ</t>
    </rPh>
    <rPh sb="5" eb="7">
      <t>ゲンイン</t>
    </rPh>
    <phoneticPr fontId="4"/>
  </si>
  <si>
    <t>２歳以上児現員 
(1歳児室の満2歳児を含む)</t>
    <rPh sb="4" eb="5">
      <t>ジ</t>
    </rPh>
    <rPh sb="5" eb="7">
      <t>ゲンイン</t>
    </rPh>
    <rPh sb="11" eb="12">
      <t>サイ</t>
    </rPh>
    <rPh sb="12" eb="14">
      <t>ジシツ</t>
    </rPh>
    <rPh sb="15" eb="16">
      <t>マン</t>
    </rPh>
    <rPh sb="17" eb="19">
      <t>サイジ</t>
    </rPh>
    <rPh sb="20" eb="21">
      <t>フク</t>
    </rPh>
    <phoneticPr fontId="4"/>
  </si>
  <si>
    <t>２歳以上児現員 
(1歳児室の満2歳児を含む)</t>
    <rPh sb="4" eb="5">
      <t>ジ</t>
    </rPh>
    <rPh sb="11" eb="12">
      <t>サイ</t>
    </rPh>
    <rPh sb="12" eb="14">
      <t>ジシツ</t>
    </rPh>
    <rPh sb="15" eb="16">
      <t>マン</t>
    </rPh>
    <rPh sb="17" eb="19">
      <t>サイジ</t>
    </rPh>
    <rPh sb="20" eb="21">
      <t>フク</t>
    </rPh>
    <phoneticPr fontId="4"/>
  </si>
  <si>
    <t xml:space="preserve"> ③ 下記の事項に変更があったときは、10日以内に市に届け出ているか。</t>
    <rPh sb="3" eb="5">
      <t>カキ</t>
    </rPh>
    <rPh sb="6" eb="8">
      <t>ジコウ</t>
    </rPh>
    <rPh sb="9" eb="11">
      <t>ヘンコウ</t>
    </rPh>
    <rPh sb="21" eb="22">
      <t>ニチ</t>
    </rPh>
    <rPh sb="22" eb="24">
      <t>イナイ</t>
    </rPh>
    <rPh sb="25" eb="26">
      <t>シ</t>
    </rPh>
    <rPh sb="27" eb="28">
      <t>トド</t>
    </rPh>
    <rPh sb="29" eb="30">
      <t>デ</t>
    </rPh>
    <phoneticPr fontId="8"/>
  </si>
  <si>
    <t xml:space="preserve"> ④ 利用定員の減少をしようとするときは、内閣府令の定めるところにより、</t>
    <rPh sb="3" eb="5">
      <t>リヨウ</t>
    </rPh>
    <rPh sb="5" eb="7">
      <t>テイイン</t>
    </rPh>
    <rPh sb="8" eb="10">
      <t>ゲンショウ</t>
    </rPh>
    <rPh sb="21" eb="23">
      <t>ナイカク</t>
    </rPh>
    <rPh sb="23" eb="24">
      <t>フ</t>
    </rPh>
    <rPh sb="24" eb="25">
      <t>レイ</t>
    </rPh>
    <rPh sb="26" eb="27">
      <t>サダ</t>
    </rPh>
    <phoneticPr fontId="4"/>
  </si>
  <si>
    <t xml:space="preserve"> ⑤ 支給認定子どもの保護者が偽りその他不正な行為によって地域型保育</t>
    <rPh sb="3" eb="5">
      <t>シキュウ</t>
    </rPh>
    <rPh sb="5" eb="7">
      <t>ニンテイ</t>
    </rPh>
    <rPh sb="7" eb="8">
      <t>コ</t>
    </rPh>
    <rPh sb="11" eb="14">
      <t>ホゴシャ</t>
    </rPh>
    <rPh sb="15" eb="16">
      <t>イツワ</t>
    </rPh>
    <rPh sb="19" eb="20">
      <t>タ</t>
    </rPh>
    <rPh sb="20" eb="22">
      <t>フセイ</t>
    </rPh>
    <rPh sb="23" eb="25">
      <t>コウイ</t>
    </rPh>
    <rPh sb="29" eb="32">
      <t>チイキガタ</t>
    </rPh>
    <rPh sb="32" eb="34">
      <t>ホイク</t>
    </rPh>
    <phoneticPr fontId="4"/>
  </si>
  <si>
    <t>加　算　名</t>
    <rPh sb="0" eb="1">
      <t>カ</t>
    </rPh>
    <rPh sb="2" eb="3">
      <t>サン</t>
    </rPh>
    <rPh sb="4" eb="5">
      <t>メイ</t>
    </rPh>
    <phoneticPr fontId="8"/>
  </si>
  <si>
    <t>※</t>
  </si>
  <si>
    <t>「便所」・「調理室」は必置。</t>
    <phoneticPr fontId="4"/>
  </si>
  <si>
    <t>－小規模保育事業Ａ型　運営No.１－</t>
    <rPh sb="1" eb="4">
      <t>ショウキボ</t>
    </rPh>
    <rPh sb="4" eb="6">
      <t>ホイク</t>
    </rPh>
    <rPh sb="6" eb="8">
      <t>ジギョウ</t>
    </rPh>
    <rPh sb="9" eb="10">
      <t>ガタ</t>
    </rPh>
    <phoneticPr fontId="8"/>
  </si>
  <si>
    <t xml:space="preserve">各市町村が定めた「家庭的保育事業等の設備及び運営に関する基準を定める条例」→以下「家庭的保育条例」と言う。
</t>
    <rPh sb="0" eb="4">
      <t>カクシチョウソン</t>
    </rPh>
    <rPh sb="5" eb="6">
      <t>サダ</t>
    </rPh>
    <rPh sb="9" eb="12">
      <t>カテイテキ</t>
    </rPh>
    <rPh sb="12" eb="14">
      <t>ホイク</t>
    </rPh>
    <rPh sb="14" eb="16">
      <t>ジギョウ</t>
    </rPh>
    <rPh sb="16" eb="17">
      <t>トウ</t>
    </rPh>
    <rPh sb="18" eb="20">
      <t>セツビ</t>
    </rPh>
    <rPh sb="20" eb="21">
      <t>オヨ</t>
    </rPh>
    <rPh sb="22" eb="24">
      <t>ウンエイ</t>
    </rPh>
    <rPh sb="25" eb="26">
      <t>カン</t>
    </rPh>
    <rPh sb="28" eb="30">
      <t>キジュン</t>
    </rPh>
    <rPh sb="31" eb="32">
      <t>サダ</t>
    </rPh>
    <rPh sb="34" eb="36">
      <t>ジョウレイ</t>
    </rPh>
    <rPh sb="41" eb="44">
      <t>カテイテキ</t>
    </rPh>
    <rPh sb="44" eb="46">
      <t>ホイク</t>
    </rPh>
    <rPh sb="50" eb="51">
      <t>イ</t>
    </rPh>
    <phoneticPr fontId="8"/>
  </si>
  <si>
    <r>
      <t>　利用定員、認可定員は、</t>
    </r>
    <r>
      <rPr>
        <sz val="9"/>
        <color rgb="FFFF0000"/>
        <rFont val="ＭＳ Ｐ明朝"/>
        <family val="1"/>
        <charset val="128"/>
      </rPr>
      <t>市町村</t>
    </r>
    <r>
      <rPr>
        <sz val="9"/>
        <color theme="1"/>
        <rFont val="ＭＳ Ｐ明朝"/>
        <family val="1"/>
        <charset val="128"/>
      </rPr>
      <t>へ届け出ている定員数を記載すること。</t>
    </r>
    <rPh sb="13" eb="15">
      <t>チョウソン</t>
    </rPh>
    <rPh sb="24" eb="25">
      <t>スウ</t>
    </rPh>
    <phoneticPr fontId="4"/>
  </si>
  <si>
    <r>
      <t>家庭的保育条例</t>
    </r>
    <r>
      <rPr>
        <sz val="10"/>
        <color rgb="FFFF0000"/>
        <rFont val="ＭＳ Ｐ明朝"/>
        <family val="1"/>
        <charset val="128"/>
      </rPr>
      <t>（小規模保育事業A型）</t>
    </r>
    <r>
      <rPr>
        <sz val="10"/>
        <color theme="1"/>
        <rFont val="ＭＳ Ｐ明朝"/>
        <family val="1"/>
        <charset val="128"/>
      </rPr>
      <t>の設備の基準等</t>
    </r>
    <rPh sb="0" eb="3">
      <t>カテイテキ</t>
    </rPh>
    <rPh sb="3" eb="5">
      <t>ホイク</t>
    </rPh>
    <rPh sb="8" eb="13">
      <t>ショウキボホイク</t>
    </rPh>
    <rPh sb="13" eb="15">
      <t>ジギョウ</t>
    </rPh>
    <rPh sb="16" eb="17">
      <t>ガタ</t>
    </rPh>
    <phoneticPr fontId="8"/>
  </si>
  <si>
    <t>年度</t>
  </si>
  <si>
    <t>家庭的保育条例「小規模保育事業A型」（設備の基準）の条</t>
    <rPh sb="0" eb="3">
      <t>カテイテキ</t>
    </rPh>
    <rPh sb="3" eb="5">
      <t>ホイク</t>
    </rPh>
    <rPh sb="5" eb="6">
      <t>ジョウ</t>
    </rPh>
    <rPh sb="8" eb="11">
      <t>ショウキボ</t>
    </rPh>
    <rPh sb="11" eb="13">
      <t>ホイク</t>
    </rPh>
    <rPh sb="13" eb="15">
      <t>ジギョウ</t>
    </rPh>
    <rPh sb="16" eb="17">
      <t>ガタ</t>
    </rPh>
    <rPh sb="19" eb="21">
      <t>セツビ</t>
    </rPh>
    <rPh sb="22" eb="24">
      <t>キジュン</t>
    </rPh>
    <rPh sb="26" eb="27">
      <t>ジョウ</t>
    </rPh>
    <phoneticPr fontId="4"/>
  </si>
  <si>
    <r>
      <rPr>
        <sz val="9"/>
        <color rgb="FFFF0000"/>
        <rFont val="ＭＳ Ｐ明朝"/>
        <family val="1"/>
        <charset val="128"/>
      </rPr>
      <t>各市町村</t>
    </r>
    <r>
      <rPr>
        <sz val="9"/>
        <color theme="1"/>
        <rFont val="ＭＳ Ｐ明朝"/>
        <family val="1"/>
        <charset val="128"/>
      </rPr>
      <t xml:space="preserve">が定めた「特定教育・保育施設及び地域型保育事業の運営に関する基準を定める条例→以下「特定教育条例」と言う。
</t>
    </r>
    <r>
      <rPr>
        <sz val="9"/>
        <color rgb="FFFF0000"/>
        <rFont val="ＭＳ Ｐ明朝"/>
        <family val="1"/>
        <charset val="128"/>
      </rPr>
      <t>（支給認定保護者に関する市町村への通知）（準用）の条</t>
    </r>
    <r>
      <rPr>
        <sz val="9"/>
        <color theme="1"/>
        <rFont val="ＭＳ Ｐ明朝"/>
        <family val="1"/>
        <charset val="128"/>
      </rPr>
      <t xml:space="preserve">
</t>
    </r>
    <rPh sb="0" eb="4">
      <t>カクシチョウソン</t>
    </rPh>
    <rPh sb="5" eb="6">
      <t>サダ</t>
    </rPh>
    <rPh sb="9" eb="11">
      <t>トクテイ</t>
    </rPh>
    <rPh sb="11" eb="13">
      <t>キョウイク</t>
    </rPh>
    <rPh sb="14" eb="16">
      <t>ホイク</t>
    </rPh>
    <rPh sb="16" eb="18">
      <t>シセツ</t>
    </rPh>
    <rPh sb="18" eb="19">
      <t>オヨ</t>
    </rPh>
    <rPh sb="20" eb="23">
      <t>チイキガタ</t>
    </rPh>
    <rPh sb="23" eb="25">
      <t>ホイク</t>
    </rPh>
    <rPh sb="25" eb="27">
      <t>ジギョウ</t>
    </rPh>
    <rPh sb="28" eb="30">
      <t>ウンエイ</t>
    </rPh>
    <rPh sb="31" eb="32">
      <t>カン</t>
    </rPh>
    <rPh sb="34" eb="36">
      <t>キジュン</t>
    </rPh>
    <rPh sb="37" eb="38">
      <t>サダ</t>
    </rPh>
    <rPh sb="40" eb="42">
      <t>ジョウレイ</t>
    </rPh>
    <rPh sb="43" eb="45">
      <t>イカ</t>
    </rPh>
    <rPh sb="46" eb="48">
      <t>トクテイ</t>
    </rPh>
    <rPh sb="48" eb="50">
      <t>キョウイク</t>
    </rPh>
    <rPh sb="50" eb="52">
      <t>ジョウレイ</t>
    </rPh>
    <rPh sb="54" eb="55">
      <t>イ</t>
    </rPh>
    <phoneticPr fontId="4"/>
  </si>
  <si>
    <t>(5)</t>
    <phoneticPr fontId="4"/>
  </si>
  <si>
    <t>家庭的保育条例（衛生管理等）の条第3項</t>
    <phoneticPr fontId="4"/>
  </si>
  <si>
    <t>1日現在）</t>
    <rPh sb="1" eb="2">
      <t>ニチ</t>
    </rPh>
    <rPh sb="2" eb="4">
      <t>ゲンザイ</t>
    </rPh>
    <phoneticPr fontId="4"/>
  </si>
  <si>
    <t>④</t>
    <phoneticPr fontId="4"/>
  </si>
  <si>
    <t>2歳児</t>
    <rPh sb="1" eb="3">
      <t>サイジ</t>
    </rPh>
    <phoneticPr fontId="8"/>
  </si>
  <si>
    <t>3歳児</t>
    <phoneticPr fontId="4"/>
  </si>
  <si>
    <t>4歳児</t>
    <phoneticPr fontId="4"/>
  </si>
  <si>
    <t>5歳児</t>
    <phoneticPr fontId="4"/>
  </si>
  <si>
    <t>(3)</t>
    <phoneticPr fontId="4"/>
  </si>
  <si>
    <t>(ｱ)</t>
    <phoneticPr fontId="8"/>
  </si>
  <si>
    <t>入所児童の状況</t>
    <phoneticPr fontId="4"/>
  </si>
  <si>
    <t>施設、設備の状況</t>
    <phoneticPr fontId="4"/>
  </si>
  <si>
    <t>施設の状況について</t>
    <phoneticPr fontId="4"/>
  </si>
  <si>
    <t>(2)</t>
    <phoneticPr fontId="4"/>
  </si>
  <si>
    <t>(1)</t>
    <phoneticPr fontId="4"/>
  </si>
  <si>
    <t>保育室等が2階以上に設けられているか。</t>
    <phoneticPr fontId="4"/>
  </si>
  <si>
    <t>⑥</t>
    <phoneticPr fontId="8"/>
  </si>
  <si>
    <t>ア</t>
    <phoneticPr fontId="8"/>
  </si>
  <si>
    <t>イ</t>
    <phoneticPr fontId="8"/>
  </si>
  <si>
    <t>常用の屋内階段、屋外階段のどちらかがあるか。</t>
    <phoneticPr fontId="4"/>
  </si>
  <si>
    <t>ウ</t>
    <phoneticPr fontId="8"/>
  </si>
  <si>
    <t>エ</t>
    <phoneticPr fontId="8"/>
  </si>
  <si>
    <t>オ</t>
    <phoneticPr fontId="8"/>
  </si>
  <si>
    <t>老朽建物があるか。</t>
    <rPh sb="0" eb="4">
      <t>ロウキュウタテモノ</t>
    </rPh>
    <phoneticPr fontId="4"/>
  </si>
  <si>
    <t xml:space="preserve">建物、設備で改善すべき箇所はあるか｡ </t>
    <phoneticPr fontId="4"/>
  </si>
  <si>
    <t>(4)</t>
    <phoneticPr fontId="4"/>
  </si>
  <si>
    <t>「ある」場合、内容とその対策について</t>
    <phoneticPr fontId="4"/>
  </si>
  <si>
    <t>○</t>
    <phoneticPr fontId="8"/>
  </si>
  <si>
    <t>特　記　事　項</t>
    <rPh sb="0" eb="1">
      <t>トク</t>
    </rPh>
    <rPh sb="2" eb="3">
      <t>キ</t>
    </rPh>
    <rPh sb="4" eb="5">
      <t>コト</t>
    </rPh>
    <rPh sb="6" eb="7">
      <t>コウ</t>
    </rPh>
    <phoneticPr fontId="4"/>
  </si>
  <si>
    <t>★</t>
    <phoneticPr fontId="4"/>
  </si>
  <si>
    <t>②</t>
    <phoneticPr fontId="4"/>
  </si>
  <si>
    <t>③</t>
    <phoneticPr fontId="4"/>
  </si>
  <si>
    <t>①</t>
    <phoneticPr fontId="4"/>
  </si>
  <si>
    <t>保育士の配置基準について</t>
    <phoneticPr fontId="4"/>
  </si>
  <si>
    <t>施設運営管理の状況</t>
    <phoneticPr fontId="4"/>
  </si>
  <si>
    <t>0歳児</t>
    <phoneticPr fontId="4"/>
  </si>
  <si>
    <t>1歳児</t>
    <phoneticPr fontId="4"/>
  </si>
  <si>
    <t>2歳児</t>
    <phoneticPr fontId="8"/>
  </si>
  <si>
    <t>4歳児</t>
    <phoneticPr fontId="8"/>
  </si>
  <si>
    <t>②</t>
    <phoneticPr fontId="4"/>
  </si>
  <si>
    <t>③</t>
    <phoneticPr fontId="8"/>
  </si>
  <si>
    <t>本年度分</t>
    <phoneticPr fontId="4"/>
  </si>
  <si>
    <t>2歳児</t>
    <phoneticPr fontId="8"/>
  </si>
  <si>
    <t>3歳児</t>
    <phoneticPr fontId="4"/>
  </si>
  <si>
    <t>5歳児</t>
    <phoneticPr fontId="4"/>
  </si>
  <si>
    <t>認可定員超過</t>
    <rPh sb="0" eb="2">
      <t>ニンカ</t>
    </rPh>
    <rPh sb="2" eb="4">
      <t>テイイン</t>
    </rPh>
    <rPh sb="4" eb="6">
      <t>チョウカ</t>
    </rPh>
    <phoneticPr fontId="4"/>
  </si>
  <si>
    <t>定員範囲内</t>
    <rPh sb="0" eb="2">
      <t>テイイン</t>
    </rPh>
    <rPh sb="2" eb="5">
      <t>ハンイナイ</t>
    </rPh>
    <phoneticPr fontId="4"/>
  </si>
  <si>
    <t>定員超過</t>
    <rPh sb="0" eb="2">
      <t>テイイン</t>
    </rPh>
    <rPh sb="2" eb="4">
      <t>チョウカ</t>
    </rPh>
    <phoneticPr fontId="4"/>
  </si>
  <si>
    <t>利用定員範囲内</t>
    <rPh sb="0" eb="2">
      <t>リヨウ</t>
    </rPh>
    <rPh sb="2" eb="4">
      <t>テイイン</t>
    </rPh>
    <rPh sb="4" eb="7">
      <t>ハンイナイ</t>
    </rPh>
    <phoneticPr fontId="4"/>
  </si>
  <si>
    <t>利用定員超過</t>
    <rPh sb="0" eb="2">
      <t>リヨウ</t>
    </rPh>
    <rPh sb="2" eb="4">
      <t>テイイン</t>
    </rPh>
    <rPh sb="4" eb="6">
      <t>チョウカ</t>
    </rPh>
    <phoneticPr fontId="4"/>
  </si>
  <si>
    <t>％</t>
    <phoneticPr fontId="8"/>
  </si>
  <si>
    <t>認可定員範囲内</t>
    <rPh sb="0" eb="2">
      <t>ニンカ</t>
    </rPh>
    <rPh sb="2" eb="4">
      <t>テイイン</t>
    </rPh>
    <rPh sb="4" eb="7">
      <t>ハンイナイ</t>
    </rPh>
    <phoneticPr fontId="4"/>
  </si>
  <si>
    <t>(5)</t>
    <phoneticPr fontId="8"/>
  </si>
  <si>
    <t>(13)</t>
    <phoneticPr fontId="4"/>
  </si>
  <si>
    <t>連携施設について</t>
    <phoneticPr fontId="4"/>
  </si>
  <si>
    <t>連携施設はあるか。</t>
    <phoneticPr fontId="4"/>
  </si>
  <si>
    <t>(12)</t>
    <phoneticPr fontId="4"/>
  </si>
  <si>
    <t>(11)</t>
    <phoneticPr fontId="4"/>
  </si>
  <si>
    <t>→</t>
    <phoneticPr fontId="8"/>
  </si>
  <si>
    <t>制定（直近改定）年月日：</t>
    <phoneticPr fontId="4"/>
  </si>
  <si>
    <t>〔</t>
    <phoneticPr fontId="8"/>
  </si>
  <si>
    <t>＜本年度（実施状況・実施予定）＞</t>
    <phoneticPr fontId="8"/>
  </si>
  <si>
    <t>欄が不足する場合は、別紙で作成すること。</t>
    <phoneticPr fontId="4"/>
  </si>
  <si>
    <t>★</t>
    <phoneticPr fontId="8"/>
  </si>
  <si>
    <t>(2)</t>
    <phoneticPr fontId="8"/>
  </si>
  <si>
    <t>就業規則は制定・改正ごとに所轄労働基準監督署に届け出ているか。</t>
    <phoneticPr fontId="8"/>
  </si>
  <si>
    <t>書　　類　　名</t>
    <phoneticPr fontId="8"/>
  </si>
  <si>
    <t>有無</t>
    <phoneticPr fontId="8"/>
  </si>
  <si>
    <t>書　類　名</t>
    <phoneticPr fontId="8"/>
  </si>
  <si>
    <t>職員を雇用する際、雇用契約書、採用辞令、雇入通知書等書面により労働条件を明示して交付しているか。</t>
    <rPh sb="0" eb="2">
      <t>ショクイン</t>
    </rPh>
    <rPh sb="3" eb="5">
      <t>コヨウ</t>
    </rPh>
    <rPh sb="7" eb="8">
      <t>サイ</t>
    </rPh>
    <rPh sb="9" eb="11">
      <t>コヨウ</t>
    </rPh>
    <rPh sb="11" eb="14">
      <t>ケイヤクショ</t>
    </rPh>
    <rPh sb="15" eb="17">
      <t>サイヨウ</t>
    </rPh>
    <rPh sb="17" eb="19">
      <t>ジレイ</t>
    </rPh>
    <rPh sb="20" eb="22">
      <t>ヤトイイ</t>
    </rPh>
    <rPh sb="22" eb="25">
      <t>ツウチショ</t>
    </rPh>
    <rPh sb="25" eb="26">
      <t>トウ</t>
    </rPh>
    <rPh sb="26" eb="28">
      <t>ショメン</t>
    </rPh>
    <phoneticPr fontId="8"/>
  </si>
  <si>
    <t>常勤職員所定労働時間　</t>
    <phoneticPr fontId="8"/>
  </si>
  <si>
    <t>定年の適用除外は、</t>
    <phoneticPr fontId="4"/>
  </si>
  <si>
    <t>（職種：</t>
    <phoneticPr fontId="4"/>
  </si>
  <si>
    <t>職員採用時に健康診断の実施若しくは健康診断書の徴取をしているか。</t>
    <phoneticPr fontId="4"/>
  </si>
  <si>
    <t>健康診断実施</t>
    <rPh sb="0" eb="2">
      <t>ケンコウ</t>
    </rPh>
    <rPh sb="2" eb="4">
      <t>シンダン</t>
    </rPh>
    <rPh sb="4" eb="6">
      <t>ジッシ</t>
    </rPh>
    <phoneticPr fontId="4"/>
  </si>
  <si>
    <t>健康診断書徴取）</t>
    <rPh sb="0" eb="2">
      <t>ケンコウ</t>
    </rPh>
    <rPh sb="2" eb="5">
      <t>シンダンショ</t>
    </rPh>
    <phoneticPr fontId="4"/>
  </si>
  <si>
    <t>定期健康診断未受診者</t>
    <phoneticPr fontId="4"/>
  </si>
  <si>
    <t>健康診断書提出（人間ドックを除く）</t>
    <phoneticPr fontId="4"/>
  </si>
  <si>
    <t>(8)</t>
    <phoneticPr fontId="8"/>
  </si>
  <si>
    <t>職員給食費</t>
    <rPh sb="0" eb="2">
      <t>ショクイン</t>
    </rPh>
    <rPh sb="2" eb="5">
      <t>キュウショクヒ</t>
    </rPh>
    <phoneticPr fontId="8"/>
  </si>
  <si>
    <t>財形貯蓄</t>
    <rPh sb="0" eb="2">
      <t>ザイケイ</t>
    </rPh>
    <rPh sb="2" eb="4">
      <t>チョチク</t>
    </rPh>
    <phoneticPr fontId="8"/>
  </si>
  <si>
    <t>互助会費</t>
    <rPh sb="0" eb="1">
      <t>ゴ</t>
    </rPh>
    <rPh sb="1" eb="2">
      <t>スケ</t>
    </rPh>
    <rPh sb="2" eb="4">
      <t>カイヒ</t>
    </rPh>
    <phoneticPr fontId="8"/>
  </si>
  <si>
    <t>支払い方法</t>
    <phoneticPr fontId="8"/>
  </si>
  <si>
    <t>（　</t>
    <phoneticPr fontId="8"/>
  </si>
  <si>
    <t>直接払い</t>
    <rPh sb="0" eb="2">
      <t>チョクセツ</t>
    </rPh>
    <rPh sb="2" eb="3">
      <t>バラ</t>
    </rPh>
    <phoneticPr fontId="8"/>
  </si>
  <si>
    <t>銀行振込</t>
    <rPh sb="0" eb="2">
      <t>ギンコウ</t>
    </rPh>
    <rPh sb="2" eb="4">
      <t>フリコミ</t>
    </rPh>
    <phoneticPr fontId="8"/>
  </si>
  <si>
    <t>年間計画</t>
    <rPh sb="0" eb="2">
      <t>ネンカン</t>
    </rPh>
    <rPh sb="2" eb="4">
      <t>ケイカク</t>
    </rPh>
    <phoneticPr fontId="4"/>
  </si>
  <si>
    <t>月案</t>
    <rPh sb="0" eb="1">
      <t>ゲツ</t>
    </rPh>
    <rPh sb="1" eb="2">
      <t>アン</t>
    </rPh>
    <phoneticPr fontId="4"/>
  </si>
  <si>
    <t>週案</t>
    <rPh sb="0" eb="2">
      <t>シュウアン</t>
    </rPh>
    <phoneticPr fontId="4"/>
  </si>
  <si>
    <t>日案</t>
    <rPh sb="0" eb="1">
      <t>ニチ</t>
    </rPh>
    <rPh sb="1" eb="2">
      <t>アン</t>
    </rPh>
    <phoneticPr fontId="4"/>
  </si>
  <si>
    <t>｢いる｣場合、どのように対応しているか。</t>
    <phoneticPr fontId="4"/>
  </si>
  <si>
    <t>該当するものにチェックすること。</t>
    <phoneticPr fontId="4"/>
  </si>
  <si>
    <t>保育経過の記録</t>
    <rPh sb="0" eb="2">
      <t>ホイク</t>
    </rPh>
    <rPh sb="2" eb="4">
      <t>ケイカ</t>
    </rPh>
    <rPh sb="5" eb="7">
      <t>キロク</t>
    </rPh>
    <phoneticPr fontId="4"/>
  </si>
  <si>
    <t>事故・疾病・既往症の記録</t>
    <rPh sb="0" eb="2">
      <t>ジコ</t>
    </rPh>
    <rPh sb="3" eb="5">
      <t>シッペイ</t>
    </rPh>
    <rPh sb="6" eb="9">
      <t>キオウショウ</t>
    </rPh>
    <rPh sb="10" eb="12">
      <t>キロク</t>
    </rPh>
    <phoneticPr fontId="4"/>
  </si>
  <si>
    <t>身体測定の記録</t>
    <rPh sb="0" eb="2">
      <t>シンタイ</t>
    </rPh>
    <rPh sb="2" eb="4">
      <t>ソクテイ</t>
    </rPh>
    <rPh sb="5" eb="7">
      <t>キロク</t>
    </rPh>
    <phoneticPr fontId="4"/>
  </si>
  <si>
    <t>保護者等家庭欄の記録</t>
    <rPh sb="0" eb="3">
      <t>ホゴシャ</t>
    </rPh>
    <rPh sb="3" eb="4">
      <t>トウ</t>
    </rPh>
    <rPh sb="4" eb="6">
      <t>カテイ</t>
    </rPh>
    <rPh sb="6" eb="7">
      <t>ラン</t>
    </rPh>
    <rPh sb="8" eb="10">
      <t>キロク</t>
    </rPh>
    <phoneticPr fontId="4"/>
  </si>
  <si>
    <t>健康診断の記録</t>
    <rPh sb="0" eb="2">
      <t>ケンコウ</t>
    </rPh>
    <rPh sb="2" eb="4">
      <t>シンダン</t>
    </rPh>
    <rPh sb="5" eb="7">
      <t>キロク</t>
    </rPh>
    <phoneticPr fontId="4"/>
  </si>
  <si>
    <t>有</t>
    <rPh sb="0" eb="1">
      <t>アリ</t>
    </rPh>
    <phoneticPr fontId="4"/>
  </si>
  <si>
    <t>給食とおやつの時間を記入すること。</t>
    <phoneticPr fontId="4"/>
  </si>
  <si>
    <t>調理業務の形態について、該当するものにチェックすること。</t>
    <phoneticPr fontId="4"/>
  </si>
  <si>
    <t>自園調理</t>
    <rPh sb="0" eb="1">
      <t>ジ</t>
    </rPh>
    <rPh sb="1" eb="2">
      <t>エン</t>
    </rPh>
    <rPh sb="2" eb="4">
      <t>チョウリ</t>
    </rPh>
    <phoneticPr fontId="4"/>
  </si>
  <si>
    <t>外部委託</t>
    <rPh sb="0" eb="2">
      <t>ガイブ</t>
    </rPh>
    <rPh sb="2" eb="4">
      <t>イタク</t>
    </rPh>
    <phoneticPr fontId="4"/>
  </si>
  <si>
    <t>外部搬入</t>
    <rPh sb="0" eb="2">
      <t>ガイブ</t>
    </rPh>
    <rPh sb="2" eb="4">
      <t>ハンニュウ</t>
    </rPh>
    <phoneticPr fontId="4"/>
  </si>
  <si>
    <t>両方</t>
    <rPh sb="0" eb="2">
      <t>リョウホウ</t>
    </rPh>
    <phoneticPr fontId="4"/>
  </si>
  <si>
    <t>原材料のみ</t>
    <rPh sb="0" eb="3">
      <t>ゲンザイリョウ</t>
    </rPh>
    <phoneticPr fontId="4"/>
  </si>
  <si>
    <t>防鼠・防虫の実施</t>
    <rPh sb="0" eb="1">
      <t>フセ</t>
    </rPh>
    <rPh sb="1" eb="2">
      <t>ネズミ</t>
    </rPh>
    <rPh sb="3" eb="5">
      <t>ボウチュウ</t>
    </rPh>
    <rPh sb="6" eb="8">
      <t>ジッシ</t>
    </rPh>
    <phoneticPr fontId="4"/>
  </si>
  <si>
    <t>専用手洗いの設置</t>
    <rPh sb="0" eb="2">
      <t>センヨウ</t>
    </rPh>
    <rPh sb="2" eb="4">
      <t>テアラ</t>
    </rPh>
    <rPh sb="6" eb="8">
      <t>セッチ</t>
    </rPh>
    <phoneticPr fontId="4"/>
  </si>
  <si>
    <t>専用便所の設置</t>
    <rPh sb="0" eb="2">
      <t>センヨウ</t>
    </rPh>
    <rPh sb="2" eb="4">
      <t>ベンジョ</t>
    </rPh>
    <rPh sb="5" eb="7">
      <t>セッチ</t>
    </rPh>
    <phoneticPr fontId="4"/>
  </si>
  <si>
    <t>採光、換気、通風設備の設置</t>
    <rPh sb="0" eb="2">
      <t>サイコウ</t>
    </rPh>
    <rPh sb="3" eb="5">
      <t>カンキ</t>
    </rPh>
    <rPh sb="6" eb="8">
      <t>ツウフウ</t>
    </rPh>
    <rPh sb="8" eb="10">
      <t>セツビ</t>
    </rPh>
    <rPh sb="11" eb="13">
      <t>セッチ</t>
    </rPh>
    <phoneticPr fontId="4"/>
  </si>
  <si>
    <t>保管設備は、</t>
    <phoneticPr fontId="4"/>
  </si>
  <si>
    <t>食品庫</t>
    <rPh sb="0" eb="3">
      <t>ショクヒンコ</t>
    </rPh>
    <phoneticPr fontId="4"/>
  </si>
  <si>
    <t>食品戸棚</t>
    <rPh sb="0" eb="2">
      <t>ショクヒン</t>
    </rPh>
    <rPh sb="2" eb="4">
      <t>トダナ</t>
    </rPh>
    <phoneticPr fontId="4"/>
  </si>
  <si>
    <t>冷蔵庫</t>
    <rPh sb="0" eb="3">
      <t>レイゾウコ</t>
    </rPh>
    <phoneticPr fontId="4"/>
  </si>
  <si>
    <t>冷凍庫</t>
    <rPh sb="0" eb="3">
      <t>レイトウコ</t>
    </rPh>
    <phoneticPr fontId="4"/>
  </si>
  <si>
    <t>消毒は、</t>
    <phoneticPr fontId="4"/>
  </si>
  <si>
    <t>熱湯</t>
    <rPh sb="0" eb="2">
      <t>ネットウ</t>
    </rPh>
    <phoneticPr fontId="4"/>
  </si>
  <si>
    <t>蒸気</t>
    <rPh sb="0" eb="2">
      <t>ジョウキ</t>
    </rPh>
    <phoneticPr fontId="4"/>
  </si>
  <si>
    <t>薬用</t>
    <rPh sb="0" eb="2">
      <t>ヤクヨウ</t>
    </rPh>
    <phoneticPr fontId="4"/>
  </si>
  <si>
    <t>保管は、</t>
    <phoneticPr fontId="4"/>
  </si>
  <si>
    <t>保管庫（電気又はガス消毒庫専用）</t>
    <rPh sb="0" eb="3">
      <t>ホカンコ</t>
    </rPh>
    <rPh sb="4" eb="6">
      <t>デンキ</t>
    </rPh>
    <rPh sb="6" eb="7">
      <t>マタ</t>
    </rPh>
    <rPh sb="10" eb="12">
      <t>ショウドク</t>
    </rPh>
    <rPh sb="12" eb="13">
      <t>コ</t>
    </rPh>
    <rPh sb="13" eb="15">
      <t>センヨウ</t>
    </rPh>
    <phoneticPr fontId="4"/>
  </si>
  <si>
    <t>食器庫</t>
    <rPh sb="0" eb="2">
      <t>ショッキ</t>
    </rPh>
    <rPh sb="2" eb="3">
      <t>コ</t>
    </rPh>
    <phoneticPr fontId="4"/>
  </si>
  <si>
    <t>保護者からの申出書</t>
    <rPh sb="0" eb="3">
      <t>ホゴシャ</t>
    </rPh>
    <rPh sb="6" eb="9">
      <t>モウシデショ</t>
    </rPh>
    <phoneticPr fontId="4"/>
  </si>
  <si>
    <t>点検者</t>
    <rPh sb="0" eb="2">
      <t>テンケン</t>
    </rPh>
    <rPh sb="2" eb="3">
      <t>シャ</t>
    </rPh>
    <phoneticPr fontId="4"/>
  </si>
  <si>
    <t>(</t>
    <phoneticPr fontId="8"/>
  </si>
  <si>
    <t>回数</t>
    <phoneticPr fontId="4"/>
  </si>
  <si>
    <t>週</t>
    <rPh sb="0" eb="1">
      <t>シュウ</t>
    </rPh>
    <phoneticPr fontId="4"/>
  </si>
  <si>
    <t>毎日</t>
    <rPh sb="0" eb="2">
      <t>マイニチ</t>
    </rPh>
    <phoneticPr fontId="4"/>
  </si>
  <si>
    <t>避難</t>
    <rPh sb="0" eb="2">
      <t>ヒナン</t>
    </rPh>
    <phoneticPr fontId="4"/>
  </si>
  <si>
    <t>消火</t>
    <rPh sb="0" eb="2">
      <t>ショウカ</t>
    </rPh>
    <phoneticPr fontId="4"/>
  </si>
  <si>
    <t>5月</t>
    <phoneticPr fontId="8"/>
  </si>
  <si>
    <t>6月</t>
    <phoneticPr fontId="8"/>
  </si>
  <si>
    <t>7月</t>
    <phoneticPr fontId="8"/>
  </si>
  <si>
    <t>8月</t>
    <phoneticPr fontId="8"/>
  </si>
  <si>
    <t>9月</t>
    <phoneticPr fontId="8"/>
  </si>
  <si>
    <t>10月</t>
    <phoneticPr fontId="8"/>
  </si>
  <si>
    <t>11月</t>
    <phoneticPr fontId="8"/>
  </si>
  <si>
    <t>12月</t>
    <phoneticPr fontId="8"/>
  </si>
  <si>
    <t>1月</t>
    <phoneticPr fontId="8"/>
  </si>
  <si>
    <t>2月</t>
    <phoneticPr fontId="8"/>
  </si>
  <si>
    <t>3月</t>
    <phoneticPr fontId="8"/>
  </si>
  <si>
    <t>家庭的保育条例（苦情への対応）の条第1項</t>
    <rPh sb="0" eb="3">
      <t>カテイテキ</t>
    </rPh>
    <rPh sb="3" eb="5">
      <t>ホイク</t>
    </rPh>
    <rPh sb="5" eb="7">
      <t>ジョウレイ</t>
    </rPh>
    <rPh sb="8" eb="10">
      <t>クジョウ</t>
    </rPh>
    <rPh sb="12" eb="14">
      <t>タイオウ</t>
    </rPh>
    <rPh sb="16" eb="17">
      <t>ジョウ</t>
    </rPh>
    <rPh sb="17" eb="18">
      <t>ダイ</t>
    </rPh>
    <rPh sb="19" eb="20">
      <t>コウ</t>
    </rPh>
    <phoneticPr fontId="8"/>
  </si>
  <si>
    <t>家庭的保育条例（家庭的保育事業者等と非常災害）の条第1項</t>
    <rPh sb="0" eb="3">
      <t>カテイテキ</t>
    </rPh>
    <rPh sb="3" eb="5">
      <t>ホイク</t>
    </rPh>
    <rPh sb="25" eb="26">
      <t>ダイ</t>
    </rPh>
    <rPh sb="27" eb="28">
      <t>コウ</t>
    </rPh>
    <phoneticPr fontId="4"/>
  </si>
  <si>
    <t>家庭的保育条例（衛生管理等）の条第1項</t>
    <rPh sb="0" eb="3">
      <t>カテイテキ</t>
    </rPh>
    <rPh sb="3" eb="5">
      <t>ホイク</t>
    </rPh>
    <phoneticPr fontId="8"/>
  </si>
  <si>
    <t>家庭的保育条例（利用乳幼児及び職員の健康診断）の条</t>
    <rPh sb="0" eb="3">
      <t>カテイテキ</t>
    </rPh>
    <rPh sb="3" eb="5">
      <t>ホイク</t>
    </rPh>
    <rPh sb="5" eb="7">
      <t>ジョウレイ</t>
    </rPh>
    <rPh sb="8" eb="10">
      <t>リヨウ</t>
    </rPh>
    <rPh sb="10" eb="13">
      <t>ニュウヨウジ</t>
    </rPh>
    <rPh sb="13" eb="14">
      <t>オヨ</t>
    </rPh>
    <rPh sb="15" eb="17">
      <t>ショクイン</t>
    </rPh>
    <rPh sb="18" eb="20">
      <t>ケンコウ</t>
    </rPh>
    <rPh sb="20" eb="22">
      <t>シンダン</t>
    </rPh>
    <rPh sb="24" eb="25">
      <t>ジョウ</t>
    </rPh>
    <phoneticPr fontId="8"/>
  </si>
  <si>
    <t>家庭的保育条例（衛生管理等）の条第2項</t>
    <rPh sb="0" eb="3">
      <t>カテイテキ</t>
    </rPh>
    <rPh sb="3" eb="5">
      <t>ホイク</t>
    </rPh>
    <rPh sb="5" eb="7">
      <t>ジョウレイ</t>
    </rPh>
    <rPh sb="8" eb="10">
      <t>エイセイ</t>
    </rPh>
    <rPh sb="10" eb="13">
      <t>カンリナド</t>
    </rPh>
    <rPh sb="15" eb="16">
      <t>ジョウ</t>
    </rPh>
    <rPh sb="16" eb="17">
      <t>ダイ</t>
    </rPh>
    <rPh sb="18" eb="19">
      <t>コウ</t>
    </rPh>
    <phoneticPr fontId="4"/>
  </si>
  <si>
    <t>家庭的保育条例（食事）の条第5項</t>
    <rPh sb="0" eb="3">
      <t>カテイテキ</t>
    </rPh>
    <rPh sb="3" eb="5">
      <t>ホイク</t>
    </rPh>
    <rPh sb="5" eb="7">
      <t>ジョウレイ</t>
    </rPh>
    <rPh sb="8" eb="10">
      <t>ショクジ</t>
    </rPh>
    <rPh sb="12" eb="13">
      <t>ジョウ</t>
    </rPh>
    <rPh sb="13" eb="14">
      <t>ダイ</t>
    </rPh>
    <rPh sb="15" eb="16">
      <t>コウ</t>
    </rPh>
    <phoneticPr fontId="4"/>
  </si>
  <si>
    <t>家庭的保育条例（食事）の条第4項</t>
    <rPh sb="0" eb="3">
      <t>カテイテキ</t>
    </rPh>
    <rPh sb="3" eb="5">
      <t>ホイク</t>
    </rPh>
    <rPh sb="5" eb="7">
      <t>ジョウレイ</t>
    </rPh>
    <rPh sb="8" eb="10">
      <t>ショクジ</t>
    </rPh>
    <rPh sb="12" eb="13">
      <t>ジョウ</t>
    </rPh>
    <rPh sb="13" eb="14">
      <t>ダイ</t>
    </rPh>
    <rPh sb="15" eb="16">
      <t>コウ</t>
    </rPh>
    <phoneticPr fontId="4"/>
  </si>
  <si>
    <t>家庭的保育条例（食事の提供の特例）の条</t>
    <rPh sb="0" eb="3">
      <t>カテイテキ</t>
    </rPh>
    <rPh sb="3" eb="5">
      <t>ホイク</t>
    </rPh>
    <rPh sb="5" eb="7">
      <t>ジョウレイ</t>
    </rPh>
    <rPh sb="8" eb="10">
      <t>ショクジ</t>
    </rPh>
    <rPh sb="11" eb="13">
      <t>テイキョウ</t>
    </rPh>
    <rPh sb="14" eb="16">
      <t>トクレイ</t>
    </rPh>
    <rPh sb="18" eb="19">
      <t>ジョウ</t>
    </rPh>
    <phoneticPr fontId="4"/>
  </si>
  <si>
    <t>市町村が作成したものを利用している。</t>
    <rPh sb="1" eb="3">
      <t>チョウソン</t>
    </rPh>
    <phoneticPr fontId="8"/>
  </si>
  <si>
    <t>市町村が作成したものを一部変更して利用している。</t>
    <rPh sb="1" eb="3">
      <t>チョウソン</t>
    </rPh>
    <phoneticPr fontId="8"/>
  </si>
  <si>
    <t>(9)</t>
    <phoneticPr fontId="4"/>
  </si>
  <si>
    <t>(10)</t>
    <phoneticPr fontId="4"/>
  </si>
  <si>
    <t>調理設備</t>
    <rPh sb="0" eb="2">
      <t>チョウリ</t>
    </rPh>
    <rPh sb="2" eb="4">
      <t>セツビ</t>
    </rPh>
    <phoneticPr fontId="4"/>
  </si>
  <si>
    <t>-</t>
    <phoneticPr fontId="4"/>
  </si>
  <si>
    <t>非常災害対策の状況</t>
    <phoneticPr fontId="4"/>
  </si>
  <si>
    <t>防火管理者は届け出ているか。</t>
    <phoneticPr fontId="4"/>
  </si>
  <si>
    <t>防火管理者の職氏名</t>
    <phoneticPr fontId="4"/>
  </si>
  <si>
    <t>○</t>
    <phoneticPr fontId="4"/>
  </si>
  <si>
    <t>避難訓練及び消火訓練の記録はあるか。</t>
    <phoneticPr fontId="4"/>
  </si>
  <si>
    <t>避難場所は、</t>
    <phoneticPr fontId="4"/>
  </si>
  <si>
    <t>消防設備、火気使用設備、器具等の定期点検の状況について</t>
    <phoneticPr fontId="4"/>
  </si>
  <si>
    <t>(6)</t>
    <phoneticPr fontId="8"/>
  </si>
  <si>
    <t>記録しているか。</t>
    <phoneticPr fontId="4"/>
  </si>
  <si>
    <t>消防用設備等の点検結果は、消防署へ報告しているか。</t>
    <phoneticPr fontId="4"/>
  </si>
  <si>
    <t>(7)</t>
    <phoneticPr fontId="4"/>
  </si>
  <si>
    <t>ア</t>
    <phoneticPr fontId="4"/>
  </si>
  <si>
    <t>非常口、避難経路、消火器等の付近に障害物を置いていないか。</t>
    <phoneticPr fontId="4"/>
  </si>
  <si>
    <t>(9)</t>
    <phoneticPr fontId="8"/>
  </si>
  <si>
    <t>ピアノ､ロッカー等の転倒防止対策や子どもの頭上にある物品等の落下防止対策をするなど、安全確保に配慮した耐震対策等は行っているか。</t>
    <phoneticPr fontId="4"/>
  </si>
  <si>
    <t>福祉サービスの質の向上のための措置</t>
    <phoneticPr fontId="4"/>
  </si>
  <si>
    <t>利用乳幼児又はその保護者からの苦情に迅速かつ適切に対応するために、苦情を受け付けるための窓口を設置する等の必要な措置を講じているか。</t>
    <phoneticPr fontId="4"/>
  </si>
  <si>
    <t>苦情解決体制</t>
    <phoneticPr fontId="4"/>
  </si>
  <si>
    <t>苦情受付担当者、苦情解決責任者、第三者委員の氏名や連絡先を事業所内に掲示するなど、周知を行っているか。</t>
    <phoneticPr fontId="4"/>
  </si>
  <si>
    <t>苦情受付の窓口の他に、意見箱（苦情・意見・相談など）を設置しているか。</t>
    <phoneticPr fontId="4"/>
  </si>
  <si>
    <t>苦情の内容及び解決結果を定期的に公表しているか。</t>
    <phoneticPr fontId="4"/>
  </si>
  <si>
    <t>保育士等は、保育の計画や記録を通して自らの保育実践を振り返り、自己評価に取組んでいるか。</t>
    <phoneticPr fontId="4"/>
  </si>
  <si>
    <t>保育事業所として、保育内容等について自己評価を行っているか。</t>
    <phoneticPr fontId="4"/>
  </si>
  <si>
    <t>福祉サービスの第三者評価を受審しているか。</t>
    <phoneticPr fontId="4"/>
  </si>
  <si>
    <t>(6)</t>
    <phoneticPr fontId="4"/>
  </si>
  <si>
    <t>(8)</t>
    <phoneticPr fontId="4"/>
  </si>
  <si>
    <t>児童の健康管理・安全管理の状況</t>
    <phoneticPr fontId="4"/>
  </si>
  <si>
    <t>必要な医薬品等が備えられ、受払簿も整理しているか。</t>
    <phoneticPr fontId="4"/>
  </si>
  <si>
    <t>嘱託医を配置しているか。</t>
    <phoneticPr fontId="4"/>
  </si>
  <si>
    <t>嘱託医（内科、歯科）の状況を記入すること。</t>
    <phoneticPr fontId="4"/>
  </si>
  <si>
    <t>1回目</t>
    <rPh sb="1" eb="3">
      <t>カイメ</t>
    </rPh>
    <phoneticPr fontId="8"/>
  </si>
  <si>
    <t>2回目</t>
    <rPh sb="1" eb="3">
      <t>カイメ</t>
    </rPh>
    <phoneticPr fontId="8"/>
  </si>
  <si>
    <t>健康診断の結果について、保護者へ伝達しているか。</t>
    <phoneticPr fontId="4"/>
  </si>
  <si>
    <t>前年度の状況（新設事業所は当年度の監査調書提出月まで）</t>
    <phoneticPr fontId="4"/>
  </si>
  <si>
    <t>乳児室（ほふく室）</t>
    <phoneticPr fontId="4"/>
  </si>
  <si>
    <t>1日</t>
    <rPh sb="1" eb="2">
      <t>ニチ</t>
    </rPh>
    <phoneticPr fontId="8"/>
  </si>
  <si>
    <t xml:space="preserve">食事の前､トイレの後､外出から戻った時などの手洗いが十分できているか。 </t>
    <phoneticPr fontId="4"/>
  </si>
  <si>
    <t>玩具、教材などが清潔に保たれているか。</t>
    <phoneticPr fontId="4"/>
  </si>
  <si>
    <t>予防接種実施状況を把握しているか。</t>
    <phoneticPr fontId="4"/>
  </si>
  <si>
    <t>⑦</t>
    <phoneticPr fontId="8"/>
  </si>
  <si>
    <t>感染症やその他の疾病の発生や疑いがある場合には、必要に応じて嘱託医、市町村、保健所等に連絡し、その指示に従うとともに、保護者や全職員に連絡し、協力を求めているか。</t>
    <phoneticPr fontId="4"/>
  </si>
  <si>
    <t>⑧</t>
    <phoneticPr fontId="8"/>
  </si>
  <si>
    <t>その他感染症等の対策として行っていることがあれば記入すること。</t>
    <phoneticPr fontId="4"/>
  </si>
  <si>
    <t>⑨</t>
    <phoneticPr fontId="8"/>
  </si>
  <si>
    <t>睡眠時の乳幼児の状況を定期的に確認するなど、乳幼児突然死症候群（SIDS）の防止対策を行っているか。</t>
    <phoneticPr fontId="4"/>
  </si>
  <si>
    <t>「いる」場合、具体的に記入すること。</t>
    <phoneticPr fontId="4"/>
  </si>
  <si>
    <t>日々の子どもの状況や着替え等から虐待の早期発見に努めているか。</t>
    <phoneticPr fontId="4"/>
  </si>
  <si>
    <t>児童虐待が疑われる状況が生じたときは、速やかに施設長に報告する体制は整っているか。</t>
    <phoneticPr fontId="4"/>
  </si>
  <si>
    <t>「いる」場合、園内での連携体制を具体的に記入すること。</t>
    <phoneticPr fontId="4"/>
  </si>
  <si>
    <t>施設設備面における安全確保について</t>
    <phoneticPr fontId="4"/>
  </si>
  <si>
    <t>門、囲障、外灯、窓、出入口、避難口、鍵等の状況を点検しているか。</t>
    <phoneticPr fontId="4"/>
  </si>
  <si>
    <t>危険な設備、場所等への囲障の設置、施錠等の状況を点検しているか。</t>
    <phoneticPr fontId="4"/>
  </si>
  <si>
    <t>(14)</t>
    <phoneticPr fontId="4"/>
  </si>
  <si>
    <t>引率者は、参加児童数、移動場所に応じて十分な人数となっているか。</t>
    <phoneticPr fontId="4"/>
  </si>
  <si>
    <t>児童の送迎について</t>
    <phoneticPr fontId="4"/>
  </si>
  <si>
    <t>(15)</t>
    <phoneticPr fontId="4"/>
  </si>
  <si>
    <t>遊具、建物設備（保育室、廊下、便所、屋外遊戯場等）等の安全点検を行っているか。</t>
    <phoneticPr fontId="4"/>
  </si>
  <si>
    <t>点検回数等</t>
    <phoneticPr fontId="4"/>
  </si>
  <si>
    <t>点検記録は整備しているか。</t>
    <phoneticPr fontId="4"/>
  </si>
  <si>
    <t>点検結果は、全職員に周知され、具体的に改善されているか。</t>
    <phoneticPr fontId="4"/>
  </si>
  <si>
    <t>児童の事故が発生した場合に、速やかに保護者又は医療機関へ連絡を行う等の必要な措置を講じているか。</t>
    <phoneticPr fontId="4"/>
  </si>
  <si>
    <t>欄が不足する場合は、別紙に作成し添付すること。</t>
    <phoneticPr fontId="4"/>
  </si>
  <si>
    <t>事故処理簿は、整備しているか。</t>
    <phoneticPr fontId="4"/>
  </si>
  <si>
    <t>書面にて報告を行っていない場合、どのような対応を行っているか。</t>
    <phoneticPr fontId="4"/>
  </si>
  <si>
    <t>不審者対策、感染症及び疾病、消防防災訓練等を含めた総合的な危機管理マニュアル等が策定されているか。</t>
    <phoneticPr fontId="4"/>
  </si>
  <si>
    <t>給食業務の状況</t>
    <phoneticPr fontId="4"/>
  </si>
  <si>
    <t>給食は、適切な時間に提供されているか。</t>
    <phoneticPr fontId="4"/>
  </si>
  <si>
    <t>調理業務の外部委託について（該当する場合のみ記入）</t>
    <phoneticPr fontId="4"/>
  </si>
  <si>
    <t>給食外部搬入について（該当する場合のみ記入）</t>
    <phoneticPr fontId="4"/>
  </si>
  <si>
    <t>4月</t>
    <phoneticPr fontId="8"/>
  </si>
  <si>
    <t>5月</t>
    <phoneticPr fontId="4"/>
  </si>
  <si>
    <t>6月</t>
    <phoneticPr fontId="4"/>
  </si>
  <si>
    <t>7月</t>
    <phoneticPr fontId="4"/>
  </si>
  <si>
    <t>8月</t>
    <phoneticPr fontId="4"/>
  </si>
  <si>
    <t>9月</t>
    <phoneticPr fontId="4"/>
  </si>
  <si>
    <t>調理は清潔に行われているか。（該当するものを全てチェックすること）</t>
    <phoneticPr fontId="4"/>
  </si>
  <si>
    <t>日常清掃は含めない</t>
    <phoneticPr fontId="4"/>
  </si>
  <si>
    <t>調理室内外の特別清掃は、</t>
    <phoneticPr fontId="4"/>
  </si>
  <si>
    <t>食品の保管設備は適当か。（該当するものを全てチェックすること）</t>
    <phoneticPr fontId="8"/>
  </si>
  <si>
    <t>冷蔵庫の温度は、</t>
    <phoneticPr fontId="4"/>
  </si>
  <si>
    <t>食器の消毒・保管方法（該当するものを全てチェックすること）</t>
    <phoneticPr fontId="4"/>
  </si>
  <si>
    <t>検食を行っているか。</t>
    <phoneticPr fontId="4"/>
  </si>
  <si>
    <t>保存食はあるか。</t>
    <phoneticPr fontId="4"/>
  </si>
  <si>
    <t>給食日誌等に残食記録は、あるか。</t>
    <phoneticPr fontId="4"/>
  </si>
  <si>
    <t>食育について</t>
    <phoneticPr fontId="4"/>
  </si>
  <si>
    <t>食育の計画を立てている場合、その評価及び改善に努めているか。</t>
    <phoneticPr fontId="4"/>
  </si>
  <si>
    <t>献立について</t>
    <phoneticPr fontId="4"/>
  </si>
  <si>
    <t>献立の作成は、どのように行っているか。</t>
    <phoneticPr fontId="4"/>
  </si>
  <si>
    <t>献立内容は、変化に富んでいるか。</t>
    <phoneticPr fontId="4"/>
  </si>
  <si>
    <t>献立表は、家庭に配布しているか。</t>
    <phoneticPr fontId="4"/>
  </si>
  <si>
    <t>アレルギー疾患等児童一人ひとりに応じた給食を実施しているか。</t>
    <phoneticPr fontId="4"/>
  </si>
  <si>
    <t>(16)</t>
    <phoneticPr fontId="8"/>
  </si>
  <si>
    <t>食物アレルギーの児童への除去食等に対応するため、整備している書類にチェックすること。</t>
    <phoneticPr fontId="4"/>
  </si>
  <si>
    <t>(17)</t>
    <phoneticPr fontId="8"/>
  </si>
  <si>
    <t>児童処遇状況</t>
    <phoneticPr fontId="4"/>
  </si>
  <si>
    <t>作成している指導計画の種類にチェックすること。</t>
    <phoneticPr fontId="4"/>
  </si>
  <si>
    <t>それぞれの指導計画は、関連性と連続性を持たせて作成しているか。</t>
    <phoneticPr fontId="4"/>
  </si>
  <si>
    <t>縦割り保育（異年齢保育）を実施しているか。</t>
    <phoneticPr fontId="4"/>
  </si>
  <si>
    <t>指導計画に基づく保育内容の見直しを行い、改善を図っているか。</t>
    <phoneticPr fontId="4"/>
  </si>
  <si>
    <t>児童出欠簿を作成しているか。</t>
    <phoneticPr fontId="4"/>
  </si>
  <si>
    <t>１か月以上欠席児童がいるか。</t>
    <phoneticPr fontId="4"/>
  </si>
  <si>
    <t>給与支給台帳に受領印はあるか。</t>
    <phoneticPr fontId="8"/>
  </si>
  <si>
    <t>給与は、給与規程に定められた金額を支給しているか。</t>
    <phoneticPr fontId="8"/>
  </si>
  <si>
    <t>出勤簿や勤務実態を確認して給与を支払っているか。</t>
    <phoneticPr fontId="8"/>
  </si>
  <si>
    <t>各種諸手当は諸規程に基づき適正に支給しているか。</t>
    <phoneticPr fontId="8"/>
  </si>
  <si>
    <t>給与の状況</t>
    <phoneticPr fontId="8"/>
  </si>
  <si>
    <t>給与規程は、整備しているか。</t>
    <phoneticPr fontId="8"/>
  </si>
  <si>
    <t>(1)</t>
    <phoneticPr fontId="8"/>
  </si>
  <si>
    <t>給与規程の最終改定は、</t>
    <rPh sb="0" eb="2">
      <t>キュウヨ</t>
    </rPh>
    <rPh sb="2" eb="4">
      <t>キテイ</t>
    </rPh>
    <rPh sb="5" eb="7">
      <t>サイシュウ</t>
    </rPh>
    <rPh sb="7" eb="9">
      <t>カイテイ</t>
    </rPh>
    <phoneticPr fontId="8"/>
  </si>
  <si>
    <t>改定内容は</t>
    <phoneticPr fontId="8"/>
  </si>
  <si>
    <t>給与表の最終改定は、</t>
    <phoneticPr fontId="8"/>
  </si>
  <si>
    <t>(3)</t>
    <phoneticPr fontId="8"/>
  </si>
  <si>
    <t>(4)</t>
    <phoneticPr fontId="8"/>
  </si>
  <si>
    <t>(7)</t>
    <phoneticPr fontId="8"/>
  </si>
  <si>
    <t>外部研修を受講させているか。</t>
    <phoneticPr fontId="4"/>
  </si>
  <si>
    <t>研修記録（復命書）は作成されているか。</t>
    <phoneticPr fontId="4"/>
  </si>
  <si>
    <t>研修記録（復命書）は、他の職員に供覧し、周知しているか。</t>
    <phoneticPr fontId="4"/>
  </si>
  <si>
    <t>前年度に旅行命令により受講させた主な外部研修を記入すること。</t>
    <phoneticPr fontId="4"/>
  </si>
  <si>
    <t>カ</t>
    <phoneticPr fontId="4"/>
  </si>
  <si>
    <t>職員の労働条件の改善等に配慮し、定着促進及び離職防止に努めているか。</t>
    <phoneticPr fontId="4"/>
  </si>
  <si>
    <t>「いる」場合は、その取組状況を記入すること。</t>
    <phoneticPr fontId="4"/>
  </si>
  <si>
    <t>職員研修の状況</t>
    <phoneticPr fontId="4"/>
  </si>
  <si>
    <t>保育事業所が主催する内部での研修（事業所内研修）は行われているか。</t>
    <phoneticPr fontId="4"/>
  </si>
  <si>
    <t>研修記録は整備しているか。</t>
    <phoneticPr fontId="4"/>
  </si>
  <si>
    <t>ウ</t>
    <phoneticPr fontId="4"/>
  </si>
  <si>
    <t>④の結果に基づき、健康診断個人票を作成し、5年間保存しているか。</t>
    <phoneticPr fontId="4"/>
  </si>
  <si>
    <t>健康診断の結果、異常があった場合、再検査等の指導等を行い、その再検査の結果を確認しているか。</t>
    <phoneticPr fontId="8"/>
  </si>
  <si>
    <t>労使協定について</t>
    <phoneticPr fontId="4"/>
  </si>
  <si>
    <t>時間外勤務・休日勤務について、適正に超勤手当を支給しているか。</t>
    <phoneticPr fontId="4"/>
  </si>
  <si>
    <t>時間外勤務命令簿を整備しているか。</t>
    <phoneticPr fontId="4"/>
  </si>
  <si>
    <t>年次有給休暇について</t>
    <phoneticPr fontId="4"/>
  </si>
  <si>
    <t>年次有給休暇は、パート職員を含め、労働基準法に照らして適正に付与しているか。</t>
    <phoneticPr fontId="4"/>
  </si>
  <si>
    <t>付与日数（新規・繰越）や残日数は、有給休暇簿で適正に管理 しているか。</t>
    <phoneticPr fontId="4"/>
  </si>
  <si>
    <t>育児短時間勤務・介護短時間勤務を適正に付与しているか。</t>
    <phoneticPr fontId="4"/>
  </si>
  <si>
    <t>職員処遇の状況</t>
    <phoneticPr fontId="8"/>
  </si>
  <si>
    <t>就業規則(※)を整備しているか。</t>
    <phoneticPr fontId="8"/>
  </si>
  <si>
    <t>就業規則及び労使協定等は職員に周知されているか。</t>
    <phoneticPr fontId="8"/>
  </si>
  <si>
    <t>就業規則及び労使協定等の職員への周知方法を記入すること。</t>
    <phoneticPr fontId="8"/>
  </si>
  <si>
    <t>職員採用手続きについて</t>
    <phoneticPr fontId="8"/>
  </si>
  <si>
    <t>県の最低賃金を下回る賃金の職員はいないか。</t>
    <phoneticPr fontId="8"/>
  </si>
  <si>
    <t>勤務時間について</t>
    <phoneticPr fontId="8"/>
  </si>
  <si>
    <t>1日8時間以内、週40時間以内勤務は守られているか。</t>
    <phoneticPr fontId="8"/>
  </si>
  <si>
    <t>職員、財産、収支及び利用乳幼児の処遇の状況を明らかにする書類を整備しているか。</t>
    <phoneticPr fontId="4"/>
  </si>
  <si>
    <t>直接契約した児童の保育を行っているか。</t>
    <phoneticPr fontId="4"/>
  </si>
  <si>
    <t>いる場合、利用定員の範囲内で受け入れているか。</t>
    <phoneticPr fontId="4"/>
  </si>
  <si>
    <t>土曜日閉園（半日閉園を含む）を行っているか。</t>
    <phoneticPr fontId="4"/>
  </si>
  <si>
    <t>入所率は利用定員の範囲内か。</t>
    <phoneticPr fontId="4"/>
  </si>
  <si>
    <t>入所率は認可定員の範囲内か。</t>
    <phoneticPr fontId="4"/>
  </si>
  <si>
    <t>「ある」場合</t>
    <phoneticPr fontId="4"/>
  </si>
  <si>
    <t>家庭的保育条例（家庭的保育事業者等と非常災害）の条</t>
    <phoneticPr fontId="4"/>
  </si>
  <si>
    <t>避難場所までの誘導を含めて訓練とみなす。</t>
    <phoneticPr fontId="4"/>
  </si>
  <si>
    <t>特定教育・保育条例（定員の遵守）の条</t>
    <rPh sb="0" eb="2">
      <t>トクテイ</t>
    </rPh>
    <rPh sb="2" eb="4">
      <t>キョウイク</t>
    </rPh>
    <rPh sb="7" eb="9">
      <t>ジョウレイ</t>
    </rPh>
    <rPh sb="10" eb="12">
      <t>テイイン</t>
    </rPh>
    <rPh sb="13" eb="15">
      <t>ジュンシュ</t>
    </rPh>
    <rPh sb="17" eb="18">
      <t>ジョウ</t>
    </rPh>
    <phoneticPr fontId="4"/>
  </si>
  <si>
    <t>「便所」・「調理設備」は必置。</t>
    <rPh sb="8" eb="10">
      <t>セツビ</t>
    </rPh>
    <phoneticPr fontId="4"/>
  </si>
  <si>
    <t>特定教育・保育条例（特定地域型保育の取扱方針）の条</t>
    <rPh sb="5" eb="7">
      <t>ホイク</t>
    </rPh>
    <phoneticPr fontId="4"/>
  </si>
  <si>
    <t>保育日誌は、毎日必要事項を記録しているか。</t>
    <phoneticPr fontId="4"/>
  </si>
  <si>
    <t>保育の記録等は、児童票などに適正に整備しているか。</t>
    <phoneticPr fontId="4"/>
  </si>
  <si>
    <t>「児童福祉施設等における衛生管理の強化について」(昭和39年8月1日児発第669号)</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4" eb="35">
      <t>ジ</t>
    </rPh>
    <rPh sb="35" eb="36">
      <t>ハツ</t>
    </rPh>
    <rPh sb="36" eb="37">
      <t>ダイ</t>
    </rPh>
    <rPh sb="40" eb="41">
      <t>ゴウ</t>
    </rPh>
    <phoneticPr fontId="8"/>
  </si>
  <si>
    <t>「社会福祉施設における保存食の保存期間等について」(平成8年7月25日社援施第117号)</t>
    <rPh sb="29" eb="30">
      <t>ネン</t>
    </rPh>
    <rPh sb="31" eb="32">
      <t>ガツ</t>
    </rPh>
    <rPh sb="34" eb="35">
      <t>ニチ</t>
    </rPh>
    <phoneticPr fontId="8"/>
  </si>
  <si>
    <t>有</t>
    <rPh sb="0" eb="1">
      <t>アリ</t>
    </rPh>
    <phoneticPr fontId="8"/>
  </si>
  <si>
    <t>無</t>
    <rPh sb="0" eb="1">
      <t>ナ</t>
    </rPh>
    <phoneticPr fontId="8"/>
  </si>
  <si>
    <t>→使用者は、労働者に、休憩時間を除き１週間について40時間を超えて労働させてはならない。また、休憩時間を除き1日について8時間を超えて、労働させてはならない。</t>
    <phoneticPr fontId="8"/>
  </si>
  <si>
    <t>0歳児</t>
    <phoneticPr fontId="8"/>
  </si>
  <si>
    <t>= 保育士</t>
    <phoneticPr fontId="8"/>
  </si>
  <si>
    <t>小数点第2位切り捨て</t>
    <phoneticPr fontId="8"/>
  </si>
  <si>
    <t>3歳児</t>
    <phoneticPr fontId="8"/>
  </si>
  <si>
    <t>4歳以上児</t>
    <phoneticPr fontId="8"/>
  </si>
  <si>
    <t>(非常勤)保育士</t>
    <rPh sb="1" eb="4">
      <t>ヒジョウキン</t>
    </rPh>
    <rPh sb="5" eb="7">
      <t>ホイク</t>
    </rPh>
    <rPh sb="7" eb="8">
      <t>シ</t>
    </rPh>
    <phoneticPr fontId="8"/>
  </si>
  <si>
    <t>半日閉園</t>
    <rPh sb="0" eb="2">
      <t>ハンニチ</t>
    </rPh>
    <rPh sb="2" eb="4">
      <t>ヘイエン</t>
    </rPh>
    <phoneticPr fontId="4"/>
  </si>
  <si>
    <t>隔週閉園</t>
    <rPh sb="0" eb="2">
      <t>カクシュウ</t>
    </rPh>
    <rPh sb="2" eb="4">
      <t>ヘイエン</t>
    </rPh>
    <phoneticPr fontId="4"/>
  </si>
  <si>
    <t>毎月第〇土曜日閉園</t>
    <rPh sb="0" eb="2">
      <t>マイツキ</t>
    </rPh>
    <rPh sb="2" eb="3">
      <t>ダイ</t>
    </rPh>
    <rPh sb="4" eb="7">
      <t>ドヨウビ</t>
    </rPh>
    <rPh sb="7" eb="9">
      <t>ヘイエン</t>
    </rPh>
    <phoneticPr fontId="4"/>
  </si>
  <si>
    <t>毎週閉園</t>
    <rPh sb="0" eb="2">
      <t>マイシュウ</t>
    </rPh>
    <rPh sb="2" eb="4">
      <t>ヘイエン</t>
    </rPh>
    <phoneticPr fontId="4"/>
  </si>
  <si>
    <t>勤務時間が6時間を超える場合、45～60分の休憩時間を与えているか。</t>
    <phoneticPr fontId="8"/>
  </si>
  <si>
    <t>無資格者に「保育士」の名称を使用していないか。</t>
    <phoneticPr fontId="4"/>
  </si>
  <si>
    <t>無資格者が補助的な業務を超えて保育に従事していないか。</t>
    <phoneticPr fontId="4"/>
  </si>
  <si>
    <t>社会福祉法人会計基準</t>
    <rPh sb="0" eb="2">
      <t>シャカイ</t>
    </rPh>
    <rPh sb="2" eb="4">
      <t>フクシ</t>
    </rPh>
    <rPh sb="4" eb="6">
      <t>ホウジン</t>
    </rPh>
    <rPh sb="6" eb="8">
      <t>カイケイ</t>
    </rPh>
    <rPh sb="8" eb="10">
      <t>キジュン</t>
    </rPh>
    <phoneticPr fontId="4"/>
  </si>
  <si>
    <t>企業会計基準</t>
    <rPh sb="0" eb="2">
      <t>キギョウ</t>
    </rPh>
    <rPh sb="2" eb="4">
      <t>カイケイ</t>
    </rPh>
    <rPh sb="4" eb="6">
      <t>キジュン</t>
    </rPh>
    <phoneticPr fontId="4"/>
  </si>
  <si>
    <t>学校法人会計基準</t>
    <rPh sb="0" eb="2">
      <t>ガッコウ</t>
    </rPh>
    <rPh sb="2" eb="4">
      <t>ホウジン</t>
    </rPh>
    <rPh sb="4" eb="6">
      <t>カイケイ</t>
    </rPh>
    <rPh sb="6" eb="8">
      <t>キジュン</t>
    </rPh>
    <phoneticPr fontId="4"/>
  </si>
  <si>
    <t>正規職員と同じ</t>
    <rPh sb="0" eb="2">
      <t>セイキ</t>
    </rPh>
    <rPh sb="2" eb="4">
      <t>ショクイン</t>
    </rPh>
    <rPh sb="5" eb="6">
      <t>オナ</t>
    </rPh>
    <phoneticPr fontId="8"/>
  </si>
  <si>
    <t>→少なくとも年に2回の定期健康診断を学校保健安全法に規定する健康診断に準じて行うこと。</t>
    <phoneticPr fontId="8"/>
  </si>
  <si>
    <t>別途作成</t>
    <phoneticPr fontId="8"/>
  </si>
  <si>
    <t>(ア)</t>
    <phoneticPr fontId="4"/>
  </si>
  <si>
    <t>（ウ）</t>
    <phoneticPr fontId="4"/>
  </si>
  <si>
    <t xml:space="preserve">受講者は、正規職員に限定していないか｡ </t>
    <rPh sb="5" eb="7">
      <t>セイキ</t>
    </rPh>
    <phoneticPr fontId="4"/>
  </si>
  <si>
    <t>一時預かり児童の数は、当該月の一日平均の利用児童数を記入すること。</t>
    <phoneticPr fontId="4"/>
  </si>
  <si>
    <t xml:space="preserve">労働基準法第24条 </t>
    <rPh sb="5" eb="6">
      <t>ダイ</t>
    </rPh>
    <phoneticPr fontId="8"/>
  </si>
  <si>
    <t>一時預かり事業（</t>
    <rPh sb="0" eb="2">
      <t>イチジ</t>
    </rPh>
    <rPh sb="2" eb="3">
      <t>アズ</t>
    </rPh>
    <rPh sb="5" eb="7">
      <t>ジギョウ</t>
    </rPh>
    <phoneticPr fontId="4"/>
  </si>
  <si>
    <t>労働基準法第34条</t>
    <phoneticPr fontId="4"/>
  </si>
  <si>
    <t>障害児保育加算</t>
    <rPh sb="0" eb="2">
      <t>ショウガイ</t>
    </rPh>
    <rPh sb="2" eb="3">
      <t>ジ</t>
    </rPh>
    <rPh sb="3" eb="5">
      <t>ホイク</t>
    </rPh>
    <rPh sb="5" eb="7">
      <t>カサン</t>
    </rPh>
    <phoneticPr fontId="4"/>
  </si>
  <si>
    <t>労働基準法施行規則第52条の2</t>
    <rPh sb="0" eb="2">
      <t>ロウドウ</t>
    </rPh>
    <rPh sb="2" eb="5">
      <t>キジュンホウ</t>
    </rPh>
    <rPh sb="5" eb="7">
      <t>セコウ</t>
    </rPh>
    <rPh sb="7" eb="9">
      <t>キソク</t>
    </rPh>
    <rPh sb="9" eb="10">
      <t>ダイ</t>
    </rPh>
    <rPh sb="12" eb="13">
      <t>ジョウ</t>
    </rPh>
    <phoneticPr fontId="8"/>
  </si>
  <si>
    <t>家庭的保育条例（家庭的保育事業者等の職員の知識及び技能の向上等）の条</t>
    <rPh sb="0" eb="3">
      <t>カテイテキ</t>
    </rPh>
    <rPh sb="3" eb="5">
      <t>ホイク</t>
    </rPh>
    <rPh sb="5" eb="7">
      <t>ジョウレイ</t>
    </rPh>
    <rPh sb="8" eb="11">
      <t>カテイテキ</t>
    </rPh>
    <rPh sb="11" eb="13">
      <t>ホイク</t>
    </rPh>
    <rPh sb="13" eb="16">
      <t>ジギョウシャ</t>
    </rPh>
    <rPh sb="16" eb="17">
      <t>トウ</t>
    </rPh>
    <rPh sb="18" eb="20">
      <t>ショクイン</t>
    </rPh>
    <rPh sb="21" eb="23">
      <t>チシキ</t>
    </rPh>
    <rPh sb="23" eb="24">
      <t>オヨ</t>
    </rPh>
    <rPh sb="25" eb="27">
      <t>ギノウ</t>
    </rPh>
    <rPh sb="28" eb="30">
      <t>コウジョウ</t>
    </rPh>
    <rPh sb="30" eb="31">
      <t>トウ</t>
    </rPh>
    <rPh sb="33" eb="34">
      <t>ジョウ</t>
    </rPh>
    <phoneticPr fontId="4"/>
  </si>
  <si>
    <t>（所在地）</t>
    <phoneticPr fontId="4"/>
  </si>
  <si>
    <t>児童虐待の防止等に関する法律第6条</t>
    <phoneticPr fontId="4"/>
  </si>
  <si>
    <t>児童虐待の防止等に関する法律第5条</t>
    <phoneticPr fontId="4"/>
  </si>
  <si>
    <t>特定教育・保育条例（一般原則）の条第4項</t>
    <phoneticPr fontId="4"/>
  </si>
  <si>
    <t>件</t>
    <rPh sb="0" eb="1">
      <t>ケン</t>
    </rPh>
    <phoneticPr fontId="4"/>
  </si>
  <si>
    <t>参加職員の偏りがないこと。</t>
    <phoneticPr fontId="4"/>
  </si>
  <si>
    <t>特定教育・保育条例（運営規程）の条</t>
    <rPh sb="0" eb="2">
      <t>トクテイ</t>
    </rPh>
    <rPh sb="2" eb="4">
      <t>キョウイク</t>
    </rPh>
    <rPh sb="5" eb="7">
      <t>ホイク</t>
    </rPh>
    <rPh sb="7" eb="9">
      <t>ジョウレイ</t>
    </rPh>
    <rPh sb="10" eb="12">
      <t>ウンエイ</t>
    </rPh>
    <rPh sb="12" eb="14">
      <t>キテイ</t>
    </rPh>
    <rPh sb="16" eb="17">
      <t>ジョウ</t>
    </rPh>
    <phoneticPr fontId="4"/>
  </si>
  <si>
    <t>根拠法令・通知等（印刷不要）</t>
    <phoneticPr fontId="4"/>
  </si>
  <si>
    <t>面積㎡</t>
    <rPh sb="0" eb="2">
      <t>メンセキ</t>
    </rPh>
    <phoneticPr fontId="8"/>
  </si>
  <si>
    <t>・便　所  （</t>
    <rPh sb="1" eb="2">
      <t>ビン</t>
    </rPh>
    <rPh sb="3" eb="4">
      <t>ショ</t>
    </rPh>
    <phoneticPr fontId="4"/>
  </si>
  <si>
    <t>有</t>
    <rPh sb="0" eb="1">
      <t>ア</t>
    </rPh>
    <phoneticPr fontId="4"/>
  </si>
  <si>
    <t>無</t>
    <rPh sb="0" eb="1">
      <t>ナ</t>
    </rPh>
    <phoneticPr fontId="4"/>
  </si>
  <si>
    <t>・医務室 （</t>
    <phoneticPr fontId="4"/>
  </si>
  <si>
    <t>調乳室</t>
    <rPh sb="0" eb="3">
      <t>チョウニュウシツ</t>
    </rPh>
    <phoneticPr fontId="4"/>
  </si>
  <si>
    <t>・沐浴室 （</t>
    <rPh sb="1" eb="3">
      <t>モクヨク</t>
    </rPh>
    <rPh sb="3" eb="4">
      <t>シツ</t>
    </rPh>
    <phoneticPr fontId="8"/>
  </si>
  <si>
    <t>監査調書提出月の初日現在の児童現員数を記入すること。</t>
    <rPh sb="6" eb="7">
      <t>ツキ</t>
    </rPh>
    <phoneticPr fontId="4"/>
  </si>
  <si>
    <t>屋外遊戯場</t>
    <rPh sb="0" eb="2">
      <t>オクガイ</t>
    </rPh>
    <rPh sb="2" eb="4">
      <t>ユウギ</t>
    </rPh>
    <rPh sb="4" eb="5">
      <t>ジョウ</t>
    </rPh>
    <phoneticPr fontId="4"/>
  </si>
  <si>
    <t>「保育室等」とは、乳児室、ほふく室、保育室又は遊戯室をいう。</t>
    <rPh sb="21" eb="22">
      <t>マタ</t>
    </rPh>
    <phoneticPr fontId="4"/>
  </si>
  <si>
    <t>÷</t>
    <phoneticPr fontId="4"/>
  </si>
  <si>
    <t>保育標準時間認定
子どもを受入れる事業所</t>
    <phoneticPr fontId="4"/>
  </si>
  <si>
    <t>非常勤保育士</t>
    <phoneticPr fontId="4"/>
  </si>
  <si>
    <t>a</t>
    <phoneticPr fontId="4"/>
  </si>
  <si>
    <t>c</t>
    <phoneticPr fontId="4"/>
  </si>
  <si>
    <t>b</t>
    <phoneticPr fontId="4"/>
  </si>
  <si>
    <t>（保育士）算定に当たっては、下記参照。</t>
    <phoneticPr fontId="4"/>
  </si>
  <si>
    <t>入所児童等の内訳を記入すること。（新設事業所は①と②は記載不要）</t>
    <rPh sb="17" eb="19">
      <t>シンセツ</t>
    </rPh>
    <rPh sb="19" eb="22">
      <t>ジギョウショ</t>
    </rPh>
    <phoneticPr fontId="4"/>
  </si>
  <si>
    <t>週休</t>
    <phoneticPr fontId="8"/>
  </si>
  <si>
    <t>必要な検査項目を満たしているか。</t>
    <phoneticPr fontId="4"/>
  </si>
  <si>
    <t xml:space="preserve"> (ｱ)</t>
    <phoneticPr fontId="4"/>
  </si>
  <si>
    <t>採用時健康診断に代えて健康診断書を徴取している場合、有効期限は過ぎていないか。</t>
    <phoneticPr fontId="4"/>
  </si>
  <si>
    <t>保育事業所
所在地</t>
    <rPh sb="0" eb="2">
      <t>ホイク</t>
    </rPh>
    <rPh sb="2" eb="5">
      <t>ジギョウショ</t>
    </rPh>
    <rPh sb="6" eb="9">
      <t>ショザイチ</t>
    </rPh>
    <phoneticPr fontId="4"/>
  </si>
  <si>
    <t>研修結果は、事業所内研修等に活用されているか。</t>
    <rPh sb="6" eb="9">
      <t>ジギョウショ</t>
    </rPh>
    <rPh sb="9" eb="10">
      <t>ナイ</t>
    </rPh>
    <phoneticPr fontId="4"/>
  </si>
  <si>
    <t>全体的な計画に基づき、実際の保育内容を具体化した指導計画を作成しているか。</t>
    <rPh sb="0" eb="3">
      <t>ゼンタイテキ</t>
    </rPh>
    <rPh sb="4" eb="6">
      <t>ケイカク</t>
    </rPh>
    <phoneticPr fontId="4"/>
  </si>
  <si>
    <t>施設長等は児童票を閲覧し、保育内容を把握しているか。</t>
    <rPh sb="5" eb="7">
      <t>ジドウ</t>
    </rPh>
    <rPh sb="7" eb="8">
      <t>ヒョウ</t>
    </rPh>
    <phoneticPr fontId="4"/>
  </si>
  <si>
    <t>「保育室等」とは乳児室、ほふく室、保育室又は遊戯室をいう。</t>
    <rPh sb="20" eb="21">
      <t>マタ</t>
    </rPh>
    <phoneticPr fontId="8"/>
  </si>
  <si>
    <t>回 ・ 保育室　1日</t>
    <rPh sb="0" eb="1">
      <t>カイ</t>
    </rPh>
    <rPh sb="9" eb="10">
      <t>ニチ</t>
    </rPh>
    <phoneticPr fontId="8"/>
  </si>
  <si>
    <t>苦情解決状況　　※本年度分は監査調書提出月の前月分までの状況を記入すること。</t>
    <phoneticPr fontId="4"/>
  </si>
  <si>
    <t>特定教育・保育条例（準用）の条
→特定教育・保育条例（苦情解決）の条</t>
    <rPh sb="0" eb="2">
      <t>トクテイ</t>
    </rPh>
    <rPh sb="2" eb="4">
      <t>キョウイク</t>
    </rPh>
    <rPh sb="5" eb="7">
      <t>ホイク</t>
    </rPh>
    <rPh sb="7" eb="9">
      <t>ジョウレイ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phoneticPr fontId="8"/>
  </si>
  <si>
    <t>家庭的保育条例（家庭的保育事業者等の一般原則）の条第3項、第4項</t>
    <rPh sb="0" eb="3">
      <t>カテイテキ</t>
    </rPh>
    <rPh sb="3" eb="5">
      <t>ホイク</t>
    </rPh>
    <rPh sb="5" eb="7">
      <t>ジョウレイ</t>
    </rPh>
    <rPh sb="8" eb="11">
      <t>カテイテキ</t>
    </rPh>
    <rPh sb="11" eb="13">
      <t>ホイク</t>
    </rPh>
    <rPh sb="13" eb="15">
      <t>ジギョウ</t>
    </rPh>
    <rPh sb="15" eb="17">
      <t>シャナド</t>
    </rPh>
    <rPh sb="18" eb="20">
      <t>イッパン</t>
    </rPh>
    <rPh sb="20" eb="22">
      <t>ゲンソク</t>
    </rPh>
    <rPh sb="24" eb="25">
      <t>ジョウ</t>
    </rPh>
    <rPh sb="25" eb="26">
      <t>ダイ</t>
    </rPh>
    <rPh sb="27" eb="28">
      <t>コウ</t>
    </rPh>
    <rPh sb="29" eb="30">
      <t>ダイ</t>
    </rPh>
    <rPh sb="31" eb="32">
      <t>コウ</t>
    </rPh>
    <phoneticPr fontId="4"/>
  </si>
  <si>
    <t>特定教育・保育条例（特定地域型保育に関する評価等）の条</t>
    <rPh sb="0" eb="4">
      <t>トクテイキョウイク</t>
    </rPh>
    <rPh sb="5" eb="7">
      <t>ホイク</t>
    </rPh>
    <rPh sb="7" eb="9">
      <t>ジョウレイ</t>
    </rPh>
    <rPh sb="10" eb="12">
      <t>トクテイ</t>
    </rPh>
    <rPh sb="12" eb="15">
      <t>チイキガタ</t>
    </rPh>
    <rPh sb="15" eb="17">
      <t>ホイク</t>
    </rPh>
    <rPh sb="18" eb="19">
      <t>カン</t>
    </rPh>
    <rPh sb="21" eb="23">
      <t>ヒョウカ</t>
    </rPh>
    <rPh sb="23" eb="24">
      <t>トウ</t>
    </rPh>
    <rPh sb="26" eb="27">
      <t>ジョウ</t>
    </rPh>
    <phoneticPr fontId="4"/>
  </si>
  <si>
    <t>事　務　所　（本部）
所       在       地</t>
    <rPh sb="0" eb="1">
      <t>コト</t>
    </rPh>
    <rPh sb="2" eb="3">
      <t>ツトム</t>
    </rPh>
    <rPh sb="4" eb="5">
      <t>ショ</t>
    </rPh>
    <rPh sb="7" eb="9">
      <t>ホンブ</t>
    </rPh>
    <rPh sb="11" eb="12">
      <t>ショ</t>
    </rPh>
    <rPh sb="19" eb="20">
      <t>ザイ</t>
    </rPh>
    <rPh sb="27" eb="28">
      <t>チ</t>
    </rPh>
    <phoneticPr fontId="4"/>
  </si>
  <si>
    <t>－20℃以下</t>
    <rPh sb="3" eb="5">
      <t>イカ</t>
    </rPh>
    <phoneticPr fontId="4"/>
  </si>
  <si>
    <t>－20℃より高い</t>
    <rPh sb="5" eb="6">
      <t>タカ</t>
    </rPh>
    <phoneticPr fontId="4"/>
  </si>
  <si>
    <t xml:space="preserve"> 調理済みのみ</t>
    <rPh sb="1" eb="4">
      <t>チョウリズ</t>
    </rPh>
    <phoneticPr fontId="4"/>
  </si>
  <si>
    <t>特定教育・保育条例（準用）の条
→特定教育・保育条例（苦情解決）の条第2項</t>
    <rPh sb="0" eb="2">
      <t>トクテイ</t>
    </rPh>
    <rPh sb="2" eb="4">
      <t>キョウイク</t>
    </rPh>
    <rPh sb="7" eb="8">
      <t>ジョウ</t>
    </rPh>
    <rPh sb="8" eb="9">
      <t>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rPh sb="34" eb="35">
      <t>ダイ</t>
    </rPh>
    <rPh sb="36" eb="37">
      <t>コウ</t>
    </rPh>
    <phoneticPr fontId="4"/>
  </si>
  <si>
    <t>電話番号</t>
    <rPh sb="0" eb="4">
      <t>デンワバンゴウ</t>
    </rPh>
    <phoneticPr fontId="4"/>
  </si>
  <si>
    <t>退職（転出）
年月日</t>
    <rPh sb="0" eb="2">
      <t>タイショク</t>
    </rPh>
    <rPh sb="3" eb="5">
      <t>テンシュツ</t>
    </rPh>
    <rPh sb="7" eb="10">
      <t>ネンガッピ</t>
    </rPh>
    <phoneticPr fontId="8"/>
  </si>
  <si>
    <t>調理員（補助を含む）の採用時又は給食業務への配置換えの際に、健康診断に加え検便を実施しているか。</t>
    <rPh sb="30" eb="34">
      <t>ケンコウシンダン</t>
    </rPh>
    <phoneticPr fontId="4"/>
  </si>
  <si>
    <t>保育の記録を適正に整備しているか。</t>
    <phoneticPr fontId="4"/>
  </si>
  <si>
    <t>児童の健康診断の実施状況について</t>
    <rPh sb="0" eb="2">
      <t>ジドウ</t>
    </rPh>
    <phoneticPr fontId="4"/>
  </si>
  <si>
    <t>健康診断の当日に欠席した児童を再受診させているか。</t>
    <rPh sb="12" eb="14">
      <t>ジドウ</t>
    </rPh>
    <phoneticPr fontId="4"/>
  </si>
  <si>
    <t>消防計画は職員に周知され、非常災害時の分担表を事務室等に掲示しているか。</t>
    <phoneticPr fontId="4"/>
  </si>
  <si>
    <t>令和</t>
    <rPh sb="0" eb="2">
      <t>レイワ</t>
    </rPh>
    <phoneticPr fontId="4"/>
  </si>
  <si>
    <t>保 育 事 業 所 の
名　　　　　　　　称</t>
    <rPh sb="0" eb="1">
      <t>タモツ</t>
    </rPh>
    <rPh sb="2" eb="3">
      <t>イク</t>
    </rPh>
    <rPh sb="4" eb="5">
      <t>コト</t>
    </rPh>
    <rPh sb="6" eb="7">
      <t>ゴウ</t>
    </rPh>
    <rPh sb="8" eb="9">
      <t>ショ</t>
    </rPh>
    <rPh sb="12" eb="13">
      <t>メイ</t>
    </rPh>
    <rPh sb="21" eb="22">
      <t>ショウ</t>
    </rPh>
    <phoneticPr fontId="4"/>
  </si>
  <si>
    <t>（監査調書提出月：</t>
    <rPh sb="1" eb="3">
      <t>カンサ</t>
    </rPh>
    <rPh sb="3" eb="5">
      <t>チョウショ</t>
    </rPh>
    <rPh sb="5" eb="7">
      <t>テイシュツ</t>
    </rPh>
    <rPh sb="7" eb="8">
      <t>ヅキ</t>
    </rPh>
    <phoneticPr fontId="4"/>
  </si>
  <si>
    <t>月初日現在）</t>
  </si>
  <si>
    <t>家庭的保育条例（家庭的保育事業所等内部の規程）の条</t>
    <rPh sb="0" eb="3">
      <t>カテイテキ</t>
    </rPh>
    <rPh sb="3" eb="5">
      <t>ホイク</t>
    </rPh>
    <rPh sb="5" eb="7">
      <t>ジョウレイ</t>
    </rPh>
    <rPh sb="8" eb="11">
      <t>カテイテキ</t>
    </rPh>
    <rPh sb="11" eb="13">
      <t>ホイク</t>
    </rPh>
    <rPh sb="13" eb="16">
      <t>ジギョウショ</t>
    </rPh>
    <rPh sb="16" eb="17">
      <t>トウ</t>
    </rPh>
    <rPh sb="17" eb="19">
      <t>ナイブ</t>
    </rPh>
    <rPh sb="20" eb="22">
      <t>キテイ</t>
    </rPh>
    <rPh sb="24" eb="25">
      <t>ジョウ</t>
    </rPh>
    <phoneticPr fontId="4"/>
  </si>
  <si>
    <t>家庭的保育条例（保育所等との連携）の条</t>
    <rPh sb="0" eb="3">
      <t>カテイテキ</t>
    </rPh>
    <rPh sb="3" eb="5">
      <t>ホイク</t>
    </rPh>
    <rPh sb="5" eb="7">
      <t>ジョウレイ</t>
    </rPh>
    <rPh sb="8" eb="10">
      <t>ホイク</t>
    </rPh>
    <rPh sb="10" eb="11">
      <t>ショ</t>
    </rPh>
    <rPh sb="11" eb="12">
      <t>トウ</t>
    </rPh>
    <rPh sb="14" eb="16">
      <t>レンケイ</t>
    </rPh>
    <rPh sb="18" eb="19">
      <t>ジョウ</t>
    </rPh>
    <phoneticPr fontId="4"/>
  </si>
  <si>
    <t>特定教育・保育条例附則（連携施設に関する経過措置）の条</t>
    <rPh sb="9" eb="11">
      <t>フソク</t>
    </rPh>
    <rPh sb="12" eb="14">
      <t>レンケイ</t>
    </rPh>
    <rPh sb="14" eb="16">
      <t>シセツ</t>
    </rPh>
    <rPh sb="17" eb="18">
      <t>カン</t>
    </rPh>
    <rPh sb="20" eb="22">
      <t>ケイカ</t>
    </rPh>
    <rPh sb="22" eb="24">
      <t>ソチ</t>
    </rPh>
    <rPh sb="26" eb="27">
      <t>ジョウ</t>
    </rPh>
    <phoneticPr fontId="4"/>
  </si>
  <si>
    <t>家庭的保育条例附則（連携施設に関する経過措置）の条</t>
    <rPh sb="0" eb="3">
      <t>カテイテキ</t>
    </rPh>
    <rPh sb="3" eb="5">
      <t>ホイク</t>
    </rPh>
    <rPh sb="5" eb="7">
      <t>ジョウレイ</t>
    </rPh>
    <rPh sb="7" eb="9">
      <t>フソク</t>
    </rPh>
    <rPh sb="10" eb="12">
      <t>レンケイ</t>
    </rPh>
    <rPh sb="12" eb="14">
      <t>シセツ</t>
    </rPh>
    <rPh sb="15" eb="16">
      <t>カン</t>
    </rPh>
    <rPh sb="18" eb="20">
      <t>ケイカ</t>
    </rPh>
    <rPh sb="20" eb="22">
      <t>ソチ</t>
    </rPh>
    <rPh sb="24" eb="25">
      <t>ジョウ</t>
    </rPh>
    <phoneticPr fontId="4"/>
  </si>
  <si>
    <t>特定教育・保育条例（記録の整備）の条</t>
    <rPh sb="0" eb="2">
      <t>トクテイ</t>
    </rPh>
    <rPh sb="2" eb="4">
      <t>キョウイク</t>
    </rPh>
    <rPh sb="5" eb="7">
      <t>ホイク</t>
    </rPh>
    <rPh sb="7" eb="9">
      <t>ジョウレイ</t>
    </rPh>
    <rPh sb="10" eb="12">
      <t>キロク</t>
    </rPh>
    <rPh sb="13" eb="15">
      <t>セイビ</t>
    </rPh>
    <rPh sb="17" eb="18">
      <t>ジョウ</t>
    </rPh>
    <phoneticPr fontId="4"/>
  </si>
  <si>
    <t>家庭的保育条例（家庭的保育事業所等に備える帳簿）の条</t>
    <rPh sb="0" eb="3">
      <t>カテイテキ</t>
    </rPh>
    <rPh sb="3" eb="5">
      <t>ホイク</t>
    </rPh>
    <rPh sb="5" eb="7">
      <t>ジョウレイ</t>
    </rPh>
    <rPh sb="8" eb="11">
      <t>カテイテキ</t>
    </rPh>
    <rPh sb="11" eb="13">
      <t>ホイク</t>
    </rPh>
    <rPh sb="13" eb="16">
      <t>ジギョウショ</t>
    </rPh>
    <rPh sb="16" eb="17">
      <t>トウ</t>
    </rPh>
    <rPh sb="18" eb="19">
      <t>ソナ</t>
    </rPh>
    <rPh sb="21" eb="23">
      <t>チョウボ</t>
    </rPh>
    <rPh sb="25" eb="26">
      <t>ジョウ</t>
    </rPh>
    <phoneticPr fontId="4"/>
  </si>
  <si>
    <t>保育内容の支援</t>
    <rPh sb="0" eb="2">
      <t>ホイク</t>
    </rPh>
    <rPh sb="2" eb="4">
      <t>ナイヨウ</t>
    </rPh>
    <rPh sb="5" eb="7">
      <t>シエン</t>
    </rPh>
    <phoneticPr fontId="4"/>
  </si>
  <si>
    <t>）　･</t>
    <phoneticPr fontId="8"/>
  </si>
  <si>
    <t xml:space="preserve"> ①</t>
    <phoneticPr fontId="8"/>
  </si>
  <si>
    <t>育児休業、介護休業等育児又は家族介護を行う労働者の福祉に関する法律</t>
    <phoneticPr fontId="4"/>
  </si>
  <si>
    <t>定年制を採用しているか。</t>
    <phoneticPr fontId="4"/>
  </si>
  <si>
    <t>定年が65歳未満の場合、高年齢者雇用安定法改正法に照らし、65歳までの継続雇用制度を適正に導入しているか。</t>
    <phoneticPr fontId="4"/>
  </si>
  <si>
    <r>
      <rPr>
        <b/>
        <sz val="11"/>
        <rFont val="ＭＳ Ｐゴシック"/>
        <family val="3"/>
        <charset val="128"/>
      </rPr>
      <t>別表</t>
    </r>
    <r>
      <rPr>
        <sz val="11"/>
        <rFont val="ＭＳ Ｐ明朝"/>
        <family val="1"/>
        <charset val="128"/>
      </rPr>
      <t xml:space="preserve"> </t>
    </r>
    <phoneticPr fontId="8"/>
  </si>
  <si>
    <t>（監査調書提出月：</t>
    <rPh sb="1" eb="3">
      <t>カンサ</t>
    </rPh>
    <rPh sb="3" eb="5">
      <t>チョウショ</t>
    </rPh>
    <rPh sb="5" eb="7">
      <t>テイシュツ</t>
    </rPh>
    <rPh sb="7" eb="8">
      <t>ヅキ</t>
    </rPh>
    <phoneticPr fontId="8"/>
  </si>
  <si>
    <t>月初日現在）</t>
    <rPh sb="0" eb="1">
      <t>ガツ</t>
    </rPh>
    <rPh sb="1" eb="3">
      <t>ショニチ</t>
    </rPh>
    <rPh sb="3" eb="5">
      <t>ゲンザイ</t>
    </rPh>
    <phoneticPr fontId="8"/>
  </si>
  <si>
    <t>施設長</t>
    <rPh sb="0" eb="2">
      <t>シセツ</t>
    </rPh>
    <rPh sb="2" eb="3">
      <t>チョウ</t>
    </rPh>
    <phoneticPr fontId="8"/>
  </si>
  <si>
    <t>子育て支援員</t>
    <rPh sb="0" eb="2">
      <t>コソダ</t>
    </rPh>
    <rPh sb="3" eb="6">
      <t>シエンイン</t>
    </rPh>
    <phoneticPr fontId="8"/>
  </si>
  <si>
    <t>A</t>
    <phoneticPr fontId="8"/>
  </si>
  <si>
    <t>B</t>
    <phoneticPr fontId="8"/>
  </si>
  <si>
    <t>C</t>
    <phoneticPr fontId="8"/>
  </si>
  <si>
    <t>D</t>
    <phoneticPr fontId="8"/>
  </si>
  <si>
    <t>E</t>
    <phoneticPr fontId="8"/>
  </si>
  <si>
    <t>（雇入時の健康診断）</t>
    <rPh sb="1" eb="3">
      <t>ヤトイイ</t>
    </rPh>
    <rPh sb="3" eb="4">
      <t>ジ</t>
    </rPh>
    <rPh sb="5" eb="9">
      <t>ケンコウシンダン</t>
    </rPh>
    <phoneticPr fontId="4"/>
  </si>
  <si>
    <t>（定期健康診断）</t>
    <rPh sb="1" eb="3">
      <t>テイキ</t>
    </rPh>
    <rPh sb="3" eb="5">
      <t>ケンコウ</t>
    </rPh>
    <rPh sb="5" eb="7">
      <t>シンダン</t>
    </rPh>
    <phoneticPr fontId="4"/>
  </si>
  <si>
    <t>（健康診断結果の記録の作成）</t>
    <rPh sb="1" eb="3">
      <t>ケンコウ</t>
    </rPh>
    <rPh sb="3" eb="5">
      <t>シンダン</t>
    </rPh>
    <rPh sb="5" eb="7">
      <t>ケッカ</t>
    </rPh>
    <rPh sb="8" eb="10">
      <t>キロク</t>
    </rPh>
    <rPh sb="11" eb="13">
      <t>サクセイ</t>
    </rPh>
    <phoneticPr fontId="4"/>
  </si>
  <si>
    <t>資格の
種類</t>
    <phoneticPr fontId="8"/>
  </si>
  <si>
    <t>施設長</t>
  </si>
  <si>
    <t>2．</t>
    <phoneticPr fontId="8"/>
  </si>
  <si>
    <t>3．</t>
  </si>
  <si>
    <t>4．</t>
    <phoneticPr fontId="8"/>
  </si>
  <si>
    <t>5.</t>
    <phoneticPr fontId="8"/>
  </si>
  <si>
    <t>資格の
種類</t>
    <rPh sb="0" eb="2">
      <t>シカク</t>
    </rPh>
    <rPh sb="4" eb="5">
      <t>タネ</t>
    </rPh>
    <rPh sb="5" eb="6">
      <t>タグイ</t>
    </rPh>
    <phoneticPr fontId="8"/>
  </si>
  <si>
    <t>保育所保育指針第5章4(1)</t>
    <rPh sb="0" eb="7">
      <t>ホイクショホイクシシン</t>
    </rPh>
    <rPh sb="7" eb="8">
      <t>ダイ</t>
    </rPh>
    <rPh sb="9" eb="10">
      <t>ショウ</t>
    </rPh>
    <phoneticPr fontId="4"/>
  </si>
  <si>
    <t>保育所保育指針第5章3(1)</t>
    <rPh sb="0" eb="2">
      <t>ホイク</t>
    </rPh>
    <rPh sb="2" eb="3">
      <t>ショ</t>
    </rPh>
    <rPh sb="3" eb="5">
      <t>ホイク</t>
    </rPh>
    <phoneticPr fontId="4"/>
  </si>
  <si>
    <t>保育所保育指針第5章1(1)</t>
    <rPh sb="0" eb="7">
      <t>ホイクショホイクシシン</t>
    </rPh>
    <rPh sb="7" eb="8">
      <t>ダイ</t>
    </rPh>
    <rPh sb="9" eb="10">
      <t>ショウ</t>
    </rPh>
    <phoneticPr fontId="4"/>
  </si>
  <si>
    <t>事務連絡、事務調整のみの職務会を除く。</t>
    <rPh sb="0" eb="4">
      <t>ジムレンラク</t>
    </rPh>
    <rPh sb="5" eb="7">
      <t>ジム</t>
    </rPh>
    <rPh sb="7" eb="9">
      <t>チョウセイ</t>
    </rPh>
    <rPh sb="12" eb="14">
      <t>ショクム</t>
    </rPh>
    <rPh sb="14" eb="15">
      <t>カイ</t>
    </rPh>
    <rPh sb="16" eb="17">
      <t>ノゾ</t>
    </rPh>
    <phoneticPr fontId="4"/>
  </si>
  <si>
    <t>保育所保育指針第5章3(2)</t>
    <rPh sb="0" eb="2">
      <t>ホイク</t>
    </rPh>
    <rPh sb="2" eb="3">
      <t>ショ</t>
    </rPh>
    <rPh sb="3" eb="5">
      <t>ホイク</t>
    </rPh>
    <rPh sb="5" eb="7">
      <t>シシン</t>
    </rPh>
    <rPh sb="7" eb="8">
      <t>ダイ</t>
    </rPh>
    <rPh sb="9" eb="10">
      <t>ショウ</t>
    </rPh>
    <phoneticPr fontId="4"/>
  </si>
  <si>
    <t>保育所保育指針第5章1(1)</t>
    <rPh sb="0" eb="8">
      <t>ホイクショホイクシシンダイ</t>
    </rPh>
    <rPh sb="9" eb="10">
      <t>ショウ</t>
    </rPh>
    <phoneticPr fontId="4"/>
  </si>
  <si>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2">
      <t>フリカエキュウジツ</t>
    </rPh>
    <rPh sb="32" eb="33">
      <t>モ</t>
    </rPh>
    <rPh sb="36" eb="41">
      <t>ジカンガイテアテ</t>
    </rPh>
    <rPh sb="42" eb="44">
      <t>シキュウ</t>
    </rPh>
    <phoneticPr fontId="4"/>
  </si>
  <si>
    <t>キ</t>
    <phoneticPr fontId="4"/>
  </si>
  <si>
    <t>上記カが確認できる書類（振替簿等）を整理しているか。</t>
    <rPh sb="0" eb="2">
      <t>ジョウキ</t>
    </rPh>
    <rPh sb="4" eb="6">
      <t>カクニン</t>
    </rPh>
    <rPh sb="9" eb="11">
      <t>ショルイ</t>
    </rPh>
    <rPh sb="12" eb="14">
      <t>フリカエ</t>
    </rPh>
    <rPh sb="14" eb="15">
      <t>ボ</t>
    </rPh>
    <rPh sb="15" eb="16">
      <t>トウ</t>
    </rPh>
    <rPh sb="18" eb="20">
      <t>セイリ</t>
    </rPh>
    <phoneticPr fontId="4"/>
  </si>
  <si>
    <t>（労働基準監督署への提出年月日：</t>
    <rPh sb="1" eb="3">
      <t>ロウドウ</t>
    </rPh>
    <rPh sb="3" eb="8">
      <t>キジュンカントクショ</t>
    </rPh>
    <rPh sb="10" eb="12">
      <t>テイシュツ</t>
    </rPh>
    <rPh sb="12" eb="15">
      <t>ネンガッピ</t>
    </rPh>
    <phoneticPr fontId="4"/>
  </si>
  <si>
    <t>〇</t>
    <phoneticPr fontId="4"/>
  </si>
  <si>
    <t>駐車場料金</t>
    <rPh sb="0" eb="2">
      <t>チュウシャ</t>
    </rPh>
    <rPh sb="2" eb="3">
      <t>ジョウ</t>
    </rPh>
    <rPh sb="3" eb="5">
      <t>リョウキン</t>
    </rPh>
    <phoneticPr fontId="4"/>
  </si>
  <si>
    <t>〇</t>
  </si>
  <si>
    <t>保育所保育指針第1章3(1)</t>
    <rPh sb="7" eb="8">
      <t>ダイ</t>
    </rPh>
    <rPh sb="9" eb="10">
      <t>ショウ</t>
    </rPh>
    <phoneticPr fontId="8"/>
  </si>
  <si>
    <t>保育所保育指針第1章3(2)</t>
    <rPh sb="7" eb="8">
      <t>ダイ</t>
    </rPh>
    <rPh sb="9" eb="10">
      <t>ショウ</t>
    </rPh>
    <phoneticPr fontId="8"/>
  </si>
  <si>
    <t>保育所保育指針第1章3(2)イ(ｱ)</t>
    <rPh sb="7" eb="8">
      <t>ダイ</t>
    </rPh>
    <rPh sb="9" eb="10">
      <t>ショウ</t>
    </rPh>
    <phoneticPr fontId="8"/>
  </si>
  <si>
    <t>保育所保育指針第1章3(2)キ</t>
    <rPh sb="7" eb="8">
      <t>ダイ</t>
    </rPh>
    <rPh sb="9" eb="10">
      <t>ショウ</t>
    </rPh>
    <phoneticPr fontId="8"/>
  </si>
  <si>
    <t>保育所保育指針第1章3(2)イ(ｳ)</t>
    <rPh sb="7" eb="8">
      <t>ダイ</t>
    </rPh>
    <rPh sb="9" eb="10">
      <t>ショウ</t>
    </rPh>
    <phoneticPr fontId="8"/>
  </si>
  <si>
    <t>保育所保育指針第1章3(3)エ</t>
    <rPh sb="7" eb="8">
      <t>ダイ</t>
    </rPh>
    <rPh sb="9" eb="10">
      <t>ショウ</t>
    </rPh>
    <phoneticPr fontId="8"/>
  </si>
  <si>
    <t>家庭的保育条例（家庭的保育事業所等に備える帳簿）の条</t>
  </si>
  <si>
    <t>保育所保育指針第3章2(1)ウ</t>
    <rPh sb="0" eb="7">
      <t>ホイクショホイクシシン</t>
    </rPh>
    <rPh sb="7" eb="8">
      <t>ダイ</t>
    </rPh>
    <rPh sb="9" eb="10">
      <t>ショウ</t>
    </rPh>
    <phoneticPr fontId="4"/>
  </si>
  <si>
    <t>職員又は委託栄養士が作成している。（下記も併せて記入すること。）</t>
    <phoneticPr fontId="4"/>
  </si>
  <si>
    <t>保育所保育指針第3章2(2)ウ</t>
    <rPh sb="0" eb="8">
      <t>ホイクショホイクシシンダイ</t>
    </rPh>
    <rPh sb="9" eb="10">
      <t>ショウ</t>
    </rPh>
    <phoneticPr fontId="4"/>
  </si>
  <si>
    <t>保育所保育指針第3章1(3)ウ</t>
    <rPh sb="0" eb="7">
      <t>ホイクショホイクシシン</t>
    </rPh>
    <rPh sb="7" eb="8">
      <t>ダイ</t>
    </rPh>
    <rPh sb="9" eb="10">
      <t>ショウ</t>
    </rPh>
    <phoneticPr fontId="4"/>
  </si>
  <si>
    <t>子どもの健康に関する保健計画を作成しているか。</t>
    <rPh sb="0" eb="1">
      <t>コ</t>
    </rPh>
    <rPh sb="4" eb="6">
      <t>ケンコウ</t>
    </rPh>
    <rPh sb="7" eb="8">
      <t>カン</t>
    </rPh>
    <rPh sb="10" eb="12">
      <t>ホケン</t>
    </rPh>
    <rPh sb="12" eb="14">
      <t>ケイカク</t>
    </rPh>
    <rPh sb="15" eb="17">
      <t>サクセイ</t>
    </rPh>
    <phoneticPr fontId="4"/>
  </si>
  <si>
    <t>保育所保育指針第3章1(2)ア</t>
    <rPh sb="0" eb="8">
      <t>ホイクショホイクシシンダイ</t>
    </rPh>
    <rPh sb="9" eb="10">
      <t>ショウ</t>
    </rPh>
    <phoneticPr fontId="4"/>
  </si>
  <si>
    <t>保育所保育指針第3章1(3)</t>
    <rPh sb="0" eb="2">
      <t>ホイク</t>
    </rPh>
    <rPh sb="2" eb="3">
      <t>ショ</t>
    </rPh>
    <rPh sb="3" eb="8">
      <t>ホイクシシンダイ</t>
    </rPh>
    <rPh sb="9" eb="10">
      <t>ショウ</t>
    </rPh>
    <phoneticPr fontId="4"/>
  </si>
  <si>
    <t xml:space="preserve"> ･</t>
    <phoneticPr fontId="8"/>
  </si>
  <si>
    <t>嘱託歯科医師による歯科健康診断の実施 （保育所における嘱託歯科医の設置について(昭和58年4月21日児発第284号)）</t>
    <phoneticPr fontId="8"/>
  </si>
  <si>
    <t>体調不良の子どもが、安静を保ち、安心して過ごすことが出来るよう、環境を整備しているか。</t>
    <rPh sb="0" eb="2">
      <t>タイチョウ</t>
    </rPh>
    <rPh sb="2" eb="4">
      <t>フリョウ</t>
    </rPh>
    <rPh sb="5" eb="6">
      <t>コ</t>
    </rPh>
    <rPh sb="10" eb="12">
      <t>アンセイ</t>
    </rPh>
    <rPh sb="13" eb="14">
      <t>タモ</t>
    </rPh>
    <rPh sb="16" eb="18">
      <t>アンシン</t>
    </rPh>
    <rPh sb="20" eb="21">
      <t>ス</t>
    </rPh>
    <rPh sb="26" eb="28">
      <t>デキ</t>
    </rPh>
    <rPh sb="32" eb="34">
      <t>カンキョウ</t>
    </rPh>
    <rPh sb="35" eb="37">
      <t>セイビ</t>
    </rPh>
    <phoneticPr fontId="4"/>
  </si>
  <si>
    <t>保育室等、トイレ、調理室内の清掃及び消毒ができているか。</t>
    <rPh sb="9" eb="11">
      <t>チョウリ</t>
    </rPh>
    <rPh sb="11" eb="12">
      <t>シツ</t>
    </rPh>
    <rPh sb="12" eb="13">
      <t>ナイ</t>
    </rPh>
    <phoneticPr fontId="4"/>
  </si>
  <si>
    <t>保育所保育指針第3章1(3)</t>
    <rPh sb="0" eb="2">
      <t>ホイク</t>
    </rPh>
    <rPh sb="2" eb="3">
      <t>ショ</t>
    </rPh>
    <rPh sb="3" eb="5">
      <t>ホイク</t>
    </rPh>
    <rPh sb="5" eb="7">
      <t>シシン</t>
    </rPh>
    <rPh sb="7" eb="8">
      <t>ダイ</t>
    </rPh>
    <rPh sb="9" eb="10">
      <t>ショウ</t>
    </rPh>
    <phoneticPr fontId="8"/>
  </si>
  <si>
    <t>保育所保育指針第3章1（3）イ</t>
    <rPh sb="0" eb="2">
      <t>ホイク</t>
    </rPh>
    <rPh sb="2" eb="3">
      <t>ショ</t>
    </rPh>
    <phoneticPr fontId="4"/>
  </si>
  <si>
    <t>保育所保育指針第2章1（3）ア</t>
    <phoneticPr fontId="4"/>
  </si>
  <si>
    <t>＊</t>
    <phoneticPr fontId="4"/>
  </si>
  <si>
    <t>0歳児：</t>
    <rPh sb="1" eb="2">
      <t>サイ</t>
    </rPh>
    <rPh sb="2" eb="3">
      <t>ジ</t>
    </rPh>
    <phoneticPr fontId="4"/>
  </si>
  <si>
    <t>分毎</t>
    <rPh sb="0" eb="1">
      <t>フン</t>
    </rPh>
    <rPh sb="1" eb="2">
      <t>ゴト</t>
    </rPh>
    <phoneticPr fontId="4"/>
  </si>
  <si>
    <t>1歳児：</t>
    <rPh sb="1" eb="2">
      <t>サイ</t>
    </rPh>
    <rPh sb="2" eb="3">
      <t>ジ</t>
    </rPh>
    <phoneticPr fontId="4"/>
  </si>
  <si>
    <t>2歳児：</t>
    <rPh sb="1" eb="2">
      <t>サイ</t>
    </rPh>
    <rPh sb="2" eb="3">
      <t>ジ</t>
    </rPh>
    <phoneticPr fontId="4"/>
  </si>
  <si>
    <t>児童福祉法第25条</t>
    <rPh sb="0" eb="2">
      <t>ジドウ</t>
    </rPh>
    <rPh sb="2" eb="4">
      <t>フクシ</t>
    </rPh>
    <rPh sb="4" eb="5">
      <t>ホウ</t>
    </rPh>
    <rPh sb="5" eb="6">
      <t>ダイ</t>
    </rPh>
    <rPh sb="8" eb="9">
      <t>ジョウ</t>
    </rPh>
    <phoneticPr fontId="4"/>
  </si>
  <si>
    <t>保育所保育指針第3章3(2)</t>
    <rPh sb="0" eb="2">
      <t>ホイク</t>
    </rPh>
    <rPh sb="2" eb="3">
      <t>ショ</t>
    </rPh>
    <phoneticPr fontId="8"/>
  </si>
  <si>
    <t>特定教育・保育条例（準用）の条
→特定教育・保育条例（緊急時等の対応）の条</t>
    <rPh sb="27" eb="30">
      <t>キンキュウジ</t>
    </rPh>
    <rPh sb="30" eb="31">
      <t>トウ</t>
    </rPh>
    <rPh sb="32" eb="34">
      <t>タイオウ</t>
    </rPh>
    <rPh sb="36" eb="37">
      <t>ジョウ</t>
    </rPh>
    <phoneticPr fontId="4"/>
  </si>
  <si>
    <t>保険名　　 [</t>
    <rPh sb="0" eb="2">
      <t>ホケン</t>
    </rPh>
    <rPh sb="2" eb="3">
      <t>メイ</t>
    </rPh>
    <phoneticPr fontId="4"/>
  </si>
  <si>
    <t>]</t>
    <phoneticPr fontId="4"/>
  </si>
  <si>
    <t>加入期間  [</t>
    <rPh sb="0" eb="2">
      <t>カニュウ</t>
    </rPh>
    <rPh sb="2" eb="4">
      <t>キカン</t>
    </rPh>
    <phoneticPr fontId="4"/>
  </si>
  <si>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4"/>
  </si>
  <si>
    <t>安全管理に関し、職員会議で取りあげるなど職員の共通理解を図っているか。</t>
    <rPh sb="0" eb="2">
      <t>アンゼン</t>
    </rPh>
    <rPh sb="2" eb="4">
      <t>カンリ</t>
    </rPh>
    <rPh sb="5" eb="6">
      <t>カン</t>
    </rPh>
    <rPh sb="8" eb="10">
      <t>ショクイン</t>
    </rPh>
    <rPh sb="10" eb="12">
      <t>カイギ</t>
    </rPh>
    <rPh sb="13" eb="14">
      <t>ト</t>
    </rPh>
    <rPh sb="20" eb="22">
      <t>ショクイン</t>
    </rPh>
    <rPh sb="23" eb="25">
      <t>キョウツウ</t>
    </rPh>
    <rPh sb="25" eb="27">
      <t>リカイ</t>
    </rPh>
    <rPh sb="28" eb="29">
      <t>ハカ</t>
    </rPh>
    <phoneticPr fontId="4"/>
  </si>
  <si>
    <t>記録しているか。</t>
    <rPh sb="0" eb="2">
      <t>キロク</t>
    </rPh>
    <phoneticPr fontId="4"/>
  </si>
  <si>
    <t>保育所保育指針第1章3(4)ア(ｱ)</t>
    <rPh sb="0" eb="2">
      <t>ホイク</t>
    </rPh>
    <rPh sb="2" eb="3">
      <t>ショ</t>
    </rPh>
    <rPh sb="3" eb="5">
      <t>ホイク</t>
    </rPh>
    <phoneticPr fontId="8"/>
  </si>
  <si>
    <t>「保育所における調理業務の委託について」（平成10年2月18日児発第86号）</t>
    <phoneticPr fontId="8"/>
  </si>
  <si>
    <t>委託業者名</t>
    <phoneticPr fontId="4"/>
  </si>
  <si>
    <t>搬入施設名</t>
    <phoneticPr fontId="4"/>
  </si>
  <si>
    <t>契約内容（契約書）は確保されているか。</t>
    <rPh sb="0" eb="2">
      <t>ケイヤク</t>
    </rPh>
    <rPh sb="2" eb="4">
      <t>ナイヨウ</t>
    </rPh>
    <rPh sb="5" eb="8">
      <t>ケイヤクショ</t>
    </rPh>
    <rPh sb="10" eb="12">
      <t>カクホ</t>
    </rPh>
    <phoneticPr fontId="4"/>
  </si>
  <si>
    <t>家庭的保育条例（利用乳幼児及び職員の健康診断）の条第4項</t>
    <rPh sb="0" eb="3">
      <t>カテイテキ</t>
    </rPh>
    <rPh sb="3" eb="5">
      <t>ホイク</t>
    </rPh>
    <rPh sb="5" eb="7">
      <t>ジョウレイ</t>
    </rPh>
    <rPh sb="8" eb="10">
      <t>リヨウ</t>
    </rPh>
    <rPh sb="10" eb="13">
      <t>ニュウヨウジ</t>
    </rPh>
    <rPh sb="13" eb="14">
      <t>オヨ</t>
    </rPh>
    <rPh sb="15" eb="17">
      <t>ショクイン</t>
    </rPh>
    <rPh sb="18" eb="22">
      <t>ケンコウシンダン</t>
    </rPh>
    <rPh sb="24" eb="25">
      <t>ジョウ</t>
    </rPh>
    <rPh sb="25" eb="26">
      <t>ダイ</t>
    </rPh>
    <rPh sb="27" eb="28">
      <t>コウ</t>
    </rPh>
    <phoneticPr fontId="4"/>
  </si>
  <si>
    <t>食事の提供の特例の条の搬入の要件を満たしているか。</t>
    <phoneticPr fontId="4"/>
  </si>
  <si>
    <t>1月</t>
    <phoneticPr fontId="4"/>
  </si>
  <si>
    <t>2月</t>
    <phoneticPr fontId="4"/>
  </si>
  <si>
    <t>3月</t>
    <phoneticPr fontId="4"/>
  </si>
  <si>
    <t>新設事業所は、本年度の状況（監査調書提出月の前月まで）を記入すること。</t>
    <phoneticPr fontId="4"/>
  </si>
  <si>
    <t>　</t>
    <phoneticPr fontId="4"/>
  </si>
  <si>
    <t>実施なし</t>
    <rPh sb="0" eb="2">
      <t>ジッシ</t>
    </rPh>
    <phoneticPr fontId="4"/>
  </si>
  <si>
    <t>人間ドック</t>
  </si>
  <si>
    <t>●</t>
    <phoneticPr fontId="4"/>
  </si>
  <si>
    <t>認可定員とは、施設・事業所が認可を受ける際に認定され、その後の変更につき適正な手続きを経た定員のことをいう。</t>
    <rPh sb="0" eb="2">
      <t>ニンカ</t>
    </rPh>
    <rPh sb="2" eb="4">
      <t>テイイン</t>
    </rPh>
    <rPh sb="7" eb="9">
      <t>シセツ</t>
    </rPh>
    <rPh sb="10" eb="13">
      <t>ジギョウショ</t>
    </rPh>
    <rPh sb="14" eb="16">
      <t>ニンカ</t>
    </rPh>
    <rPh sb="17" eb="18">
      <t>ウ</t>
    </rPh>
    <rPh sb="20" eb="21">
      <t>サイ</t>
    </rPh>
    <rPh sb="22" eb="24">
      <t>ニンテイ</t>
    </rPh>
    <rPh sb="29" eb="30">
      <t>ゴ</t>
    </rPh>
    <rPh sb="31" eb="33">
      <t>ヘンコウ</t>
    </rPh>
    <rPh sb="36" eb="38">
      <t>テキセイ</t>
    </rPh>
    <rPh sb="39" eb="41">
      <t>テツヅ</t>
    </rPh>
    <rPh sb="43" eb="44">
      <t>ヘ</t>
    </rPh>
    <rPh sb="45" eb="47">
      <t>テイイン</t>
    </rPh>
    <phoneticPr fontId="4"/>
  </si>
  <si>
    <t>利用定員とは、市町村の確認を受ける際、市町村と調整し、認可定員の範囲内で定める定員のことをいう。施設・事業所は、利用する子どもの認定区分ごとの利用定員を定める必要がある（公定価格の算定の根拠になる）。</t>
    <rPh sb="0" eb="2">
      <t>リヨウ</t>
    </rPh>
    <rPh sb="2" eb="4">
      <t>テイイン</t>
    </rPh>
    <rPh sb="7" eb="10">
      <t>シチョウソン</t>
    </rPh>
    <rPh sb="11" eb="13">
      <t>カクニン</t>
    </rPh>
    <rPh sb="14" eb="15">
      <t>ウ</t>
    </rPh>
    <rPh sb="17" eb="18">
      <t>サイ</t>
    </rPh>
    <rPh sb="19" eb="22">
      <t>シチョウソン</t>
    </rPh>
    <rPh sb="23" eb="25">
      <t>チョウセイ</t>
    </rPh>
    <rPh sb="27" eb="29">
      <t>ニンカ</t>
    </rPh>
    <rPh sb="29" eb="31">
      <t>テイイン</t>
    </rPh>
    <rPh sb="32" eb="35">
      <t>ハンイナイ</t>
    </rPh>
    <rPh sb="36" eb="37">
      <t>サダ</t>
    </rPh>
    <rPh sb="39" eb="41">
      <t>テイイン</t>
    </rPh>
    <rPh sb="48" eb="50">
      <t>シセツ</t>
    </rPh>
    <rPh sb="51" eb="54">
      <t>ジギョウショ</t>
    </rPh>
    <rPh sb="56" eb="58">
      <t>リヨウ</t>
    </rPh>
    <rPh sb="60" eb="61">
      <t>コ</t>
    </rPh>
    <rPh sb="64" eb="66">
      <t>ニンテイ</t>
    </rPh>
    <rPh sb="66" eb="68">
      <t>クブン</t>
    </rPh>
    <rPh sb="71" eb="73">
      <t>リヨウ</t>
    </rPh>
    <rPh sb="73" eb="75">
      <t>テイイン</t>
    </rPh>
    <rPh sb="76" eb="77">
      <t>サダ</t>
    </rPh>
    <rPh sb="79" eb="81">
      <t>ヒツヨウ</t>
    </rPh>
    <rPh sb="85" eb="87">
      <t>コウテイ</t>
    </rPh>
    <rPh sb="87" eb="89">
      <t>カカク</t>
    </rPh>
    <rPh sb="90" eb="92">
      <t>サンテイ</t>
    </rPh>
    <rPh sb="93" eb="95">
      <t>コンキョ</t>
    </rPh>
    <phoneticPr fontId="4"/>
  </si>
  <si>
    <t>【 印刷不要 】</t>
    <rPh sb="2" eb="4">
      <t>インサツ</t>
    </rPh>
    <rPh sb="4" eb="6">
      <t>フヨウ</t>
    </rPh>
    <phoneticPr fontId="4"/>
  </si>
  <si>
    <t>元となる法令通知等</t>
    <rPh sb="0" eb="1">
      <t>モト</t>
    </rPh>
    <rPh sb="4" eb="6">
      <t>ホウレイ</t>
    </rPh>
    <rPh sb="6" eb="8">
      <t>ツウチ</t>
    </rPh>
    <rPh sb="8" eb="9">
      <t>トウ</t>
    </rPh>
    <phoneticPr fontId="4"/>
  </si>
  <si>
    <t>本調書での表記</t>
    <rPh sb="0" eb="1">
      <t>ホン</t>
    </rPh>
    <rPh sb="1" eb="3">
      <t>チョウショ</t>
    </rPh>
    <rPh sb="5" eb="7">
      <t>ヒョウキ</t>
    </rPh>
    <phoneticPr fontId="4"/>
  </si>
  <si>
    <t>留意事項通知</t>
    <rPh sb="0" eb="2">
      <t>リュウイ</t>
    </rPh>
    <rPh sb="2" eb="4">
      <t>ジコウ</t>
    </rPh>
    <rPh sb="4" eb="6">
      <t>ツウチ</t>
    </rPh>
    <phoneticPr fontId="4"/>
  </si>
  <si>
    <t>処遇改善等加算について</t>
    <rPh sb="0" eb="2">
      <t>ショグウ</t>
    </rPh>
    <rPh sb="2" eb="4">
      <t>カイゼン</t>
    </rPh>
    <rPh sb="4" eb="5">
      <t>トウ</t>
    </rPh>
    <rPh sb="5" eb="7">
      <t>カサン</t>
    </rPh>
    <phoneticPr fontId="4"/>
  </si>
  <si>
    <t>特定教育・保育条例</t>
    <rPh sb="0" eb="2">
      <t>トクテイ</t>
    </rPh>
    <rPh sb="2" eb="4">
      <t>キョウイク</t>
    </rPh>
    <rPh sb="5" eb="7">
      <t>ホイク</t>
    </rPh>
    <rPh sb="7" eb="9">
      <t>ジョウレイ</t>
    </rPh>
    <phoneticPr fontId="4"/>
  </si>
  <si>
    <t>家庭的保育条例</t>
    <rPh sb="0" eb="3">
      <t>カテイテキ</t>
    </rPh>
    <rPh sb="3" eb="5">
      <t>ホイク</t>
    </rPh>
    <rPh sb="5" eb="7">
      <t>ジョウレイ</t>
    </rPh>
    <phoneticPr fontId="4"/>
  </si>
  <si>
    <t>（令和</t>
    <rPh sb="1" eb="3">
      <t>レイワ</t>
    </rPh>
    <phoneticPr fontId="8"/>
  </si>
  <si>
    <t>特　記　事　項</t>
    <phoneticPr fontId="4"/>
  </si>
  <si>
    <t>大量調理マニュアル</t>
    <rPh sb="0" eb="2">
      <t>タイリョウ</t>
    </rPh>
    <rPh sb="2" eb="4">
      <t>チョウリ</t>
    </rPh>
    <phoneticPr fontId="4"/>
  </si>
  <si>
    <t>主任保育士や副主任保育士等は、保育士欄に計上する。</t>
    <phoneticPr fontId="4"/>
  </si>
  <si>
    <t>公定価格に関するFAQ</t>
    <phoneticPr fontId="4"/>
  </si>
  <si>
    <t>(直近の届出年月日：</t>
    <rPh sb="1" eb="3">
      <t>チョッキン</t>
    </rPh>
    <rPh sb="4" eb="6">
      <t>トドケデ</t>
    </rPh>
    <rPh sb="6" eb="7">
      <t>ネン</t>
    </rPh>
    <rPh sb="7" eb="9">
      <t>ガッピ</t>
    </rPh>
    <phoneticPr fontId="8"/>
  </si>
  <si>
    <t>労働基準法第32条</t>
    <rPh sb="5" eb="6">
      <t>ダイ</t>
    </rPh>
    <phoneticPr fontId="8"/>
  </si>
  <si>
    <t>労働基準法第34条</t>
    <rPh sb="5" eb="6">
      <t>ダイ</t>
    </rPh>
    <phoneticPr fontId="8"/>
  </si>
  <si>
    <t>育児休業・介護休業を適正に付与しているか。</t>
    <phoneticPr fontId="4"/>
  </si>
  <si>
    <t>保育士資格の登録</t>
    <rPh sb="0" eb="3">
      <t>ホイクシ</t>
    </rPh>
    <rPh sb="3" eb="5">
      <t>シカク</t>
    </rPh>
    <rPh sb="6" eb="8">
      <t>トウロク</t>
    </rPh>
    <phoneticPr fontId="8"/>
  </si>
  <si>
    <t>資格の
有無</t>
    <rPh sb="0" eb="2">
      <t>シカク</t>
    </rPh>
    <rPh sb="4" eb="5">
      <t>アリ</t>
    </rPh>
    <rPh sb="5" eb="6">
      <t>ム</t>
    </rPh>
    <phoneticPr fontId="8"/>
  </si>
  <si>
    <t>平均経験年数、平均給与及び有給休暇の状況（自動計算）</t>
    <rPh sb="0" eb="2">
      <t>ヘイキン</t>
    </rPh>
    <rPh sb="2" eb="4">
      <t>ケイケン</t>
    </rPh>
    <rPh sb="4" eb="6">
      <t>ネンスウ</t>
    </rPh>
    <rPh sb="7" eb="9">
      <t>ヘイキン</t>
    </rPh>
    <rPh sb="9" eb="11">
      <t>キュウヨ</t>
    </rPh>
    <rPh sb="11" eb="12">
      <t>オヨ</t>
    </rPh>
    <rPh sb="13" eb="15">
      <t>ユウキュウ</t>
    </rPh>
    <rPh sb="15" eb="17">
      <t>キュウカ</t>
    </rPh>
    <rPh sb="18" eb="20">
      <t>ジョウキョウ</t>
    </rPh>
    <rPh sb="21" eb="23">
      <t>ジドウ</t>
    </rPh>
    <rPh sb="23" eb="25">
      <t>ケイサン</t>
    </rPh>
    <phoneticPr fontId="8"/>
  </si>
  <si>
    <t>保育　花子</t>
    <rPh sb="0" eb="2">
      <t>ホイク</t>
    </rPh>
    <rPh sb="3" eb="5">
      <t>ハナコ</t>
    </rPh>
    <phoneticPr fontId="4"/>
  </si>
  <si>
    <t>保育　薫</t>
    <rPh sb="0" eb="2">
      <t>ホイク</t>
    </rPh>
    <rPh sb="3" eb="4">
      <t>カオル</t>
    </rPh>
    <phoneticPr fontId="4"/>
  </si>
  <si>
    <t>理事長の長女</t>
    <rPh sb="0" eb="3">
      <t>リジチョウ</t>
    </rPh>
    <rPh sb="4" eb="6">
      <t>チョウジョ</t>
    </rPh>
    <phoneticPr fontId="4"/>
  </si>
  <si>
    <t>専門学校</t>
  </si>
  <si>
    <t>3-15</t>
    <phoneticPr fontId="4"/>
  </si>
  <si>
    <t>大学</t>
  </si>
  <si>
    <t>栄養士</t>
  </si>
  <si>
    <t>3-7</t>
    <phoneticPr fontId="4"/>
  </si>
  <si>
    <t>調理師</t>
    <rPh sb="0" eb="3">
      <t>チョウリシ</t>
    </rPh>
    <phoneticPr fontId="4"/>
  </si>
  <si>
    <t>無</t>
  </si>
  <si>
    <t>H28</t>
    <phoneticPr fontId="4"/>
  </si>
  <si>
    <t>3-16</t>
    <phoneticPr fontId="4"/>
  </si>
  <si>
    <t>5-20</t>
    <phoneticPr fontId="4"/>
  </si>
  <si>
    <t>5-21</t>
    <phoneticPr fontId="4"/>
  </si>
  <si>
    <t>3-6</t>
    <phoneticPr fontId="4"/>
  </si>
  <si>
    <t>3-5</t>
    <phoneticPr fontId="4"/>
  </si>
  <si>
    <t>2-8</t>
    <phoneticPr fontId="4"/>
  </si>
  <si>
    <t>3-4</t>
    <phoneticPr fontId="4"/>
  </si>
  <si>
    <t>1-9</t>
    <phoneticPr fontId="4"/>
  </si>
  <si>
    <t>1-10</t>
    <phoneticPr fontId="4"/>
  </si>
  <si>
    <t>大城</t>
    <rPh sb="0" eb="2">
      <t>オオシロ</t>
    </rPh>
    <phoneticPr fontId="4"/>
  </si>
  <si>
    <t>○山田、平良</t>
    <rPh sb="1" eb="3">
      <t>ヤマダ</t>
    </rPh>
    <rPh sb="4" eb="6">
      <t>タイラ</t>
    </rPh>
    <phoneticPr fontId="4"/>
  </si>
  <si>
    <t>3-9</t>
    <phoneticPr fontId="4"/>
  </si>
  <si>
    <t>3-10</t>
    <phoneticPr fontId="4"/>
  </si>
  <si>
    <t>看護師</t>
    <rPh sb="0" eb="3">
      <t>カンゴシ</t>
    </rPh>
    <phoneticPr fontId="4"/>
  </si>
  <si>
    <t>非正規職員の平均経験年数、平均給与及び有給休暇の状況（自動計算）</t>
    <phoneticPr fontId="4"/>
  </si>
  <si>
    <t>資格の
有無</t>
    <rPh sb="0" eb="2">
      <t>シカク</t>
    </rPh>
    <rPh sb="4" eb="6">
      <t>ウム</t>
    </rPh>
    <phoneticPr fontId="8"/>
  </si>
  <si>
    <t>常勤</t>
  </si>
  <si>
    <t>3-1</t>
    <phoneticPr fontId="4"/>
  </si>
  <si>
    <t>時給</t>
  </si>
  <si>
    <t>子育て支援員(地域型保育コース)</t>
  </si>
  <si>
    <t>H31</t>
    <phoneticPr fontId="4"/>
  </si>
  <si>
    <t>2-5</t>
    <phoneticPr fontId="4"/>
  </si>
  <si>
    <t>体系的な研修計画を作成しているか。</t>
    <rPh sb="0" eb="3">
      <t>タイケイテキ</t>
    </rPh>
    <phoneticPr fontId="4"/>
  </si>
  <si>
    <t>特定教育・保育条例（勤務体制の確保等）の条第3項</t>
    <rPh sb="0" eb="2">
      <t>トクテイ</t>
    </rPh>
    <rPh sb="2" eb="4">
      <t>キョウイク</t>
    </rPh>
    <rPh sb="5" eb="7">
      <t>ホイク</t>
    </rPh>
    <rPh sb="7" eb="9">
      <t>ジョウレイ</t>
    </rPh>
    <rPh sb="10" eb="14">
      <t>キンムタイセイ</t>
    </rPh>
    <rPh sb="15" eb="17">
      <t>カクホ</t>
    </rPh>
    <rPh sb="17" eb="18">
      <t>トウ</t>
    </rPh>
    <rPh sb="20" eb="21">
      <t>ジョウ</t>
    </rPh>
    <rPh sb="21" eb="22">
      <t>ダイ</t>
    </rPh>
    <rPh sb="23" eb="24">
      <t>コウ</t>
    </rPh>
    <phoneticPr fontId="4"/>
  </si>
  <si>
    <t>（イ）</t>
    <phoneticPr fontId="4"/>
  </si>
  <si>
    <t>給与支給台帳は、整備・保存しているか。</t>
    <rPh sb="11" eb="13">
      <t>ホゾン</t>
    </rPh>
    <phoneticPr fontId="8"/>
  </si>
  <si>
    <t>規程にない手当の支払いがある場合、その手当及び支給要件を記入すること。</t>
    <rPh sb="19" eb="21">
      <t>テアテ</t>
    </rPh>
    <rPh sb="21" eb="22">
      <t>オヨ</t>
    </rPh>
    <rPh sb="23" eb="25">
      <t>シキュウ</t>
    </rPh>
    <rPh sb="25" eb="27">
      <t>ヨウケン</t>
    </rPh>
    <rPh sb="28" eb="30">
      <t>キニュウ</t>
    </rPh>
    <phoneticPr fontId="8"/>
  </si>
  <si>
    <t>「学校保健安全法施行規則の一部改正等について」(平成26年4月30日26文科ス第96号)
※ギョウ虫検査は任意</t>
    <rPh sb="24" eb="26">
      <t>ヘイセイ</t>
    </rPh>
    <rPh sb="28" eb="29">
      <t>ネン</t>
    </rPh>
    <rPh sb="30" eb="31">
      <t>ツキ</t>
    </rPh>
    <rPh sb="33" eb="34">
      <t>ニチ</t>
    </rPh>
    <rPh sb="36" eb="37">
      <t>フミ</t>
    </rPh>
    <rPh sb="39" eb="40">
      <t>ダイ</t>
    </rPh>
    <rPh sb="42" eb="43">
      <t>ゴウ</t>
    </rPh>
    <phoneticPr fontId="4"/>
  </si>
  <si>
    <t>「児童福祉施設等における児童の安全の確保について」（平成13年6月15日雇児総第402号）</t>
    <rPh sb="7" eb="8">
      <t>トウ</t>
    </rPh>
    <rPh sb="30" eb="31">
      <t>ネン</t>
    </rPh>
    <rPh sb="32" eb="33">
      <t>ツキ</t>
    </rPh>
    <rPh sb="35" eb="36">
      <t>ニチ</t>
    </rPh>
    <phoneticPr fontId="8"/>
  </si>
  <si>
    <t>保育所保育指針第3章3（2）イ</t>
    <rPh sb="9" eb="10">
      <t>ショウ</t>
    </rPh>
    <phoneticPr fontId="4"/>
  </si>
  <si>
    <t>保育所保育指針第3章1（1）ウ</t>
    <rPh sb="0" eb="2">
      <t>ホイク</t>
    </rPh>
    <rPh sb="2" eb="3">
      <t>ショ</t>
    </rPh>
    <rPh sb="3" eb="5">
      <t>ホイク</t>
    </rPh>
    <rPh sb="5" eb="7">
      <t>シシン</t>
    </rPh>
    <rPh sb="7" eb="8">
      <t>ダイ</t>
    </rPh>
    <rPh sb="9" eb="10">
      <t>ショウ</t>
    </rPh>
    <phoneticPr fontId="4"/>
  </si>
  <si>
    <t>保育所保育指針第3章3（2）ウ</t>
    <rPh sb="0" eb="7">
      <t>ホイクショホイクシシン</t>
    </rPh>
    <rPh sb="7" eb="8">
      <t>ダイ</t>
    </rPh>
    <rPh sb="9" eb="10">
      <t>ショウ</t>
    </rPh>
    <phoneticPr fontId="4"/>
  </si>
  <si>
    <t>特定教育・保育条例（準用）の条
→特定教育・保育条例（事故発生の防止及び発生時の対応)の条第1項</t>
    <rPh sb="27" eb="29">
      <t>ジコ</t>
    </rPh>
    <rPh sb="29" eb="31">
      <t>ハッセイ</t>
    </rPh>
    <rPh sb="32" eb="34">
      <t>ボウシ</t>
    </rPh>
    <rPh sb="34" eb="35">
      <t>オヨ</t>
    </rPh>
    <rPh sb="36" eb="38">
      <t>ハッセイ</t>
    </rPh>
    <rPh sb="38" eb="39">
      <t>ジ</t>
    </rPh>
    <rPh sb="40" eb="42">
      <t>タイオウ</t>
    </rPh>
    <rPh sb="44" eb="45">
      <t>ジョウ</t>
    </rPh>
    <rPh sb="45" eb="46">
      <t>ダイ</t>
    </rPh>
    <rPh sb="47" eb="48">
      <t>コウ</t>
    </rPh>
    <phoneticPr fontId="4"/>
  </si>
  <si>
    <t>消防法第8条第2項</t>
    <rPh sb="6" eb="7">
      <t>ダイ</t>
    </rPh>
    <rPh sb="8" eb="9">
      <t>コウ</t>
    </rPh>
    <phoneticPr fontId="8"/>
  </si>
  <si>
    <t>図上訓練、反省会、交通安全指導は、避難及び消火訓練とみなさない。</t>
    <rPh sb="17" eb="19">
      <t>ヒナン</t>
    </rPh>
    <rPh sb="21" eb="23">
      <t>ショウカ</t>
    </rPh>
    <phoneticPr fontId="4"/>
  </si>
  <si>
    <t>苦情の内容及び解決結果について記録しているか。</t>
    <phoneticPr fontId="4"/>
  </si>
  <si>
    <t>保育所保育指針第1章3(4)イ(ｱ)</t>
    <rPh sb="0" eb="2">
      <t>ホイク</t>
    </rPh>
    <rPh sb="2" eb="3">
      <t>ショ</t>
    </rPh>
    <rPh sb="3" eb="5">
      <t>ホイク</t>
    </rPh>
    <phoneticPr fontId="8"/>
  </si>
  <si>
    <t>法</t>
    <rPh sb="0" eb="1">
      <t>ホウ</t>
    </rPh>
    <phoneticPr fontId="4"/>
  </si>
  <si>
    <t>規則</t>
    <rPh sb="0" eb="2">
      <t>キソク</t>
    </rPh>
    <phoneticPr fontId="4"/>
  </si>
  <si>
    <t>保育所保育指針第5章4(1)</t>
    <rPh sb="0" eb="2">
      <t>ホイク</t>
    </rPh>
    <rPh sb="2" eb="3">
      <t>ショ</t>
    </rPh>
    <rPh sb="3" eb="5">
      <t>ホイク</t>
    </rPh>
    <rPh sb="5" eb="7">
      <t>シシン</t>
    </rPh>
    <rPh sb="7" eb="8">
      <t>ダイ</t>
    </rPh>
    <rPh sb="9" eb="10">
      <t>ショウ</t>
    </rPh>
    <phoneticPr fontId="4"/>
  </si>
  <si>
    <t xml:space="preserve">4　研修の実施体制等
(1)　体系的な研修計画の作成
　 　 保育所においては、当該保育所における保育の課題や各職員のキャリアパス等も見据えて、
　　  初任者から管理職員までの職位や職務内容等を踏まえた体系的な研修計画を作成しなければ
　　　ならない。
</t>
    <rPh sb="2" eb="4">
      <t>ケンシュウ</t>
    </rPh>
    <rPh sb="5" eb="7">
      <t>ジッシ</t>
    </rPh>
    <rPh sb="7" eb="10">
      <t>タイセイトウ</t>
    </rPh>
    <rPh sb="31" eb="34">
      <t>ホイクショ</t>
    </rPh>
    <rPh sb="40" eb="42">
      <t>トウガイ</t>
    </rPh>
    <rPh sb="42" eb="45">
      <t>ホイクショ</t>
    </rPh>
    <rPh sb="49" eb="51">
      <t>ホイク</t>
    </rPh>
    <rPh sb="52" eb="54">
      <t>カダイ</t>
    </rPh>
    <rPh sb="55" eb="58">
      <t>カクショクイン</t>
    </rPh>
    <rPh sb="65" eb="66">
      <t>トウ</t>
    </rPh>
    <rPh sb="67" eb="69">
      <t>ミス</t>
    </rPh>
    <rPh sb="77" eb="80">
      <t>ショニンシャ</t>
    </rPh>
    <rPh sb="82" eb="86">
      <t>カンリショクイン</t>
    </rPh>
    <rPh sb="89" eb="91">
      <t>ショクイ</t>
    </rPh>
    <rPh sb="92" eb="94">
      <t>ショクム</t>
    </rPh>
    <rPh sb="94" eb="96">
      <t>ナイヨウ</t>
    </rPh>
    <rPh sb="96" eb="97">
      <t>トウ</t>
    </rPh>
    <rPh sb="98" eb="99">
      <t>フ</t>
    </rPh>
    <rPh sb="102" eb="105">
      <t>タイケイテキ</t>
    </rPh>
    <rPh sb="106" eb="110">
      <t>ケンシュウケイカク</t>
    </rPh>
    <rPh sb="111" eb="113">
      <t>サクセイ</t>
    </rPh>
    <phoneticPr fontId="4"/>
  </si>
  <si>
    <t>保育所保育指針第5章3(1)</t>
    <phoneticPr fontId="4"/>
  </si>
  <si>
    <t>3　職員の研修等</t>
    <rPh sb="2" eb="4">
      <t>ショクイン</t>
    </rPh>
    <rPh sb="5" eb="7">
      <t>ケンシュウ</t>
    </rPh>
    <rPh sb="7" eb="8">
      <t>トウ</t>
    </rPh>
    <phoneticPr fontId="4"/>
  </si>
  <si>
    <t>(1)　職場における研修
　　　職員が日々の保育実践を通じて、必要な知識及び技術の修得、維持及び向上を図るとともに、
　　　保育の課題等への共通理解や協働性を高め、保育所全体としての保育の質の向上を
　　　図っていくためには、日常的に職員同士が主体的に学び合う姿勢と環境が重要であり、
　　　職場内での研修の充実が図られなければならない。</t>
    <phoneticPr fontId="4"/>
  </si>
  <si>
    <t>保育所保育指針第5章1(1)</t>
    <rPh sb="0" eb="2">
      <t>ホイク</t>
    </rPh>
    <rPh sb="2" eb="3">
      <t>ショ</t>
    </rPh>
    <rPh sb="3" eb="5">
      <t>ホイク</t>
    </rPh>
    <rPh sb="5" eb="7">
      <t>シシン</t>
    </rPh>
    <rPh sb="7" eb="8">
      <t>ダイ</t>
    </rPh>
    <rPh sb="9" eb="10">
      <t>ショウ</t>
    </rPh>
    <phoneticPr fontId="4"/>
  </si>
  <si>
    <t>1　職員の資質向上に関する基本的事項
(1)　保育所職員に求められる専門性
　　　子どもの最善の利益を考慮し、人権に配慮した保育を行うためには、職員一人一人の倫理観、
　　　人間性並びに保育所職員としての職務及び責任の理解と自覚が基盤となる。
　　　各職員は、自己評価に基づく課題等を踏まえ、保育所内外の研修等を通じて、保育士・
　　　看護師・調理員・栄養士等、それぞれの職務内容に応じた専門性を高めるため、必要な知識
　　　及び技術の修得、維持及び向上に努めなければならない。</t>
    <rPh sb="2" eb="4">
      <t>ショクイン</t>
    </rPh>
    <rPh sb="5" eb="9">
      <t>シシツコウジョウ</t>
    </rPh>
    <rPh sb="10" eb="11">
      <t>カン</t>
    </rPh>
    <rPh sb="13" eb="16">
      <t>キホンテキ</t>
    </rPh>
    <rPh sb="16" eb="18">
      <t>ジコウ</t>
    </rPh>
    <rPh sb="23" eb="26">
      <t>ホイクショ</t>
    </rPh>
    <rPh sb="26" eb="28">
      <t>ショクイン</t>
    </rPh>
    <rPh sb="29" eb="30">
      <t>モト</t>
    </rPh>
    <rPh sb="34" eb="37">
      <t>センモンセイ</t>
    </rPh>
    <rPh sb="41" eb="42">
      <t>コ</t>
    </rPh>
    <rPh sb="45" eb="47">
      <t>サイゼン</t>
    </rPh>
    <rPh sb="48" eb="50">
      <t>リエキ</t>
    </rPh>
    <rPh sb="51" eb="53">
      <t>コウリョ</t>
    </rPh>
    <rPh sb="55" eb="57">
      <t>ジンケン</t>
    </rPh>
    <rPh sb="58" eb="60">
      <t>ハイリョ</t>
    </rPh>
    <rPh sb="62" eb="64">
      <t>ホイク</t>
    </rPh>
    <rPh sb="65" eb="66">
      <t>オコナ</t>
    </rPh>
    <rPh sb="72" eb="78">
      <t>ショクインヒトリ</t>
    </rPh>
    <rPh sb="79" eb="82">
      <t>リンリカン</t>
    </rPh>
    <rPh sb="87" eb="90">
      <t>ニンゲンセイ</t>
    </rPh>
    <rPh sb="90" eb="91">
      <t>ナラ</t>
    </rPh>
    <phoneticPr fontId="4"/>
  </si>
  <si>
    <t xml:space="preserve">3　職員の研修等
(2)　外部研修の活用
　 　 各保育所における保育の課題への的確な対応や、保育士等の専門性の向上を図るためには、
　　　職場内での研修に加え、関係機関等による研修の活用が有効であることから、
　　　必要に応じて、こうした外部研修への参加機会が確保されるよう努めなければならない。
</t>
    <rPh sb="2" eb="4">
      <t>ショクイン</t>
    </rPh>
    <rPh sb="5" eb="7">
      <t>ケンシュウ</t>
    </rPh>
    <rPh sb="7" eb="8">
      <t>トウ</t>
    </rPh>
    <rPh sb="13" eb="17">
      <t>ガイブケンシュウ</t>
    </rPh>
    <rPh sb="18" eb="20">
      <t>カツヨウ</t>
    </rPh>
    <rPh sb="25" eb="28">
      <t>カクホイク</t>
    </rPh>
    <rPh sb="28" eb="29">
      <t>ジョ</t>
    </rPh>
    <rPh sb="33" eb="35">
      <t>ホイク</t>
    </rPh>
    <rPh sb="36" eb="38">
      <t>カダイ</t>
    </rPh>
    <rPh sb="40" eb="42">
      <t>テキカク</t>
    </rPh>
    <rPh sb="43" eb="45">
      <t>タイオウ</t>
    </rPh>
    <rPh sb="47" eb="50">
      <t>ホイクシ</t>
    </rPh>
    <rPh sb="50" eb="51">
      <t>トウ</t>
    </rPh>
    <rPh sb="52" eb="55">
      <t>センモンセイ</t>
    </rPh>
    <rPh sb="56" eb="58">
      <t>コウジョウ</t>
    </rPh>
    <rPh sb="59" eb="60">
      <t>ハカ</t>
    </rPh>
    <phoneticPr fontId="4"/>
  </si>
  <si>
    <t>労働基準法第89条</t>
    <rPh sb="0" eb="5">
      <t>ロウドウ</t>
    </rPh>
    <rPh sb="5" eb="6">
      <t>ダイ</t>
    </rPh>
    <rPh sb="8" eb="9">
      <t>ジョウ</t>
    </rPh>
    <phoneticPr fontId="4"/>
  </si>
  <si>
    <t>賃金の決定、計算及び支払の方法等の変更があった場合においても、届け出なければならない。</t>
    <phoneticPr fontId="4"/>
  </si>
  <si>
    <t>特定教育・保育条例（準用）の条</t>
    <rPh sb="0" eb="4">
      <t>トクテ</t>
    </rPh>
    <rPh sb="5" eb="7">
      <t>ホイク</t>
    </rPh>
    <rPh sb="7" eb="9">
      <t>ジョウレイ</t>
    </rPh>
    <rPh sb="10" eb="12">
      <t>ジュンヨウ</t>
    </rPh>
    <rPh sb="14" eb="15">
      <t>ジョウ</t>
    </rPh>
    <phoneticPr fontId="4"/>
  </si>
  <si>
    <t>→特定教育・保育条例（教育・保育の提供の記録）の条</t>
    <rPh sb="1" eb="5">
      <t>トクテ</t>
    </rPh>
    <rPh sb="6" eb="10">
      <t>ホイクジョウ</t>
    </rPh>
    <rPh sb="11" eb="13">
      <t>キョウイク</t>
    </rPh>
    <rPh sb="14" eb="16">
      <t>ホイク</t>
    </rPh>
    <rPh sb="17" eb="19">
      <t>テイキョウ</t>
    </rPh>
    <rPh sb="20" eb="22">
      <t>キロク</t>
    </rPh>
    <rPh sb="24" eb="25">
      <t>ジョウ</t>
    </rPh>
    <phoneticPr fontId="4"/>
  </si>
  <si>
    <t>保育所保育指針第1章1(3)ウ</t>
    <rPh sb="0" eb="7">
      <t>ホイク</t>
    </rPh>
    <rPh sb="7" eb="8">
      <t>ダイ</t>
    </rPh>
    <rPh sb="9" eb="10">
      <t>ショウ</t>
    </rPh>
    <phoneticPr fontId="4"/>
  </si>
  <si>
    <t>山田　保育</t>
    <rPh sb="0" eb="2">
      <t>ヤマダ</t>
    </rPh>
    <rPh sb="3" eb="5">
      <t>ホイク</t>
    </rPh>
    <phoneticPr fontId="4"/>
  </si>
  <si>
    <t>教保　春子</t>
    <rPh sb="0" eb="2">
      <t>キョウホ</t>
    </rPh>
    <rPh sb="3" eb="4">
      <t>ハル</t>
    </rPh>
    <rPh sb="4" eb="5">
      <t>コ</t>
    </rPh>
    <phoneticPr fontId="4"/>
  </si>
  <si>
    <t>教育　保子</t>
    <rPh sb="0" eb="2">
      <t>キョウイク</t>
    </rPh>
    <rPh sb="3" eb="5">
      <t>ヤスコ</t>
    </rPh>
    <phoneticPr fontId="4"/>
  </si>
  <si>
    <t>保育　広</t>
    <rPh sb="0" eb="2">
      <t>ホイク</t>
    </rPh>
    <rPh sb="3" eb="4">
      <t>ヒロ</t>
    </rPh>
    <phoneticPr fontId="4"/>
  </si>
  <si>
    <t>広域　育子</t>
    <rPh sb="0" eb="2">
      <t>コウイキ</t>
    </rPh>
    <rPh sb="3" eb="4">
      <t>イク</t>
    </rPh>
    <rPh sb="4" eb="5">
      <t>コ</t>
    </rPh>
    <phoneticPr fontId="4"/>
  </si>
  <si>
    <t xml:space="preserve">特定教育・保育条例（特定教育・保育施設等との連携）の条
</t>
    <rPh sb="10" eb="12">
      <t>トクテイ</t>
    </rPh>
    <rPh sb="12" eb="14">
      <t>キョウイク</t>
    </rPh>
    <rPh sb="15" eb="17">
      <t>ホイク</t>
    </rPh>
    <rPh sb="17" eb="19">
      <t>シセツ</t>
    </rPh>
    <rPh sb="19" eb="20">
      <t>トウ</t>
    </rPh>
    <rPh sb="22" eb="24">
      <t>レンケイ</t>
    </rPh>
    <rPh sb="26" eb="27">
      <t>ジョウ</t>
    </rPh>
    <phoneticPr fontId="4"/>
  </si>
  <si>
    <t>→事業主は、労働者（パートタイム労働者を含む）との労働契約の締結に際し、労働条件を明示しなければならない。</t>
    <rPh sb="1" eb="3">
      <t>ジギョウ</t>
    </rPh>
    <rPh sb="3" eb="4">
      <t>ヌシ</t>
    </rPh>
    <rPh sb="6" eb="9">
      <t>ロウドウシャ</t>
    </rPh>
    <rPh sb="25" eb="27">
      <t>ロウドウ</t>
    </rPh>
    <rPh sb="27" eb="29">
      <t>ケイヤク</t>
    </rPh>
    <rPh sb="30" eb="32">
      <t>テイケツ</t>
    </rPh>
    <rPh sb="33" eb="34">
      <t>サイ</t>
    </rPh>
    <rPh sb="36" eb="38">
      <t>ロウドウ</t>
    </rPh>
    <rPh sb="38" eb="40">
      <t>ジョウケン</t>
    </rPh>
    <rPh sb="41" eb="43">
      <t>メイジ</t>
    </rPh>
    <phoneticPr fontId="8"/>
  </si>
  <si>
    <t>加配職員</t>
    <phoneticPr fontId="4"/>
  </si>
  <si>
    <t>　　</t>
    <phoneticPr fontId="4"/>
  </si>
  <si>
    <t>消防計画（防災対策規程）は届出（変更）を適正に行っているか。</t>
    <phoneticPr fontId="4"/>
  </si>
  <si>
    <t>消防計画を作成しているか。</t>
    <phoneticPr fontId="4"/>
  </si>
  <si>
    <t>保育所等その他乳幼児が出入し、又は通行する場所に、乳幼児の転落事故を防止する設備が設けられているか。</t>
    <phoneticPr fontId="4"/>
  </si>
  <si>
    <t>耐火建築物(※1)又は準耐火建築物(※2)か。</t>
    <phoneticPr fontId="4"/>
  </si>
  <si>
    <t>※2</t>
    <phoneticPr fontId="4"/>
  </si>
  <si>
    <t>建築基準法第2条第9号の2（耐火建築物）</t>
    <rPh sb="0" eb="2">
      <t>ケンチク</t>
    </rPh>
    <rPh sb="2" eb="5">
      <t>キジュンホウ</t>
    </rPh>
    <rPh sb="5" eb="6">
      <t>ダイ</t>
    </rPh>
    <rPh sb="7" eb="8">
      <t>ジョウ</t>
    </rPh>
    <rPh sb="8" eb="9">
      <t>ダイ</t>
    </rPh>
    <rPh sb="10" eb="11">
      <t>ゴウ</t>
    </rPh>
    <phoneticPr fontId="4"/>
  </si>
  <si>
    <t>建築基準法第2条第9号の3（準耐火建築物）</t>
    <rPh sb="0" eb="2">
      <t>ケンチク</t>
    </rPh>
    <rPh sb="2" eb="5">
      <t>キジュンホウ</t>
    </rPh>
    <rPh sb="5" eb="6">
      <t>ダイ</t>
    </rPh>
    <rPh sb="7" eb="8">
      <t>ジョウ</t>
    </rPh>
    <rPh sb="8" eb="9">
      <t>ダイ</t>
    </rPh>
    <rPh sb="10" eb="11">
      <t>ゴウ</t>
    </rPh>
    <phoneticPr fontId="4"/>
  </si>
  <si>
    <t>常勤職員所定労働時間</t>
    <rPh sb="0" eb="2">
      <t>ジョウキン</t>
    </rPh>
    <rPh sb="2" eb="4">
      <t>ショクイン</t>
    </rPh>
    <rPh sb="4" eb="6">
      <t>ショテイ</t>
    </rPh>
    <rPh sb="6" eb="8">
      <t>ロウドウ</t>
    </rPh>
    <rPh sb="8" eb="10">
      <t>ジカン</t>
    </rPh>
    <phoneticPr fontId="4"/>
  </si>
  <si>
    <t>各市町村で制定された家庭的保育事業等の設備及び運営に関する基準を定める条例</t>
    <rPh sb="0" eb="4">
      <t>カクシチョウソン</t>
    </rPh>
    <rPh sb="5" eb="7">
      <t>セイテイ</t>
    </rPh>
    <rPh sb="10" eb="13">
      <t>カテイテキ</t>
    </rPh>
    <rPh sb="13" eb="15">
      <t>ホイク</t>
    </rPh>
    <rPh sb="15" eb="17">
      <t>ジギョウ</t>
    </rPh>
    <rPh sb="17" eb="18">
      <t>トウ</t>
    </rPh>
    <rPh sb="19" eb="21">
      <t>セツビ</t>
    </rPh>
    <rPh sb="21" eb="22">
      <t>オヨ</t>
    </rPh>
    <rPh sb="23" eb="25">
      <t>ウンエイ</t>
    </rPh>
    <rPh sb="26" eb="27">
      <t>カン</t>
    </rPh>
    <rPh sb="29" eb="31">
      <t>キジュン</t>
    </rPh>
    <rPh sb="32" eb="33">
      <t>サダ</t>
    </rPh>
    <rPh sb="35" eb="37">
      <t>ジョウレイ</t>
    </rPh>
    <phoneticPr fontId="4"/>
  </si>
  <si>
    <t>労働基準法第109条</t>
    <rPh sb="0" eb="2">
      <t>ロウドウ</t>
    </rPh>
    <rPh sb="2" eb="5">
      <t>キジュンホウ</t>
    </rPh>
    <rPh sb="5" eb="6">
      <t>ダイ</t>
    </rPh>
    <rPh sb="9" eb="10">
      <t>ジョウ</t>
    </rPh>
    <phoneticPr fontId="8"/>
  </si>
  <si>
    <t>特定教育・保育条例（記録の整備）の条</t>
    <rPh sb="0" eb="4">
      <t>トクテイ</t>
    </rPh>
    <rPh sb="5" eb="7">
      <t>ホイク</t>
    </rPh>
    <rPh sb="7" eb="9">
      <t>ジョウレイ</t>
    </rPh>
    <rPh sb="10" eb="12">
      <t>キロク</t>
    </rPh>
    <rPh sb="13" eb="15">
      <t>セイビ</t>
    </rPh>
    <rPh sb="17" eb="18">
      <t>ジョウ</t>
    </rPh>
    <phoneticPr fontId="4"/>
  </si>
  <si>
    <t>保育所保育指針に基づき、全体的な計画を作成しているか。</t>
    <rPh sb="0" eb="2">
      <t>ホイク</t>
    </rPh>
    <rPh sb="2" eb="3">
      <t>ショ</t>
    </rPh>
    <rPh sb="12" eb="15">
      <t>ゼンタイテキ</t>
    </rPh>
    <rPh sb="16" eb="18">
      <t>ケイカク</t>
    </rPh>
    <rPh sb="19" eb="21">
      <t>サクセイ</t>
    </rPh>
    <phoneticPr fontId="4"/>
  </si>
  <si>
    <t>避難用として、特別避難階段に準じた屋内階段(※3)、待避上有効なバルコニー、準耐火構造（※4）の屋外傾斜路又はこれに準ずる設備、屋外階段のいずれかがあるか。</t>
    <rPh sb="53" eb="54">
      <t>マタ</t>
    </rPh>
    <phoneticPr fontId="4"/>
  </si>
  <si>
    <t>a年齢別配置基準</t>
    <phoneticPr fontId="4"/>
  </si>
  <si>
    <t>　使用者は、この法律及びこれに基づく命令の要旨、就業規則、第18条第2項、第24条第1項ただし書、第32条の2第1項、第32条の3第1項、第32条の4第1項、第32条の5第1項、第34条第2項ただし書、第36条第1項、第37条第3項、第38条の2第2項、第38条の3第1項並びに第39条第4項、第6項及び第9項ただし書に規定する協定並びに第38条の4第1項及び同条第5項（第41条の2第3項において準用する場合を含む。）並びに第41条の2第1項に規定する決議を、常時各作業場の見やすい場所へ掲示し、又は備え付けること、書面を交付することその他の厚生労働省令で定める方法によつて、労働者に周知させなければならない。</t>
    <phoneticPr fontId="8"/>
  </si>
  <si>
    <t>　使用者は、労働時間が6時間を超える場合においては少くとも45分、8時間を超える場合においては少くとも1時間の休憩時間を労働時間の途中に与えなければならない。
2　前項の休憩時間は、一斉に与えなければならない。ただし、当該事業場に、労働者の過半数で組織する労働組合がある場合においてはその労働組合、労働者の過半数で組織する労働組合がない場合においては労働者の過半数を代表する者との書面による協定があるときは、この限りでない。 
3　使用者は、第1項の休憩時間を自由に利用させなければならない。</t>
    <phoneticPr fontId="4"/>
  </si>
  <si>
    <t>非正規職員等の待遇を適切に行っているか。</t>
    <rPh sb="1" eb="3">
      <t>セイキ</t>
    </rPh>
    <phoneticPr fontId="8"/>
  </si>
  <si>
    <t>市町村保健師、保健所、福祉事務所、主治医等の関係機関との連携を図り、助言等を得るよう努めているか。</t>
    <rPh sb="11" eb="13">
      <t>フクシ</t>
    </rPh>
    <rPh sb="13" eb="15">
      <t>ジム</t>
    </rPh>
    <rPh sb="15" eb="16">
      <t>ショ</t>
    </rPh>
    <phoneticPr fontId="4"/>
  </si>
  <si>
    <t>大量調理マニュアルⅢ-1-(9)</t>
  </si>
  <si>
    <t>食育計画を作成し､食育の推進に取組んでいるか｡</t>
    <phoneticPr fontId="4"/>
  </si>
  <si>
    <t>大量調理マニュアルⅡ-1-(5)</t>
    <rPh sb="0" eb="4">
      <t>タイリョウチョウリ</t>
    </rPh>
    <phoneticPr fontId="4"/>
  </si>
  <si>
    <t>「『社会福祉事業の経営者による福祉サービスに関する苦情解決の仕組みの指針について』の一部改正について」（平成29年3月7日雇児発0307第1号外）</t>
    <rPh sb="42" eb="44">
      <t>イチブ</t>
    </rPh>
    <rPh sb="44" eb="46">
      <t>カイセイ</t>
    </rPh>
    <rPh sb="61" eb="62">
      <t>ヤト</t>
    </rPh>
    <rPh sb="62" eb="63">
      <t>ジ</t>
    </rPh>
    <rPh sb="68" eb="69">
      <t>ダイ</t>
    </rPh>
    <rPh sb="70" eb="71">
      <t>ゴウ</t>
    </rPh>
    <rPh sb="71" eb="72">
      <t>ソト</t>
    </rPh>
    <phoneticPr fontId="8"/>
  </si>
  <si>
    <t>「いる」場合、保育事業所の自己評価を公表しているか。</t>
    <phoneticPr fontId="4"/>
  </si>
  <si>
    <t>小数点第1位四捨五入</t>
    <phoneticPr fontId="4"/>
  </si>
  <si>
    <t>FAX番号</t>
    <rPh sb="3" eb="5">
      <t>バンゴウ</t>
    </rPh>
    <phoneticPr fontId="4"/>
  </si>
  <si>
    <t>メールアドレス</t>
    <phoneticPr fontId="4"/>
  </si>
  <si>
    <t>記入担当者の職・氏名</t>
    <rPh sb="0" eb="2">
      <t>キニュウ</t>
    </rPh>
    <rPh sb="2" eb="4">
      <t>タントウ</t>
    </rPh>
    <rPh sb="4" eb="5">
      <t>シャ</t>
    </rPh>
    <rPh sb="6" eb="7">
      <t>ショク</t>
    </rPh>
    <rPh sb="8" eb="10">
      <t>シメイ</t>
    </rPh>
    <phoneticPr fontId="4"/>
  </si>
  <si>
    <t>電話番号</t>
    <rPh sb="0" eb="4">
      <t>デンワバ</t>
    </rPh>
    <phoneticPr fontId="4"/>
  </si>
  <si>
    <t>代表者の職・氏名</t>
    <rPh sb="0" eb="3">
      <t>ダイヒョウシャ</t>
    </rPh>
    <rPh sb="4" eb="5">
      <t>ショク</t>
    </rPh>
    <rPh sb="6" eb="8">
      <t>シメイ</t>
    </rPh>
    <phoneticPr fontId="4"/>
  </si>
  <si>
    <t>G</t>
    <phoneticPr fontId="4"/>
  </si>
  <si>
    <t>H</t>
    <phoneticPr fontId="4"/>
  </si>
  <si>
    <t>I</t>
    <phoneticPr fontId="4"/>
  </si>
  <si>
    <t>J</t>
    <phoneticPr fontId="4"/>
  </si>
  <si>
    <t>K</t>
    <phoneticPr fontId="4"/>
  </si>
  <si>
    <t>L</t>
    <phoneticPr fontId="4"/>
  </si>
  <si>
    <t>M</t>
    <phoneticPr fontId="4"/>
  </si>
  <si>
    <t>乳児室・ほふく室</t>
    <rPh sb="0" eb="3">
      <t>ニュウジシツ</t>
    </rPh>
    <rPh sb="7" eb="8">
      <t>シツ</t>
    </rPh>
    <phoneticPr fontId="4"/>
  </si>
  <si>
    <t>2歳未満児</t>
    <rPh sb="1" eb="2">
      <t>サイ</t>
    </rPh>
    <rPh sb="2" eb="4">
      <t>ミマン</t>
    </rPh>
    <rPh sb="4" eb="5">
      <t>ジ</t>
    </rPh>
    <phoneticPr fontId="4"/>
  </si>
  <si>
    <t>満2歳児</t>
    <rPh sb="0" eb="1">
      <t>マン</t>
    </rPh>
    <rPh sb="2" eb="3">
      <t>サイ</t>
    </rPh>
    <rPh sb="3" eb="4">
      <t>ジ</t>
    </rPh>
    <phoneticPr fontId="4"/>
  </si>
  <si>
    <t>小計（部屋数）</t>
    <rPh sb="0" eb="1">
      <t>ショウ</t>
    </rPh>
    <phoneticPr fontId="4"/>
  </si>
  <si>
    <t>2歳以上児現員
（1歳児室の満2歳児を除く）</t>
    <phoneticPr fontId="4"/>
  </si>
  <si>
    <t>2歳以上児現員
(1歳児室の満2歳児を含む)</t>
    <phoneticPr fontId="4"/>
  </si>
  <si>
    <t>各市町村で制定された特定教育・保育施設及び特定地域型保育事業の運営に関する基準を定める条例</t>
    <phoneticPr fontId="4"/>
  </si>
  <si>
    <t>運営規程（園規則等）を整備し、運用しているか。</t>
    <rPh sb="0" eb="4">
      <t>ウンエイキテイ</t>
    </rPh>
    <rPh sb="5" eb="6">
      <t>エン</t>
    </rPh>
    <rPh sb="6" eb="8">
      <t>キソク</t>
    </rPh>
    <rPh sb="8" eb="9">
      <t>トウ</t>
    </rPh>
    <phoneticPr fontId="4"/>
  </si>
  <si>
    <t>職員処遇関係</t>
    <rPh sb="0" eb="1">
      <t>ショク</t>
    </rPh>
    <rPh sb="1" eb="2">
      <t>イン</t>
    </rPh>
    <rPh sb="2" eb="3">
      <t>ショ</t>
    </rPh>
    <rPh sb="3" eb="4">
      <t>グウ</t>
    </rPh>
    <rPh sb="4" eb="5">
      <t>カン</t>
    </rPh>
    <rPh sb="5" eb="6">
      <t>カカリ</t>
    </rPh>
    <phoneticPr fontId="8"/>
  </si>
  <si>
    <t>労働者名簿等の人事関係書類を適正に整備しているか。</t>
    <phoneticPr fontId="8"/>
  </si>
  <si>
    <t>労働基準法第36条に関する労使協定（時間外・休日労働）は、毎年度締結し、所轄労働基準監督署へ届け出ているか。</t>
    <phoneticPr fontId="4"/>
  </si>
  <si>
    <t>記入要領</t>
    <phoneticPr fontId="8"/>
  </si>
  <si>
    <t>勤務形態（A～　）を上記の表に記入すること。</t>
    <phoneticPr fontId="4"/>
  </si>
  <si>
    <t>※</t>
    <phoneticPr fontId="4"/>
  </si>
  <si>
    <t>期別</t>
    <rPh sb="0" eb="1">
      <t>キ</t>
    </rPh>
    <rPh sb="1" eb="2">
      <t>ベツ</t>
    </rPh>
    <phoneticPr fontId="4"/>
  </si>
  <si>
    <t>家庭的保育条例（食事）の条</t>
    <phoneticPr fontId="4"/>
  </si>
  <si>
    <t>家庭的保育条例（食事）の条第2項</t>
    <rPh sb="0" eb="3">
      <t>カテイテキ</t>
    </rPh>
    <rPh sb="3" eb="5">
      <t>ホイク</t>
    </rPh>
    <rPh sb="5" eb="7">
      <t>ジョウレイ</t>
    </rPh>
    <rPh sb="8" eb="10">
      <t>ショクジ</t>
    </rPh>
    <rPh sb="12" eb="13">
      <t>ジョウ</t>
    </rPh>
    <rPh sb="13" eb="14">
      <t>ダイ</t>
    </rPh>
    <rPh sb="15" eb="16">
      <t>コウ</t>
    </rPh>
    <phoneticPr fontId="4"/>
  </si>
  <si>
    <t>発症時期</t>
    <rPh sb="0" eb="2">
      <t>ハッショウ</t>
    </rPh>
    <rPh sb="2" eb="4">
      <t>ジキ</t>
    </rPh>
    <phoneticPr fontId="4"/>
  </si>
  <si>
    <t>　病　　　　名　</t>
    <phoneticPr fontId="4"/>
  </si>
  <si>
    <t>哺乳瓶は、衛生的に管理しているか。</t>
    <rPh sb="5" eb="8">
      <t>エイセイテキ</t>
    </rPh>
    <rPh sb="9" eb="11">
      <t>カンリ</t>
    </rPh>
    <phoneticPr fontId="4"/>
  </si>
  <si>
    <t>ビニールプール等を使用して水遊びをする際には、水に入る前に腰等を中心に体をよく洗うとともに、こまめに水の入れ替えを行うなど水の汚染防止に努めているか。</t>
    <rPh sb="7" eb="8">
      <t>トウ</t>
    </rPh>
    <rPh sb="9" eb="11">
      <t>シヨウ</t>
    </rPh>
    <rPh sb="13" eb="15">
      <t>ミズアソ</t>
    </rPh>
    <rPh sb="19" eb="20">
      <t>サイ</t>
    </rPh>
    <rPh sb="23" eb="24">
      <t>ミズ</t>
    </rPh>
    <rPh sb="25" eb="26">
      <t>ハイ</t>
    </rPh>
    <rPh sb="27" eb="28">
      <t>マエ</t>
    </rPh>
    <rPh sb="29" eb="30">
      <t>コシ</t>
    </rPh>
    <rPh sb="30" eb="31">
      <t>トウ</t>
    </rPh>
    <rPh sb="32" eb="34">
      <t>チュウシン</t>
    </rPh>
    <rPh sb="35" eb="36">
      <t>カラダ</t>
    </rPh>
    <rPh sb="39" eb="40">
      <t>アラ</t>
    </rPh>
    <rPh sb="50" eb="51">
      <t>ミズ</t>
    </rPh>
    <rPh sb="52" eb="53">
      <t>イ</t>
    </rPh>
    <rPh sb="54" eb="55">
      <t>カ</t>
    </rPh>
    <rPh sb="57" eb="58">
      <t>オコナ</t>
    </rPh>
    <rPh sb="61" eb="62">
      <t>ミズ</t>
    </rPh>
    <rPh sb="63" eb="67">
      <t>オセンボウシ</t>
    </rPh>
    <rPh sb="68" eb="69">
      <t>ツト</t>
    </rPh>
    <phoneticPr fontId="4"/>
  </si>
  <si>
    <t>連携施設名</t>
    <rPh sb="0" eb="2">
      <t>レンケイ</t>
    </rPh>
    <rPh sb="2" eb="5">
      <t>シセツメイ</t>
    </rPh>
    <phoneticPr fontId="4"/>
  </si>
  <si>
    <t>書面による協定書等の締結</t>
    <rPh sb="0" eb="2">
      <t>ショメン</t>
    </rPh>
    <rPh sb="5" eb="8">
      <t>キョウテイショ</t>
    </rPh>
    <rPh sb="8" eb="9">
      <t>トウ</t>
    </rPh>
    <rPh sb="10" eb="12">
      <t>テイケツ</t>
    </rPh>
    <phoneticPr fontId="4"/>
  </si>
  <si>
    <t>連携内容
※該当するものにチェック</t>
    <rPh sb="0" eb="2">
      <t>レンケイ</t>
    </rPh>
    <rPh sb="2" eb="4">
      <t>ナイヨウ</t>
    </rPh>
    <rPh sb="6" eb="8">
      <t>ガイトウ</t>
    </rPh>
    <phoneticPr fontId="4"/>
  </si>
  <si>
    <t>代替保育の提供</t>
    <rPh sb="0" eb="4">
      <t>ダイタイホイク</t>
    </rPh>
    <rPh sb="5" eb="7">
      <t>テイキョウ</t>
    </rPh>
    <phoneticPr fontId="4"/>
  </si>
  <si>
    <t>⑩</t>
    <phoneticPr fontId="4"/>
  </si>
  <si>
    <t>受動喫煙防止対策を進めているか。</t>
    <rPh sb="0" eb="4">
      <t>ジュドウキ</t>
    </rPh>
    <rPh sb="4" eb="6">
      <t>ボウシ</t>
    </rPh>
    <rPh sb="6" eb="8">
      <t>タイサク</t>
    </rPh>
    <rPh sb="9" eb="10">
      <t>スス</t>
    </rPh>
    <phoneticPr fontId="4"/>
  </si>
  <si>
    <t>健康増進法第28条第4項、第5項イ、第13項、第14項</t>
    <rPh sb="0" eb="5">
      <t>ケンコウゾウシンホウ</t>
    </rPh>
    <rPh sb="5" eb="6">
      <t>ダイ</t>
    </rPh>
    <rPh sb="8" eb="9">
      <t>ジョウ</t>
    </rPh>
    <rPh sb="9" eb="10">
      <t>ダイ</t>
    </rPh>
    <rPh sb="11" eb="12">
      <t>コウ</t>
    </rPh>
    <rPh sb="13" eb="14">
      <t>ダイ</t>
    </rPh>
    <rPh sb="15" eb="16">
      <t>コウ</t>
    </rPh>
    <rPh sb="18" eb="19">
      <t>ダイ</t>
    </rPh>
    <rPh sb="21" eb="22">
      <t>コウ</t>
    </rPh>
    <rPh sb="23" eb="24">
      <t>ダイ</t>
    </rPh>
    <rPh sb="26" eb="27">
      <t>コウ</t>
    </rPh>
    <phoneticPr fontId="4"/>
  </si>
  <si>
    <t>健康増進法第29条第1項第1号</t>
    <rPh sb="0" eb="5">
      <t>ケンコウゾウシンホウ</t>
    </rPh>
    <rPh sb="5" eb="6">
      <t>ダイ</t>
    </rPh>
    <rPh sb="8" eb="9">
      <t>ジョウ</t>
    </rPh>
    <rPh sb="9" eb="10">
      <t>ダイ</t>
    </rPh>
    <rPh sb="11" eb="12">
      <t>コウ</t>
    </rPh>
    <rPh sb="12" eb="13">
      <t>ダイ</t>
    </rPh>
    <rPh sb="14" eb="15">
      <t>ゴウ</t>
    </rPh>
    <phoneticPr fontId="4"/>
  </si>
  <si>
    <t>健康増進法第30条第1項、第2項</t>
    <rPh sb="0" eb="5">
      <t>ケ</t>
    </rPh>
    <rPh sb="5" eb="6">
      <t>ダイ</t>
    </rPh>
    <rPh sb="8" eb="9">
      <t>ジョウ</t>
    </rPh>
    <rPh sb="9" eb="10">
      <t>ダイ</t>
    </rPh>
    <rPh sb="11" eb="12">
      <t>コウ</t>
    </rPh>
    <rPh sb="13" eb="14">
      <t>ダイ</t>
    </rPh>
    <rPh sb="15" eb="16">
      <t>コウ</t>
    </rPh>
    <phoneticPr fontId="4"/>
  </si>
  <si>
    <t>保育所保育指針第1章3(4)イ(ｱ)</t>
    <rPh sb="0" eb="2">
      <t>ホイク</t>
    </rPh>
    <rPh sb="2" eb="3">
      <t>ショ</t>
    </rPh>
    <rPh sb="3" eb="5">
      <t>ホイク</t>
    </rPh>
    <rPh sb="5" eb="7">
      <t>シシン</t>
    </rPh>
    <rPh sb="7" eb="8">
      <t>ダイ</t>
    </rPh>
    <rPh sb="9" eb="10">
      <t>ショウ</t>
    </rPh>
    <phoneticPr fontId="4"/>
  </si>
  <si>
    <t>3　保育の計画及び評価
(4)　保育内容等の評価
 イ　保育所の自己評価
 (ｱ) 保育所は、保育の質の向上を図るため、保育の計画の展開や保育士等の自己評価を踏まえ、
　　 当該保育所の保育の内容等について、自ら評価を行い、その結果を公表するよう
　　 努めなければならない。　</t>
    <phoneticPr fontId="4"/>
  </si>
  <si>
    <t>3　保育の計画及び評価
(4)　保育内容等の評価
 ア　保育士等の自己評価
 (ｱ) 保育士等は、保育の計画や保育の記録を通して、自らの保育実践を振り返り、
　　 自己評価することを通して、その専門性の向上や保育実践の改善に努めなければならない。　</t>
    <phoneticPr fontId="4"/>
  </si>
  <si>
    <t>保育所における自己評価ガイドライン（2020 年改訂版）（2020 年（令和2）年3月厚生労働省）</t>
    <rPh sb="43" eb="48">
      <t>コウセイ</t>
    </rPh>
    <phoneticPr fontId="4"/>
  </si>
  <si>
    <t>○月●日</t>
    <rPh sb="1" eb="2">
      <t>ガツ</t>
    </rPh>
    <rPh sb="3" eb="4">
      <t>ニチ</t>
    </rPh>
    <phoneticPr fontId="4"/>
  </si>
  <si>
    <t>No.</t>
    <phoneticPr fontId="4"/>
  </si>
  <si>
    <t>シフト</t>
    <phoneticPr fontId="4"/>
  </si>
  <si>
    <t>F</t>
    <phoneticPr fontId="4"/>
  </si>
  <si>
    <t>休憩時間</t>
    <rPh sb="0" eb="2">
      <t>キュウケイ</t>
    </rPh>
    <rPh sb="2" eb="4">
      <t>ジカン</t>
    </rPh>
    <phoneticPr fontId="4"/>
  </si>
  <si>
    <t>ｼﾌﾄ</t>
    <phoneticPr fontId="4"/>
  </si>
  <si>
    <t>出勤</t>
    <rPh sb="0" eb="2">
      <t>シュッキン</t>
    </rPh>
    <phoneticPr fontId="4"/>
  </si>
  <si>
    <t>退勤</t>
    <rPh sb="0" eb="2">
      <t>タイキン</t>
    </rPh>
    <phoneticPr fontId="4"/>
  </si>
  <si>
    <t>実働</t>
    <rPh sb="0" eb="2">
      <t>ジツドウ</t>
    </rPh>
    <phoneticPr fontId="4"/>
  </si>
  <si>
    <t>例</t>
    <rPh sb="0" eb="1">
      <t>レイ</t>
    </rPh>
    <phoneticPr fontId="8"/>
  </si>
  <si>
    <t>例</t>
    <rPh sb="0" eb="1">
      <t>レイ</t>
    </rPh>
    <phoneticPr fontId="4"/>
  </si>
  <si>
    <t>■</t>
  </si>
  <si>
    <t>既存資料の添付でも可としますが、当組合で確認ができない場合は、転記を依頼することがあります。</t>
    <rPh sb="0" eb="2">
      <t>キソン</t>
    </rPh>
    <rPh sb="2" eb="4">
      <t>シリョウ</t>
    </rPh>
    <rPh sb="5" eb="7">
      <t>テンプ</t>
    </rPh>
    <rPh sb="9" eb="10">
      <t>カ</t>
    </rPh>
    <rPh sb="16" eb="19">
      <t>トウクミアイ</t>
    </rPh>
    <rPh sb="20" eb="22">
      <t>カクニン</t>
    </rPh>
    <rPh sb="27" eb="29">
      <t>バアイ</t>
    </rPh>
    <rPh sb="31" eb="33">
      <t>テンキ</t>
    </rPh>
    <rPh sb="34" eb="36">
      <t>イライ</t>
    </rPh>
    <phoneticPr fontId="4"/>
  </si>
  <si>
    <t>職員の勤務割り振り表  （監査調書提出月の勤務割り振り表を記入すること。）</t>
    <phoneticPr fontId="8"/>
  </si>
  <si>
    <t>規程等の名称：</t>
    <rPh sb="2" eb="3">
      <t>トウ</t>
    </rPh>
    <phoneticPr fontId="4"/>
  </si>
  <si>
    <t>利用乳幼児の卒園後の受け入れ支援</t>
    <rPh sb="0" eb="2">
      <t>リヨウ</t>
    </rPh>
    <rPh sb="2" eb="5">
      <t>ニュウヨウジ</t>
    </rPh>
    <rPh sb="6" eb="9">
      <t>ソツエンゴ</t>
    </rPh>
    <rPh sb="10" eb="11">
      <t>ウ</t>
    </rPh>
    <rPh sb="12" eb="13">
      <t>イ</t>
    </rPh>
    <rPh sb="14" eb="16">
      <t>シエン</t>
    </rPh>
    <phoneticPr fontId="4"/>
  </si>
  <si>
    <t>労働基準法施行規則第5条（抜粋）</t>
    <rPh sb="13" eb="15">
      <t>バッスイ</t>
    </rPh>
    <phoneticPr fontId="8"/>
  </si>
  <si>
    <t>労働基準法第65条、第67条、第68条
産前…本人請求により6週間(多胎の場
　　　　 合は14週間）
産後…8週間（但し、本人請求と医師が
　　　　 認めた場合は6週間経過後から
         就業可）
乳児の母…1日2回､少なくとも30分の
　　　　　　　育児時間</t>
    <rPh sb="5" eb="6">
      <t>ダイ</t>
    </rPh>
    <rPh sb="8" eb="9">
      <t>ジョウ</t>
    </rPh>
    <rPh sb="10" eb="11">
      <t>ダイ</t>
    </rPh>
    <rPh sb="15" eb="16">
      <t>ダイ</t>
    </rPh>
    <rPh sb="18" eb="19">
      <t>ジョウ</t>
    </rPh>
    <rPh sb="23" eb="25">
      <t>ホンニン</t>
    </rPh>
    <rPh sb="25" eb="27">
      <t>セイキュウ</t>
    </rPh>
    <rPh sb="59" eb="60">
      <t>タダ</t>
    </rPh>
    <rPh sb="62" eb="64">
      <t>ホンニン</t>
    </rPh>
    <rPh sb="64" eb="66">
      <t>セイキュウ</t>
    </rPh>
    <rPh sb="67" eb="69">
      <t>イシ</t>
    </rPh>
    <rPh sb="76" eb="77">
      <t>ミト</t>
    </rPh>
    <rPh sb="79" eb="81">
      <t>バアイ</t>
    </rPh>
    <rPh sb="83" eb="85">
      <t>シュウカン</t>
    </rPh>
    <rPh sb="85" eb="88">
      <t>ケイカゴ</t>
    </rPh>
    <rPh sb="100" eb="102">
      <t>シュウギョウ</t>
    </rPh>
    <rPh sb="102" eb="103">
      <t>カ</t>
    </rPh>
    <rPh sb="105" eb="106">
      <t>ニュウ</t>
    </rPh>
    <rPh sb="115" eb="116">
      <t>スク</t>
    </rPh>
    <phoneticPr fontId="8"/>
  </si>
  <si>
    <t>看護師</t>
    <phoneticPr fontId="4"/>
  </si>
  <si>
    <t>調理を行う施設は、連携施設又は同一の法人若しくは関連法人が運営する小規模保育事業等を行う事業所等となっているか。</t>
    <rPh sb="13" eb="14">
      <t>マタ</t>
    </rPh>
    <rPh sb="20" eb="21">
      <t>モ</t>
    </rPh>
    <rPh sb="24" eb="26">
      <t>カンレン</t>
    </rPh>
    <rPh sb="26" eb="28">
      <t>ホウジン</t>
    </rPh>
    <rPh sb="33" eb="40">
      <t>ショウキボホイクジギョウ</t>
    </rPh>
    <rPh sb="40" eb="41">
      <t>トウ</t>
    </rPh>
    <rPh sb="42" eb="43">
      <t>オコナ</t>
    </rPh>
    <rPh sb="44" eb="47">
      <t>ジギョウショ</t>
    </rPh>
    <rPh sb="47" eb="48">
      <t>トウ</t>
    </rPh>
    <phoneticPr fontId="4"/>
  </si>
  <si>
    <t>保護者付き添いが原則であるが、常時、保護者以外の者が登降園に付き添っている児童がいる場合に理由を把握しているか。</t>
    <phoneticPr fontId="4"/>
  </si>
  <si>
    <t>保護者以外の者が迎えに来た場合に、その都度保護者に確認しているか。</t>
    <rPh sb="11" eb="12">
      <t>キ</t>
    </rPh>
    <phoneticPr fontId="4"/>
  </si>
  <si>
    <t>地域との協力体制はあるか。</t>
    <phoneticPr fontId="4"/>
  </si>
  <si>
    <t>常勤換算保育士数：</t>
    <rPh sb="4" eb="7">
      <t>ホイクシ</t>
    </rPh>
    <rPh sb="7" eb="8">
      <t>スウ</t>
    </rPh>
    <phoneticPr fontId="4"/>
  </si>
  <si>
    <t>保育従事者現員数：</t>
    <rPh sb="0" eb="2">
      <t>ホイク</t>
    </rPh>
    <rPh sb="2" eb="5">
      <t>ジュウジシャ</t>
    </rPh>
    <rPh sb="5" eb="7">
      <t>ゲンイン</t>
    </rPh>
    <rPh sb="7" eb="8">
      <t>カズ</t>
    </rPh>
    <phoneticPr fontId="4"/>
  </si>
  <si>
    <t>対象職員名</t>
    <phoneticPr fontId="4"/>
  </si>
  <si>
    <t>栄養管理加算（</t>
    <rPh sb="0" eb="2">
      <t>エイヨウ</t>
    </rPh>
    <rPh sb="2" eb="4">
      <t>カンリ</t>
    </rPh>
    <rPh sb="4" eb="6">
      <t>カサン</t>
    </rPh>
    <phoneticPr fontId="4"/>
  </si>
  <si>
    <t>入所</t>
    <rPh sb="0" eb="2">
      <t>ニュウショ</t>
    </rPh>
    <phoneticPr fontId="8"/>
  </si>
  <si>
    <t>一時</t>
    <rPh sb="0" eb="2">
      <t>イチジ</t>
    </rPh>
    <phoneticPr fontId="8"/>
  </si>
  <si>
    <t>土曜日</t>
    <rPh sb="0" eb="3">
      <t>ドヨウビ</t>
    </rPh>
    <phoneticPr fontId="4"/>
  </si>
  <si>
    <t>平　日</t>
    <rPh sb="0" eb="1">
      <t>ヒラ</t>
    </rPh>
    <rPh sb="2" eb="3">
      <t>ヒ</t>
    </rPh>
    <phoneticPr fontId="4"/>
  </si>
  <si>
    <t>「いる」場合の内容（該当するものを全てチェックすること）</t>
    <rPh sb="4" eb="6">
      <t>バアイ</t>
    </rPh>
    <rPh sb="7" eb="9">
      <t>ナイヨウ</t>
    </rPh>
    <rPh sb="10" eb="12">
      <t>ガイトウ</t>
    </rPh>
    <rPh sb="17" eb="18">
      <t>スベ</t>
    </rPh>
    <phoneticPr fontId="4"/>
  </si>
  <si>
    <t>出勤簿、タイムカード等を整備し、適正に管理しているか。</t>
    <rPh sb="10" eb="11">
      <t>トウ</t>
    </rPh>
    <rPh sb="12" eb="14">
      <t>セイビ</t>
    </rPh>
    <phoneticPr fontId="4"/>
  </si>
  <si>
    <t xml:space="preserve">労働基準法第109条 </t>
    <rPh sb="5" eb="6">
      <t>ダイ</t>
    </rPh>
    <phoneticPr fontId="8"/>
  </si>
  <si>
    <t>改正労働基準法等に関するQ&amp;A(令和2年4月1日 厚生労働省労働基準局)Q2-1</t>
    <phoneticPr fontId="4"/>
  </si>
  <si>
    <t>出勤簿</t>
    <rPh sb="0" eb="3">
      <t>シュッキンボ</t>
    </rPh>
    <phoneticPr fontId="4"/>
  </si>
  <si>
    <t>　使用者は、労働者名簿、賃金台帳及び雇入れ、解雇、災害補償、賃金その他労働関係に関する重要な書類を5年間保存しなければならない。</t>
    <phoneticPr fontId="4"/>
  </si>
  <si>
    <t>労働基準法第107条</t>
    <rPh sb="0" eb="2">
      <t>ロウドウ</t>
    </rPh>
    <rPh sb="2" eb="5">
      <t>キジュンホウ</t>
    </rPh>
    <rPh sb="5" eb="6">
      <t>ダイ</t>
    </rPh>
    <rPh sb="9" eb="10">
      <t>ジョウ</t>
    </rPh>
    <phoneticPr fontId="8"/>
  </si>
  <si>
    <t>　使用者は、各事業場ごとに労働者名簿を、各労働者（日日雇い入れられる者を除く。）について調製し、労働者の氏名、生年月日、履歴その他厚生労働省令で定める事項を記入しなければならない。
2　前項の規定により記入すべき事項に変更があつた場合においては、遅滞なく訂正しなければならない。</t>
    <phoneticPr fontId="4"/>
  </si>
  <si>
    <t>「いる」場合、整備している書類にチェックすること。</t>
    <rPh sb="4" eb="6">
      <t>バアイ</t>
    </rPh>
    <rPh sb="7" eb="9">
      <t>セイビ</t>
    </rPh>
    <rPh sb="13" eb="15">
      <t>ショルイ</t>
    </rPh>
    <phoneticPr fontId="4"/>
  </si>
  <si>
    <t>時間外勤務命令簿を整備していない場合、どのように管理しているか。</t>
    <rPh sb="16" eb="18">
      <t>バアイ</t>
    </rPh>
    <rPh sb="24" eb="26">
      <t>カンリ</t>
    </rPh>
    <phoneticPr fontId="4"/>
  </si>
  <si>
    <t>労働基準法等の女性保護規定及び育児・介護休業法の適用状況について</t>
    <rPh sb="13" eb="14">
      <t>オヨ</t>
    </rPh>
    <phoneticPr fontId="4"/>
  </si>
  <si>
    <t>産前・産後休暇、育児時間又は生理休暇等を適正に付与しているか。</t>
    <rPh sb="12" eb="13">
      <t>マタ</t>
    </rPh>
    <rPh sb="14" eb="18">
      <t>セイリ</t>
    </rPh>
    <rPh sb="18" eb="19">
      <t>トウ</t>
    </rPh>
    <phoneticPr fontId="4"/>
  </si>
  <si>
    <t>労働安全衛生法第66条の8の3</t>
    <rPh sb="0" eb="7">
      <t>ロウドウアンゼン</t>
    </rPh>
    <rPh sb="7" eb="8">
      <t>ダイ</t>
    </rPh>
    <phoneticPr fontId="4"/>
  </si>
  <si>
    <t>労働安全衛生規則第52条の7の3</t>
    <rPh sb="0" eb="8">
      <t>ロウドウアンゼン</t>
    </rPh>
    <phoneticPr fontId="4"/>
  </si>
  <si>
    <t>運営調書No.2、No.3(4)で記入した職員数と整合性を持たせること。</t>
    <rPh sb="0" eb="2">
      <t>ウンエイ</t>
    </rPh>
    <rPh sb="2" eb="4">
      <t>チョウショ</t>
    </rPh>
    <rPh sb="17" eb="19">
      <t>キニュウ</t>
    </rPh>
    <rPh sb="21" eb="24">
      <t>ショクインスウ</t>
    </rPh>
    <rPh sb="25" eb="28">
      <t>セイゴウセイ</t>
    </rPh>
    <rPh sb="29" eb="30">
      <t>モ</t>
    </rPh>
    <phoneticPr fontId="4"/>
  </si>
  <si>
    <t>正規職員</t>
  </si>
  <si>
    <t>教保　春子</t>
    <phoneticPr fontId="4"/>
  </si>
  <si>
    <t>退職</t>
  </si>
  <si>
    <t>介護休</t>
  </si>
  <si>
    <t>家族の介護のため</t>
    <rPh sb="0" eb="2">
      <t>カゾク</t>
    </rPh>
    <rPh sb="3" eb="5">
      <t>カイゴ</t>
    </rPh>
    <phoneticPr fontId="4"/>
  </si>
  <si>
    <t>1300</t>
    <phoneticPr fontId="4"/>
  </si>
  <si>
    <t>1400</t>
    <phoneticPr fontId="4"/>
  </si>
  <si>
    <t>R4</t>
    <phoneticPr fontId="4"/>
  </si>
  <si>
    <t>2-6</t>
    <phoneticPr fontId="4"/>
  </si>
  <si>
    <t>参加
人数</t>
    <rPh sb="0" eb="2">
      <t>サンカ</t>
    </rPh>
    <rPh sb="3" eb="5">
      <t>ニンズウ</t>
    </rPh>
    <phoneticPr fontId="4"/>
  </si>
  <si>
    <t>受講者</t>
    <rPh sb="0" eb="3">
      <t>ジュコウシャ</t>
    </rPh>
    <phoneticPr fontId="4"/>
  </si>
  <si>
    <t>職種・氏名</t>
    <rPh sb="0" eb="2">
      <t>ショクシュ</t>
    </rPh>
    <rPh sb="3" eb="5">
      <t>シメイ</t>
    </rPh>
    <phoneticPr fontId="4"/>
  </si>
  <si>
    <t>研　　修　　内　　容
（①研修名　　　　　②主催　　　　③内容）</t>
    <phoneticPr fontId="4"/>
  </si>
  <si>
    <t>職員の賞与は、規程に基づき支給しているか。</t>
    <phoneticPr fontId="8"/>
  </si>
  <si>
    <t>正規職員</t>
    <rPh sb="0" eb="4">
      <t>セイキショクイン</t>
    </rPh>
    <phoneticPr fontId="4"/>
  </si>
  <si>
    <t>非正規職員</t>
    <rPh sb="0" eb="5">
      <t>ヒセイキショクイン</t>
    </rPh>
    <phoneticPr fontId="4"/>
  </si>
  <si>
    <t>短時間労働者及び有期雇用労働者の雇用管理の改善等に関する法律第8～10条</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0" eb="31">
      <t>ダイ</t>
    </rPh>
    <rPh sb="35" eb="36">
      <t>ジョウ</t>
    </rPh>
    <phoneticPr fontId="8"/>
  </si>
  <si>
    <t>障害児保育加算の対象児はいるか。</t>
    <rPh sb="0" eb="3">
      <t>ショウガイジ</t>
    </rPh>
    <rPh sb="3" eb="5">
      <t>ホイク</t>
    </rPh>
    <rPh sb="5" eb="7">
      <t>カサン</t>
    </rPh>
    <rPh sb="8" eb="10">
      <t>タイショウ</t>
    </rPh>
    <rPh sb="10" eb="11">
      <t>ジ</t>
    </rPh>
    <phoneticPr fontId="4"/>
  </si>
  <si>
    <t>人</t>
    <rPh sb="0" eb="1">
      <t>ニン</t>
    </rPh>
    <phoneticPr fontId="4"/>
  </si>
  <si>
    <t>家庭や関係機関と連携した支援のための個別の計画を作成しているか。</t>
    <rPh sb="3" eb="7">
      <t>カンケイキカン</t>
    </rPh>
    <rPh sb="8" eb="10">
      <t>レンケイ</t>
    </rPh>
    <rPh sb="12" eb="14">
      <t>シエン</t>
    </rPh>
    <rPh sb="18" eb="20">
      <t>コベツ</t>
    </rPh>
    <rPh sb="21" eb="23">
      <t>ケイカク</t>
    </rPh>
    <rPh sb="24" eb="26">
      <t>サクセイ</t>
    </rPh>
    <phoneticPr fontId="4"/>
  </si>
  <si>
    <t>3歳未満児について、個別的な計画を立てる等子どもの状態に即した配慮をしているか。</t>
    <rPh sb="1" eb="4">
      <t>サイミマン</t>
    </rPh>
    <rPh sb="4" eb="5">
      <t>ジ</t>
    </rPh>
    <rPh sb="10" eb="13">
      <t>コベツテキ</t>
    </rPh>
    <rPh sb="14" eb="16">
      <t>ケイカク</t>
    </rPh>
    <rPh sb="17" eb="18">
      <t>タ</t>
    </rPh>
    <rPh sb="20" eb="21">
      <t>トウ</t>
    </rPh>
    <rPh sb="21" eb="22">
      <t>コ</t>
    </rPh>
    <rPh sb="25" eb="27">
      <t>ジョウタイ</t>
    </rPh>
    <rPh sb="28" eb="29">
      <t>ソク</t>
    </rPh>
    <rPh sb="31" eb="33">
      <t>ハイリョ</t>
    </rPh>
    <phoneticPr fontId="4"/>
  </si>
  <si>
    <t>大量調理マニュアル Ⅱ-5-(4)-⑪</t>
    <rPh sb="0" eb="4">
      <t>タイリョウチョウリ</t>
    </rPh>
    <phoneticPr fontId="4"/>
  </si>
  <si>
    <t>「保育所における食事の提供ガイドライン」（平成24年3月厚生労働省）第4章2</t>
    <rPh sb="1" eb="4">
      <t>ホイクショ</t>
    </rPh>
    <rPh sb="8" eb="10">
      <t>ショクジ</t>
    </rPh>
    <rPh sb="11" eb="13">
      <t>テイキョウ</t>
    </rPh>
    <rPh sb="21" eb="23">
      <t>ヘイセイ</t>
    </rPh>
    <rPh sb="25" eb="26">
      <t>ネン</t>
    </rPh>
    <rPh sb="27" eb="28">
      <t>ガツ</t>
    </rPh>
    <rPh sb="28" eb="33">
      <t>コウセイ</t>
    </rPh>
    <rPh sb="34" eb="35">
      <t>ダイ</t>
    </rPh>
    <rPh sb="36" eb="37">
      <t>ショウ</t>
    </rPh>
    <phoneticPr fontId="4"/>
  </si>
  <si>
    <t>学校保健安全法施行規則第6条</t>
    <rPh sb="11" eb="12">
      <t>ダイ</t>
    </rPh>
    <rPh sb="13" eb="14">
      <t>ジョウ</t>
    </rPh>
    <phoneticPr fontId="4"/>
  </si>
  <si>
    <t>学校保健安全法施行規則第5条但し書き</t>
    <rPh sb="0" eb="2">
      <t>ガッコウ</t>
    </rPh>
    <rPh sb="2" eb="4">
      <t>ホケン</t>
    </rPh>
    <rPh sb="4" eb="6">
      <t>アンゼン</t>
    </rPh>
    <rPh sb="6" eb="7">
      <t>ホウ</t>
    </rPh>
    <rPh sb="7" eb="9">
      <t>シコウ</t>
    </rPh>
    <rPh sb="9" eb="11">
      <t>キソク</t>
    </rPh>
    <rPh sb="11" eb="12">
      <t>ダイ</t>
    </rPh>
    <rPh sb="13" eb="14">
      <t>ジョウ</t>
    </rPh>
    <rPh sb="14" eb="15">
      <t>タダ</t>
    </rPh>
    <rPh sb="16" eb="17">
      <t>ガ</t>
    </rPh>
    <phoneticPr fontId="8"/>
  </si>
  <si>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8"/>
  </si>
  <si>
    <t>管理方法（消毒方法、保管方法等）を記入すること。</t>
    <rPh sb="5" eb="9">
      <t>ショウドクホウホウ</t>
    </rPh>
    <rPh sb="10" eb="14">
      <t>ホカンホウホウ</t>
    </rPh>
    <rPh sb="14" eb="15">
      <t>トウ</t>
    </rPh>
    <rPh sb="17" eb="23">
      <t>キニュウ</t>
    </rPh>
    <phoneticPr fontId="4"/>
  </si>
  <si>
    <t>「いる」場合、対応策について記入すること。</t>
    <rPh sb="14" eb="20">
      <t>キ</t>
    </rPh>
    <phoneticPr fontId="4"/>
  </si>
  <si>
    <t>）・</t>
    <phoneticPr fontId="4"/>
  </si>
  <si>
    <t>新設事業所は本年度実施分について記入すること。</t>
    <rPh sb="0" eb="2">
      <t>シンセツ</t>
    </rPh>
    <rPh sb="2" eb="5">
      <t>ジギョウショ</t>
    </rPh>
    <rPh sb="6" eb="9">
      <t>ホンネンド</t>
    </rPh>
    <rPh sb="9" eb="11">
      <t>ジッシ</t>
    </rPh>
    <rPh sb="11" eb="12">
      <t>ブン</t>
    </rPh>
    <rPh sb="16" eb="22">
      <t>キニュ</t>
    </rPh>
    <phoneticPr fontId="4"/>
  </si>
  <si>
    <t>「いる」場合、職員間の情報共有方法について記入すること。</t>
    <rPh sb="4" eb="6">
      <t>バアイ</t>
    </rPh>
    <rPh sb="7" eb="9">
      <t>ショクイン</t>
    </rPh>
    <rPh sb="9" eb="10">
      <t>アイダ</t>
    </rPh>
    <rPh sb="11" eb="15">
      <t>ジョウホウキョウユウ</t>
    </rPh>
    <rPh sb="15" eb="17">
      <t>ホウホウ</t>
    </rPh>
    <rPh sb="21" eb="27">
      <t>キ</t>
    </rPh>
    <phoneticPr fontId="4"/>
  </si>
  <si>
    <t>ヒヤリハットに関する記録は、整備しているか。</t>
    <rPh sb="7" eb="8">
      <t>カン</t>
    </rPh>
    <rPh sb="10" eb="12">
      <t>キロク</t>
    </rPh>
    <rPh sb="14" eb="16">
      <t>セイビ</t>
    </rPh>
    <phoneticPr fontId="4"/>
  </si>
  <si>
    <t>児童の事故発生の状況</t>
    <phoneticPr fontId="4"/>
  </si>
  <si>
    <t>児童　・</t>
    <rPh sb="0" eb="2">
      <t>ジドウ</t>
    </rPh>
    <phoneticPr fontId="4"/>
  </si>
  <si>
    <t>生産物（食事）　・</t>
    <rPh sb="0" eb="3">
      <t>セイサンブツ</t>
    </rPh>
    <rPh sb="4" eb="6">
      <t>ショクジ</t>
    </rPh>
    <phoneticPr fontId="4"/>
  </si>
  <si>
    <t>労働基準法第108条</t>
    <rPh sb="0" eb="2">
      <t>ロウドウ</t>
    </rPh>
    <rPh sb="2" eb="4">
      <t>キジュン</t>
    </rPh>
    <rPh sb="4" eb="5">
      <t>ホウ</t>
    </rPh>
    <rPh sb="5" eb="6">
      <t>ダイ</t>
    </rPh>
    <rPh sb="9" eb="10">
      <t>ジョウ</t>
    </rPh>
    <phoneticPr fontId="4"/>
  </si>
  <si>
    <t>労働基準法第109条</t>
    <rPh sb="0" eb="2">
      <t>ロウドウ</t>
    </rPh>
    <rPh sb="2" eb="4">
      <t>キジュン</t>
    </rPh>
    <rPh sb="4" eb="5">
      <t>ホウ</t>
    </rPh>
    <rPh sb="5" eb="6">
      <t>ダイ</t>
    </rPh>
    <rPh sb="9" eb="10">
      <t>ジョウ</t>
    </rPh>
    <phoneticPr fontId="4"/>
  </si>
  <si>
    <t>→選択箇所</t>
    <rPh sb="1" eb="3">
      <t>センタク</t>
    </rPh>
    <rPh sb="3" eb="5">
      <t>カショ</t>
    </rPh>
    <phoneticPr fontId="4"/>
  </si>
  <si>
    <t>→入力箇所　　　○</t>
    <rPh sb="1" eb="3">
      <t>ニュウリョク</t>
    </rPh>
    <rPh sb="3" eb="5">
      <t>カショ</t>
    </rPh>
    <phoneticPr fontId="4"/>
  </si>
  <si>
    <t>作成に係る留意事項について</t>
    <phoneticPr fontId="4"/>
  </si>
  <si>
    <t>特記事項の表記について</t>
    <rPh sb="0" eb="2">
      <t>トッキ</t>
    </rPh>
    <rPh sb="2" eb="4">
      <t>ジコウ</t>
    </rPh>
    <rPh sb="5" eb="7">
      <t>ヒョウキ</t>
    </rPh>
    <phoneticPr fontId="4"/>
  </si>
  <si>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ヅキ</t>
    </rPh>
    <rPh sb="23" eb="25">
      <t>ショニチ</t>
    </rPh>
    <rPh sb="25" eb="27">
      <t>ジテン</t>
    </rPh>
    <rPh sb="28" eb="30">
      <t>キニュウ</t>
    </rPh>
    <phoneticPr fontId="4"/>
  </si>
  <si>
    <t>→自動計算箇所（入力不要箇所）</t>
    <rPh sb="1" eb="3">
      <t>ジドウ</t>
    </rPh>
    <rPh sb="3" eb="5">
      <t>ケイサン</t>
    </rPh>
    <rPh sb="5" eb="7">
      <t>カショ</t>
    </rPh>
    <rPh sb="8" eb="10">
      <t>ニュウリョク</t>
    </rPh>
    <rPh sb="10" eb="12">
      <t>フヨウ</t>
    </rPh>
    <rPh sb="12" eb="14">
      <t>カショ</t>
    </rPh>
    <phoneticPr fontId="4"/>
  </si>
  <si>
    <t>看護師・保健師</t>
    <rPh sb="0" eb="3">
      <t>カンゴシ</t>
    </rPh>
    <rPh sb="4" eb="7">
      <t>ホケンシ</t>
    </rPh>
    <phoneticPr fontId="4"/>
  </si>
  <si>
    <t>准看護師</t>
    <rPh sb="0" eb="4">
      <t>ジュンカンゴシ</t>
    </rPh>
    <phoneticPr fontId="4"/>
  </si>
  <si>
    <t>　保育士</t>
    <rPh sb="1" eb="4">
      <t>ホイクシ</t>
    </rPh>
    <phoneticPr fontId="4"/>
  </si>
  <si>
    <t>※ 常勤職員所定労働時間の算出方法</t>
    <rPh sb="2" eb="6">
      <t>ジョウキンショクイン</t>
    </rPh>
    <rPh sb="6" eb="12">
      <t>ショテイロウドウジカン</t>
    </rPh>
    <rPh sb="13" eb="15">
      <t>サンシュツ</t>
    </rPh>
    <rPh sb="15" eb="17">
      <t>ホウホウ</t>
    </rPh>
    <phoneticPr fontId="4"/>
  </si>
  <si>
    <t>産休・育休、病休等で休職中の記入方法</t>
    <phoneticPr fontId="4"/>
  </si>
  <si>
    <t>正規職員の保育士</t>
    <rPh sb="0" eb="4">
      <t>セイキショクイン</t>
    </rPh>
    <rPh sb="5" eb="8">
      <t>ホイクシ</t>
    </rPh>
    <phoneticPr fontId="4"/>
  </si>
  <si>
    <t>保育士以外の職の正規職員</t>
    <phoneticPr fontId="4"/>
  </si>
  <si>
    <t>(イ)</t>
    <phoneticPr fontId="4"/>
  </si>
  <si>
    <t>非正規職員</t>
    <phoneticPr fontId="4"/>
  </si>
  <si>
    <t>(ウ)</t>
    <phoneticPr fontId="4"/>
  </si>
  <si>
    <t>エ</t>
    <phoneticPr fontId="4"/>
  </si>
  <si>
    <t>【印刷不要】</t>
    <rPh sb="1" eb="3">
      <t>インサツ</t>
    </rPh>
    <rPh sb="3" eb="5">
      <t>フヨウ</t>
    </rPh>
    <phoneticPr fontId="4"/>
  </si>
  <si>
    <t>前年度・本年度</t>
    <phoneticPr fontId="4"/>
  </si>
  <si>
    <r>
      <t xml:space="preserve">職員の異動等の状況について記入すること。 </t>
    </r>
    <r>
      <rPr>
        <b/>
        <sz val="10"/>
        <rFont val="ＭＳ Ｐ明朝"/>
        <family val="1"/>
        <charset val="128"/>
      </rPr>
      <t>※新設事業所は本年度分＜監査調書提出月前月まで＞</t>
    </r>
    <phoneticPr fontId="4"/>
  </si>
  <si>
    <t>扶養</t>
    <rPh sb="0" eb="2">
      <t>フヨウ</t>
    </rPh>
    <phoneticPr fontId="4"/>
  </si>
  <si>
    <t>通勤</t>
    <rPh sb="0" eb="2">
      <t>ツウキン</t>
    </rPh>
    <phoneticPr fontId="4"/>
  </si>
  <si>
    <t>時間外</t>
    <rPh sb="0" eb="3">
      <t>ジカンガイ</t>
    </rPh>
    <phoneticPr fontId="4"/>
  </si>
  <si>
    <t>場　 所</t>
    <rPh sb="0" eb="1">
      <t>バ</t>
    </rPh>
    <rPh sb="3" eb="4">
      <t>ショ</t>
    </rPh>
    <phoneticPr fontId="4"/>
  </si>
  <si>
    <t>場 　所</t>
    <rPh sb="0" eb="1">
      <t>バ</t>
    </rPh>
    <rPh sb="3" eb="4">
      <t>ショ</t>
    </rPh>
    <phoneticPr fontId="4"/>
  </si>
  <si>
    <t>「いない」場合、その理由を記入すること。</t>
    <phoneticPr fontId="4"/>
  </si>
  <si>
    <t>「『保育所におけるアレルギー対応ガイドライン』の改訂について」（平成31年4月25日子保発0425第2号）第Ⅰ部1</t>
    <rPh sb="2" eb="4">
      <t>ホイク</t>
    </rPh>
    <rPh sb="4" eb="5">
      <t>ショ</t>
    </rPh>
    <rPh sb="14" eb="16">
      <t>タイオウ</t>
    </rPh>
    <rPh sb="24" eb="26">
      <t>カイテイ</t>
    </rPh>
    <rPh sb="42" eb="43">
      <t>コ</t>
    </rPh>
    <rPh sb="53" eb="54">
      <t>ダイ</t>
    </rPh>
    <rPh sb="55" eb="56">
      <t>ブ</t>
    </rPh>
    <phoneticPr fontId="4"/>
  </si>
  <si>
    <t>オ</t>
    <phoneticPr fontId="56"/>
  </si>
  <si>
    <t>基準配置保育士数</t>
    <rPh sb="0" eb="2">
      <t>キジュン</t>
    </rPh>
    <rPh sb="2" eb="4">
      <t>ハイチ</t>
    </rPh>
    <rPh sb="4" eb="7">
      <t>ホイクシ</t>
    </rPh>
    <rPh sb="7" eb="8">
      <t>スウ</t>
    </rPh>
    <phoneticPr fontId="8"/>
  </si>
  <si>
    <t xml:space="preserve">
合計
(C+D)</t>
    <rPh sb="1" eb="3">
      <t>ゴウケイ</t>
    </rPh>
    <phoneticPr fontId="4"/>
  </si>
  <si>
    <t>理事長の妻
学童兼務</t>
    <rPh sb="0" eb="3">
      <t>リジチョウ</t>
    </rPh>
    <rPh sb="4" eb="5">
      <t>ツマ</t>
    </rPh>
    <rPh sb="6" eb="8">
      <t>ガクドウ</t>
    </rPh>
    <rPh sb="8" eb="10">
      <t>ケンム</t>
    </rPh>
    <phoneticPr fontId="4"/>
  </si>
  <si>
    <t>「いない」場合、その理由を記入すること。</t>
    <rPh sb="5" eb="7">
      <t>バアイ</t>
    </rPh>
    <rPh sb="10" eb="12">
      <t>リユウ</t>
    </rPh>
    <rPh sb="13" eb="15">
      <t>キニュウ</t>
    </rPh>
    <phoneticPr fontId="4"/>
  </si>
  <si>
    <t>障害のある子どもの保育について、他の子どもとの生活を通して共に成長できるよう、指導計画の中に位置づけているか。</t>
    <rPh sb="5" eb="6">
      <t>コ</t>
    </rPh>
    <rPh sb="9" eb="11">
      <t>ホイク</t>
    </rPh>
    <rPh sb="16" eb="17">
      <t>ホカ</t>
    </rPh>
    <rPh sb="18" eb="19">
      <t>コ</t>
    </rPh>
    <rPh sb="23" eb="25">
      <t>セイカツ</t>
    </rPh>
    <rPh sb="26" eb="27">
      <t>トオ</t>
    </rPh>
    <rPh sb="29" eb="30">
      <t>トモ</t>
    </rPh>
    <rPh sb="31" eb="33">
      <t>セイチョウ</t>
    </rPh>
    <rPh sb="39" eb="43">
      <t>シドウケイカク</t>
    </rPh>
    <rPh sb="44" eb="45">
      <t>ナカ</t>
    </rPh>
    <rPh sb="46" eb="48">
      <t>イチ</t>
    </rPh>
    <phoneticPr fontId="4"/>
  </si>
  <si>
    <t>※3</t>
    <phoneticPr fontId="8"/>
  </si>
  <si>
    <t>建築基準法施行令第123条（避難階段及び特別避難階段の構造）第1項各号又は同条第3項各号</t>
    <rPh sb="12" eb="13">
      <t>ジョウ</t>
    </rPh>
    <rPh sb="30" eb="31">
      <t>ダイ</t>
    </rPh>
    <rPh sb="32" eb="33">
      <t>コウ</t>
    </rPh>
    <rPh sb="33" eb="35">
      <t>カクゴウ</t>
    </rPh>
    <rPh sb="35" eb="36">
      <t>マタ</t>
    </rPh>
    <rPh sb="37" eb="39">
      <t>ドウジョウ</t>
    </rPh>
    <rPh sb="39" eb="40">
      <t>ダイ</t>
    </rPh>
    <rPh sb="41" eb="42">
      <t>コウ</t>
    </rPh>
    <rPh sb="42" eb="44">
      <t>カクゴウ</t>
    </rPh>
    <phoneticPr fontId="8"/>
  </si>
  <si>
    <t>※4</t>
    <phoneticPr fontId="8"/>
  </si>
  <si>
    <t>建築基準法第2条第7号の2（準耐火構造）</t>
    <rPh sb="14" eb="19">
      <t>ジュンタイカコウ</t>
    </rPh>
    <phoneticPr fontId="4"/>
  </si>
  <si>
    <t>1歳(6)</t>
    <phoneticPr fontId="8"/>
  </si>
  <si>
    <t>2歳(6)</t>
    <rPh sb="1" eb="2">
      <t>サイ</t>
    </rPh>
    <phoneticPr fontId="8"/>
  </si>
  <si>
    <t>特定教育・保育条例（準用）の条
→特定教育・保育条例（会計の区分）の条</t>
    <rPh sb="0" eb="2">
      <t>トクテイ</t>
    </rPh>
    <rPh sb="2" eb="4">
      <t>キョウイク</t>
    </rPh>
    <rPh sb="5" eb="7">
      <t>ホイク</t>
    </rPh>
    <rPh sb="7" eb="9">
      <t>ジョウレイ</t>
    </rPh>
    <rPh sb="10" eb="12">
      <t>ジュンヨウ</t>
    </rPh>
    <rPh sb="14" eb="15">
      <t>ジョウ</t>
    </rPh>
    <rPh sb="17" eb="21">
      <t>トクテイキョウイク</t>
    </rPh>
    <rPh sb="22" eb="26">
      <t>ホイクジョウレイ</t>
    </rPh>
    <rPh sb="27" eb="29">
      <t>カイケイ</t>
    </rPh>
    <rPh sb="30" eb="32">
      <t>クブン</t>
    </rPh>
    <rPh sb="34" eb="35">
      <t>ジョウ</t>
    </rPh>
    <phoneticPr fontId="4"/>
  </si>
  <si>
    <t>子育て支援員等とは、保育に従事する職員として市町村長が行う研修（市町村長が指定する都道府県知事その他の機関が行う研修を含む）を修了した者又は保育士と同等の知識及び経験を有すると市町村長が認める者をいう。</t>
    <rPh sb="0" eb="2">
      <t>コソダ</t>
    </rPh>
    <rPh sb="3" eb="6">
      <t>シエンイン</t>
    </rPh>
    <rPh sb="6" eb="7">
      <t>トウ</t>
    </rPh>
    <rPh sb="68" eb="69">
      <t>マタ</t>
    </rPh>
    <rPh sb="70" eb="73">
      <t>ホイクシ</t>
    </rPh>
    <rPh sb="74" eb="76">
      <t>ドウトウ</t>
    </rPh>
    <rPh sb="77" eb="79">
      <t>チシキ</t>
    </rPh>
    <rPh sb="79" eb="80">
      <t>オヨ</t>
    </rPh>
    <rPh sb="81" eb="83">
      <t>ケイケン</t>
    </rPh>
    <rPh sb="84" eb="85">
      <t>ユウ</t>
    </rPh>
    <phoneticPr fontId="4"/>
  </si>
  <si>
    <t>準拠している会計基準にチェックすること。</t>
    <rPh sb="8" eb="10">
      <t>キジュン</t>
    </rPh>
    <phoneticPr fontId="4"/>
  </si>
  <si>
    <t>子育て支援員等</t>
    <rPh sb="6" eb="7">
      <t>トウ</t>
    </rPh>
    <phoneticPr fontId="4"/>
  </si>
  <si>
    <t>基準配置保育士数算定表に監査調書提出月の児童現員数を本年度4月1日前日現在の年齢ごとに入力すること。</t>
    <rPh sb="18" eb="19">
      <t>ヅキ</t>
    </rPh>
    <rPh sb="20" eb="22">
      <t>ジドウ</t>
    </rPh>
    <rPh sb="22" eb="24">
      <t>ゲンイン</t>
    </rPh>
    <rPh sb="24" eb="25">
      <t>スウ</t>
    </rPh>
    <rPh sb="28" eb="29">
      <t>ド</t>
    </rPh>
    <rPh sb="38" eb="40">
      <t>ネンレイ</t>
    </rPh>
    <rPh sb="43" eb="45">
      <t>ニュウリョク</t>
    </rPh>
    <phoneticPr fontId="4"/>
  </si>
  <si>
    <t>労働者名簿</t>
    <phoneticPr fontId="4"/>
  </si>
  <si>
    <t>〈賞与支給状況〉　</t>
    <phoneticPr fontId="8"/>
  </si>
  <si>
    <t>※支給額又は支給日数を記入すること。</t>
    <phoneticPr fontId="4"/>
  </si>
  <si>
    <t>前年度分</t>
    <phoneticPr fontId="4"/>
  </si>
  <si>
    <t>監査日時点で加入している賠償責任保険（傷害保険）の写しを添付すること。（対象児童数、補償内容のわかるもの）</t>
    <phoneticPr fontId="4"/>
  </si>
  <si>
    <t>職名</t>
    <rPh sb="0" eb="2">
      <t>ショクメイ</t>
    </rPh>
    <phoneticPr fontId="4"/>
  </si>
  <si>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4"/>
  </si>
  <si>
    <t>子ども・子育て支援法施行規則（平成26年内閣府令第44号）</t>
    <rPh sb="10" eb="14">
      <t>セコウキ</t>
    </rPh>
    <rPh sb="20" eb="23">
      <t>ナイカクフ</t>
    </rPh>
    <rPh sb="23" eb="24">
      <t>レイ</t>
    </rPh>
    <phoneticPr fontId="4"/>
  </si>
  <si>
    <t>大量調理施設衛生管理マニュアル（平成29年6月16日生食発0616第1号改正現在別添）</t>
    <rPh sb="36" eb="38">
      <t>カイセイ</t>
    </rPh>
    <rPh sb="38" eb="40">
      <t>ゲンザイ</t>
    </rPh>
    <phoneticPr fontId="4"/>
  </si>
  <si>
    <t>年度当初</t>
    <rPh sb="0" eb="2">
      <t>ネンド</t>
    </rPh>
    <rPh sb="2" eb="4">
      <t>トウショ</t>
    </rPh>
    <phoneticPr fontId="4"/>
  </si>
  <si>
    <t>構造設備は、家庭的保育条例を満たしているか｡</t>
    <rPh sb="6" eb="11">
      <t>カテイテキホイク</t>
    </rPh>
    <rPh sb="11" eb="13">
      <t>ジョウレイ</t>
    </rPh>
    <phoneticPr fontId="4"/>
  </si>
  <si>
    <t>家庭的保育条例に定める他の設備等を有しているか。</t>
    <rPh sb="0" eb="7">
      <t>カテイ</t>
    </rPh>
    <rPh sb="15" eb="16">
      <t>トウ</t>
    </rPh>
    <phoneticPr fontId="4"/>
  </si>
  <si>
    <t>その他（保育補助者・事務員等）</t>
    <rPh sb="2" eb="3">
      <t>タ</t>
    </rPh>
    <rPh sb="4" eb="9">
      <t>ホイクホジョシャ</t>
    </rPh>
    <rPh sb="10" eb="13">
      <t>ジムイン</t>
    </rPh>
    <rPh sb="13" eb="14">
      <t>トウ</t>
    </rPh>
    <phoneticPr fontId="4"/>
  </si>
  <si>
    <t>職員数を記入すること。(※No.11～No.12(別表1～別表2)の人数と一致すること。)</t>
    <phoneticPr fontId="4"/>
  </si>
  <si>
    <t>⑤</t>
    <phoneticPr fontId="4"/>
  </si>
  <si>
    <t>＜「いる」場合＞　※児童の年齢は、本年度4月1日の前日現在</t>
    <rPh sb="5" eb="7">
      <t>バアイ</t>
    </rPh>
    <phoneticPr fontId="8"/>
  </si>
  <si>
    <t>(ｴ)</t>
    <phoneticPr fontId="4"/>
  </si>
  <si>
    <t>入所 ： 入所児童数　　　　</t>
    <rPh sb="0" eb="2">
      <t>ニュウショ</t>
    </rPh>
    <rPh sb="5" eb="7">
      <t>ニュウショ</t>
    </rPh>
    <phoneticPr fontId="4"/>
  </si>
  <si>
    <t>一時 ： 一時預かり事業の児童数（自主事業を含む）</t>
    <rPh sb="0" eb="2">
      <t>イチジ</t>
    </rPh>
    <phoneticPr fontId="4"/>
  </si>
  <si>
    <t>入所 ： 入所児童数　　　　　</t>
    <rPh sb="0" eb="2">
      <t>ニュウショ</t>
    </rPh>
    <rPh sb="5" eb="7">
      <t>ニュウショ</t>
    </rPh>
    <phoneticPr fontId="4"/>
  </si>
  <si>
    <t>→施設の設備、職員数が定員を超えて入所した児童数に照らし、家庭的保育条例等を満たしていること。ただし、直接契約した児童の受け入れは、定員の範囲内であること。</t>
    <rPh sb="29" eb="36">
      <t>カテイ</t>
    </rPh>
    <rPh sb="38" eb="39">
      <t>ミ</t>
    </rPh>
    <rPh sb="51" eb="53">
      <t>チョクセツ</t>
    </rPh>
    <rPh sb="58" eb="59">
      <t>ドウ</t>
    </rPh>
    <rPh sb="60" eb="61">
      <t>ウ</t>
    </rPh>
    <rPh sb="62" eb="63">
      <t>イ</t>
    </rPh>
    <rPh sb="66" eb="68">
      <t>テイイン</t>
    </rPh>
    <rPh sb="69" eb="72">
      <t>ハンイナイ</t>
    </rPh>
    <phoneticPr fontId="8"/>
  </si>
  <si>
    <t>入所率について</t>
    <phoneticPr fontId="4"/>
  </si>
  <si>
    <t>開所時間</t>
    <rPh sb="0" eb="4">
      <t>カイショジカン</t>
    </rPh>
    <phoneticPr fontId="4"/>
  </si>
  <si>
    <t>施設運営管理関係、職員処遇関係</t>
    <rPh sb="2" eb="4">
      <t>ウンエイ</t>
    </rPh>
    <rPh sb="4" eb="6">
      <t>カンリ</t>
    </rPh>
    <rPh sb="6" eb="8">
      <t>カンケイ</t>
    </rPh>
    <rPh sb="9" eb="11">
      <t>ショクイン</t>
    </rPh>
    <rPh sb="11" eb="13">
      <t>ショグウ</t>
    </rPh>
    <rPh sb="13" eb="15">
      <t>カンケイ</t>
    </rPh>
    <phoneticPr fontId="8"/>
  </si>
  <si>
    <t>日曜日、祝日、年末年始以外に一斉休園（行事の振替休を含む）を実施しているか。（例：慰霊の日、年度末、新型コロナウイルス等）</t>
    <rPh sb="39" eb="40">
      <t>レイ</t>
    </rPh>
    <rPh sb="41" eb="43">
      <t>イレイ</t>
    </rPh>
    <rPh sb="44" eb="45">
      <t>ヒ</t>
    </rPh>
    <rPh sb="46" eb="49">
      <t>ネンド</t>
    </rPh>
    <rPh sb="50" eb="59">
      <t>シンガ</t>
    </rPh>
    <rPh sb="59" eb="60">
      <t>トウ</t>
    </rPh>
    <phoneticPr fontId="4"/>
  </si>
  <si>
    <t>実施状況について記入すること。</t>
    <rPh sb="8" eb="10">
      <t>キニュウ</t>
    </rPh>
    <phoneticPr fontId="4"/>
  </si>
  <si>
    <t xml:space="preserve"> 「いる」場合、どのような方法で与えているか。</t>
    <rPh sb="5" eb="7">
      <t>バアイ</t>
    </rPh>
    <phoneticPr fontId="8"/>
  </si>
  <si>
    <t>→労働時間が6時間を超え、8時間以下の場合は、少なくとも45分</t>
    <rPh sb="14" eb="16">
      <t>ジカン</t>
    </rPh>
    <rPh sb="16" eb="18">
      <t>イカ</t>
    </rPh>
    <rPh sb="23" eb="24">
      <t>スク</t>
    </rPh>
    <phoneticPr fontId="8"/>
  </si>
  <si>
    <t>短時間労働者及び有期雇用労働者の雇用管理の改善等に関する法律第6条、同法施行規則第2条第1項</t>
    <phoneticPr fontId="4"/>
  </si>
  <si>
    <t xml:space="preserve">短時間労働者及び有期雇用労働者の雇用管理の改善等に関する法律第6条、同法施行規則第2条第1項
</t>
    <rPh sb="6" eb="7">
      <t>オヨ</t>
    </rPh>
    <rPh sb="8" eb="10">
      <t>ユウキ</t>
    </rPh>
    <rPh sb="10" eb="12">
      <t>コヨウ</t>
    </rPh>
    <rPh sb="12" eb="15">
      <t>ロウドウシャ</t>
    </rPh>
    <rPh sb="34" eb="36">
      <t>ドウホウ</t>
    </rPh>
    <rPh sb="36" eb="38">
      <t>シコウ</t>
    </rPh>
    <rPh sb="38" eb="40">
      <t>キソク</t>
    </rPh>
    <rPh sb="40" eb="41">
      <t>ダイ</t>
    </rPh>
    <rPh sb="42" eb="43">
      <t>ジョウ</t>
    </rPh>
    <rPh sb="43" eb="44">
      <t>ダイ</t>
    </rPh>
    <rPh sb="45" eb="46">
      <t>コウ</t>
    </rPh>
    <phoneticPr fontId="8"/>
  </si>
  <si>
    <t>→短時間・有期雇用労働者を雇用する際、事業主は労働基準法第15条第1項及び同法施行規則第5条に規定する労働条件に加え、「昇給・退職手当・賞与の有無、短時間・有期雇用労働者の雇用管理の改善等に関する事項に係る相談窓口」を明示しなければならない。</t>
    <phoneticPr fontId="4"/>
  </si>
  <si>
    <t>36協定は、締結のみならず、所轄労働基準監督署への届出が効力発生要件とされている。</t>
    <phoneticPr fontId="4"/>
  </si>
  <si>
    <t>就業規則第</t>
    <rPh sb="0" eb="4">
      <t>シュウギョウキソク</t>
    </rPh>
    <rPh sb="4" eb="5">
      <t>ダイ</t>
    </rPh>
    <phoneticPr fontId="4"/>
  </si>
  <si>
    <t>条、定年満</t>
    <rPh sb="0" eb="1">
      <t>ジョウ</t>
    </rPh>
    <rPh sb="2" eb="4">
      <t>テイネン</t>
    </rPh>
    <rPh sb="4" eb="5">
      <t>マン</t>
    </rPh>
    <phoneticPr fontId="4"/>
  </si>
  <si>
    <t>歳</t>
    <rPh sb="0" eb="1">
      <t>サイ</t>
    </rPh>
    <phoneticPr fontId="4"/>
  </si>
  <si>
    <t>新設事業所については本年度分を記入すること。監査日以降に実施する場合は、予定を記入すること。</t>
    <rPh sb="15" eb="17">
      <t>キニュウ</t>
    </rPh>
    <rPh sb="22" eb="24">
      <t>カンサ</t>
    </rPh>
    <rPh sb="24" eb="25">
      <t>ビ</t>
    </rPh>
    <rPh sb="25" eb="27">
      <t>イコウ</t>
    </rPh>
    <rPh sb="28" eb="30">
      <t>ジッシ</t>
    </rPh>
    <rPh sb="32" eb="34">
      <t>バアイ</t>
    </rPh>
    <rPh sb="36" eb="38">
      <t>ヨテイ</t>
    </rPh>
    <rPh sb="39" eb="45">
      <t>キ</t>
    </rPh>
    <phoneticPr fontId="4"/>
  </si>
  <si>
    <t>職員処遇及び会計関係</t>
    <rPh sb="0" eb="1">
      <t>ショク</t>
    </rPh>
    <rPh sb="1" eb="2">
      <t>イン</t>
    </rPh>
    <rPh sb="2" eb="3">
      <t>ショ</t>
    </rPh>
    <rPh sb="3" eb="4">
      <t>グウ</t>
    </rPh>
    <rPh sb="4" eb="5">
      <t>オヨ</t>
    </rPh>
    <rPh sb="6" eb="8">
      <t>カイケイ</t>
    </rPh>
    <rPh sb="8" eb="9">
      <t>カン</t>
    </rPh>
    <rPh sb="9" eb="10">
      <t>カカリ</t>
    </rPh>
    <phoneticPr fontId="8"/>
  </si>
  <si>
    <r>
      <rPr>
        <u/>
        <sz val="10"/>
        <rFont val="ＭＳ Ｐ明朝"/>
        <family val="1"/>
        <charset val="128"/>
      </rPr>
      <t>別表1～2（運営No.11～12）</t>
    </r>
    <r>
      <rPr>
        <sz val="10"/>
        <rFont val="ＭＳ Ｐ明朝"/>
        <family val="1"/>
        <charset val="128"/>
      </rPr>
      <t>に</t>
    </r>
    <r>
      <rPr>
        <b/>
        <u/>
        <sz val="10"/>
        <rFont val="ＭＳ Ｐ明朝"/>
        <family val="1"/>
        <charset val="128"/>
      </rPr>
      <t>本年度</t>
    </r>
    <r>
      <rPr>
        <sz val="10"/>
        <rFont val="ＭＳ Ｐ明朝"/>
        <family val="1"/>
        <charset val="128"/>
      </rPr>
      <t>の職員の状況を記入すること。</t>
    </r>
    <phoneticPr fontId="4"/>
  </si>
  <si>
    <t>産前・産後休暇、育児休業・介護休業・長期病休者等休職者　※赤字は記入例</t>
    <rPh sb="29" eb="31">
      <t>アカジ</t>
    </rPh>
    <rPh sb="32" eb="35">
      <t>キニュウレイ</t>
    </rPh>
    <phoneticPr fontId="4"/>
  </si>
  <si>
    <t>退職者及び転出者（法人内異動を含む。）　※退職理由については、できるだけ具体的に記入すること。</t>
    <rPh sb="15" eb="16">
      <t>フク</t>
    </rPh>
    <rPh sb="21" eb="25">
      <t>タイショクリユウ</t>
    </rPh>
    <rPh sb="36" eb="39">
      <t>グタイテキ</t>
    </rPh>
    <rPh sb="40" eb="42">
      <t>キニュウ</t>
    </rPh>
    <phoneticPr fontId="4"/>
  </si>
  <si>
    <t>【処遇改善等加算の支給方法】</t>
    <rPh sb="1" eb="6">
      <t>ショグウカイ</t>
    </rPh>
    <rPh sb="6" eb="8">
      <t>カサン</t>
    </rPh>
    <rPh sb="9" eb="13">
      <t>シキュウホウホウ</t>
    </rPh>
    <phoneticPr fontId="8"/>
  </si>
  <si>
    <t>処遇改善等加算の支給方法についてチェックすること。</t>
    <rPh sb="0" eb="5">
      <t>ショグウ</t>
    </rPh>
    <rPh sb="5" eb="7">
      <t>カサン</t>
    </rPh>
    <rPh sb="8" eb="12">
      <t>シキュウホウホウ</t>
    </rPh>
    <phoneticPr fontId="4"/>
  </si>
  <si>
    <t>地域子育て支援拠点事業</t>
    <rPh sb="0" eb="2">
      <t>チイキ</t>
    </rPh>
    <rPh sb="2" eb="4">
      <t>コソダ</t>
    </rPh>
    <rPh sb="5" eb="7">
      <t>シエン</t>
    </rPh>
    <rPh sb="7" eb="9">
      <t>キョテン</t>
    </rPh>
    <rPh sb="9" eb="11">
      <t>ジギョウ</t>
    </rPh>
    <phoneticPr fontId="4"/>
  </si>
  <si>
    <t>本俸（円）</t>
    <phoneticPr fontId="4"/>
  </si>
  <si>
    <t>「子育て支援員（地域型保育コース）」とは国で定めた「基本研修」及び「専門研修」を修了し、「子育て支援員研修修了証書」の交付を受けたことにより、子育て支援員として保育に従事する上で必要な知識や技術等を修得したと認められる者をいう。</t>
    <rPh sb="1" eb="3">
      <t>コソダ</t>
    </rPh>
    <rPh sb="4" eb="6">
      <t>シエン</t>
    </rPh>
    <rPh sb="6" eb="7">
      <t>イン</t>
    </rPh>
    <rPh sb="8" eb="11">
      <t>チイキガタ</t>
    </rPh>
    <rPh sb="11" eb="13">
      <t>ホイク</t>
    </rPh>
    <rPh sb="20" eb="21">
      <t>クニ</t>
    </rPh>
    <rPh sb="22" eb="23">
      <t>サダ</t>
    </rPh>
    <rPh sb="26" eb="28">
      <t>キホン</t>
    </rPh>
    <rPh sb="28" eb="30">
      <t>ケンシュウ</t>
    </rPh>
    <rPh sb="31" eb="32">
      <t>オヨ</t>
    </rPh>
    <rPh sb="34" eb="36">
      <t>センモン</t>
    </rPh>
    <rPh sb="36" eb="38">
      <t>ケンシュウ</t>
    </rPh>
    <rPh sb="40" eb="42">
      <t>シュウリョウ</t>
    </rPh>
    <rPh sb="45" eb="47">
      <t>コソダ</t>
    </rPh>
    <rPh sb="48" eb="50">
      <t>シエン</t>
    </rPh>
    <rPh sb="50" eb="51">
      <t>イン</t>
    </rPh>
    <rPh sb="51" eb="53">
      <t>ケンシュウ</t>
    </rPh>
    <rPh sb="53" eb="55">
      <t>シュウリョウ</t>
    </rPh>
    <rPh sb="55" eb="57">
      <t>ショウショ</t>
    </rPh>
    <rPh sb="59" eb="61">
      <t>コウフ</t>
    </rPh>
    <rPh sb="62" eb="63">
      <t>ウ</t>
    </rPh>
    <rPh sb="71" eb="73">
      <t>コソダ</t>
    </rPh>
    <rPh sb="74" eb="76">
      <t>シエン</t>
    </rPh>
    <rPh sb="76" eb="77">
      <t>イン</t>
    </rPh>
    <rPh sb="80" eb="82">
      <t>ホイク</t>
    </rPh>
    <rPh sb="83" eb="85">
      <t>ジュウジ</t>
    </rPh>
    <rPh sb="87" eb="88">
      <t>ウエ</t>
    </rPh>
    <rPh sb="89" eb="91">
      <t>ヒツヨウ</t>
    </rPh>
    <rPh sb="92" eb="94">
      <t>チシキ</t>
    </rPh>
    <rPh sb="95" eb="97">
      <t>ギジュツ</t>
    </rPh>
    <rPh sb="97" eb="98">
      <t>トウ</t>
    </rPh>
    <rPh sb="99" eb="101">
      <t>シュウトク</t>
    </rPh>
    <rPh sb="104" eb="105">
      <t>ミト</t>
    </rPh>
    <rPh sb="109" eb="110">
      <t>モノ</t>
    </rPh>
    <phoneticPr fontId="8"/>
  </si>
  <si>
    <t>正規職員に限定している場合は、その理由を記入すること。</t>
    <rPh sb="0" eb="2">
      <t>セイキ</t>
    </rPh>
    <rPh sb="20" eb="26">
      <t>キニュウ</t>
    </rPh>
    <phoneticPr fontId="4"/>
  </si>
  <si>
    <t>成果を職場内で共有する体制を作ること。</t>
    <rPh sb="7" eb="9">
      <t>キョウユウ</t>
    </rPh>
    <phoneticPr fontId="4"/>
  </si>
  <si>
    <t>関係機関との連携の具体的内容・方法について記入すること。</t>
    <rPh sb="21" eb="27">
      <t>キ</t>
    </rPh>
    <phoneticPr fontId="4"/>
  </si>
  <si>
    <t>児童処遇関係</t>
    <phoneticPr fontId="8"/>
  </si>
  <si>
    <t>事故防止等マニュアル</t>
    <rPh sb="0" eb="4">
      <t>ジコボウシ</t>
    </rPh>
    <rPh sb="4" eb="5">
      <t>トウ</t>
    </rPh>
    <phoneticPr fontId="4"/>
  </si>
  <si>
    <t>救急対応　・</t>
    <rPh sb="0" eb="4">
      <t>キュウキュウタイオウ</t>
    </rPh>
    <phoneticPr fontId="4"/>
  </si>
  <si>
    <t>不審者対応　・</t>
    <rPh sb="0" eb="3">
      <t>フシンシャ</t>
    </rPh>
    <rPh sb="3" eb="5">
      <t>タイオウ</t>
    </rPh>
    <phoneticPr fontId="4"/>
  </si>
  <si>
    <t>「いる」場合、縦割り保育（異年齢保育）の指導計画を作成 しているか。</t>
    <rPh sb="4" eb="6">
      <t>バアイ</t>
    </rPh>
    <phoneticPr fontId="4"/>
  </si>
  <si>
    <t>(火)</t>
  </si>
  <si>
    <t>早朝や延長保育時等の設定保育以外に一つの場所に集まり過ごす合同保育は除く。</t>
    <rPh sb="0" eb="2">
      <t>ソウチョウ</t>
    </rPh>
    <rPh sb="3" eb="7">
      <t>エンチョウホイク</t>
    </rPh>
    <rPh sb="7" eb="8">
      <t>ジ</t>
    </rPh>
    <rPh sb="8" eb="9">
      <t>トウ</t>
    </rPh>
    <rPh sb="10" eb="14">
      <t>セッテイホイク</t>
    </rPh>
    <rPh sb="14" eb="16">
      <t>イガイ</t>
    </rPh>
    <rPh sb="17" eb="18">
      <t>ヒト</t>
    </rPh>
    <rPh sb="20" eb="22">
      <t>バショ</t>
    </rPh>
    <rPh sb="23" eb="24">
      <t>アツ</t>
    </rPh>
    <rPh sb="26" eb="27">
      <t>ス</t>
    </rPh>
    <rPh sb="29" eb="31">
      <t>ゴウドウ</t>
    </rPh>
    <rPh sb="31" eb="33">
      <t>ホイク</t>
    </rPh>
    <rPh sb="34" eb="35">
      <t>ノゾ</t>
    </rPh>
    <phoneticPr fontId="4"/>
  </si>
  <si>
    <t>（チェック項目参考）</t>
    <rPh sb="5" eb="7">
      <t>コウモク</t>
    </rPh>
    <rPh sb="7" eb="9">
      <t>サンコウ</t>
    </rPh>
    <phoneticPr fontId="4"/>
  </si>
  <si>
    <t>大量調理マニュアル</t>
    <rPh sb="0" eb="4">
      <t>タイリョウ</t>
    </rPh>
    <phoneticPr fontId="4"/>
  </si>
  <si>
    <t>学校給食衛生管理基準（平成21年文部科学省告示第64号）</t>
    <rPh sb="0" eb="2">
      <t>ガッコウ</t>
    </rPh>
    <rPh sb="2" eb="4">
      <t>キュウショク</t>
    </rPh>
    <rPh sb="4" eb="6">
      <t>エイセイ</t>
    </rPh>
    <rPh sb="6" eb="8">
      <t>カンリ</t>
    </rPh>
    <rPh sb="8" eb="10">
      <t>キジュン</t>
    </rPh>
    <rPh sb="11" eb="13">
      <t>ヘイセイ</t>
    </rPh>
    <rPh sb="15" eb="16">
      <t>ネン</t>
    </rPh>
    <rPh sb="16" eb="21">
      <t>モンブカガクショウ</t>
    </rPh>
    <rPh sb="21" eb="23">
      <t>コクジ</t>
    </rPh>
    <rPh sb="23" eb="24">
      <t>ダイ</t>
    </rPh>
    <rPh sb="26" eb="27">
      <t>ゴウ</t>
    </rPh>
    <phoneticPr fontId="4"/>
  </si>
  <si>
    <t>マスクの着用</t>
    <rPh sb="4" eb="6">
      <t>チャクヨウ</t>
    </rPh>
    <phoneticPr fontId="4"/>
  </si>
  <si>
    <t>調理前後の塩素濃度の測定</t>
    <rPh sb="0" eb="2">
      <t>チョウリ</t>
    </rPh>
    <rPh sb="2" eb="4">
      <t>ゼンゴ</t>
    </rPh>
    <rPh sb="5" eb="9">
      <t>エンソノウド</t>
    </rPh>
    <rPh sb="10" eb="12">
      <t>ソクテイ</t>
    </rPh>
    <phoneticPr fontId="4"/>
  </si>
  <si>
    <t>＜温度の目安＞</t>
    <phoneticPr fontId="4"/>
  </si>
  <si>
    <t>・冷蔵庫：5℃以下</t>
    <phoneticPr fontId="4"/>
  </si>
  <si>
    <t>・冷凍庫：-20℃以下</t>
    <phoneticPr fontId="4"/>
  </si>
  <si>
    <t>検食記録の有無</t>
    <rPh sb="0" eb="1">
      <t>ケン</t>
    </rPh>
    <rPh sb="1" eb="2">
      <t>ショク</t>
    </rPh>
    <rPh sb="2" eb="4">
      <t>キロク</t>
    </rPh>
    <rPh sb="5" eb="7">
      <t>ウム</t>
    </rPh>
    <phoneticPr fontId="4"/>
  </si>
  <si>
    <t>おやつ</t>
    <phoneticPr fontId="4"/>
  </si>
  <si>
    <t>給食</t>
    <rPh sb="0" eb="2">
      <t>キュウショク</t>
    </rPh>
    <phoneticPr fontId="4"/>
  </si>
  <si>
    <t>冷凍庫の温度は、</t>
    <phoneticPr fontId="8"/>
  </si>
  <si>
    <t>保存対象は</t>
    <phoneticPr fontId="4"/>
  </si>
  <si>
    <t>保存期間は</t>
    <phoneticPr fontId="4"/>
  </si>
  <si>
    <t>保存温度は</t>
    <phoneticPr fontId="4"/>
  </si>
  <si>
    <t>2週間未満</t>
    <rPh sb="1" eb="3">
      <t>シュウカン</t>
    </rPh>
    <rPh sb="3" eb="5">
      <t>ミマン</t>
    </rPh>
    <phoneticPr fontId="4"/>
  </si>
  <si>
    <t>2週間以上</t>
    <rPh sb="1" eb="3">
      <t>シュウカン</t>
    </rPh>
    <rPh sb="3" eb="5">
      <t>イジョウ</t>
    </rPh>
    <phoneticPr fontId="4"/>
  </si>
  <si>
    <t xml:space="preserve">大量調理マニュアルⅡ-5-(3)
</t>
    <phoneticPr fontId="4"/>
  </si>
  <si>
    <t>→原材料及び調理済み食品（50ｇ程度）を-20℃以下で2週間以上保存すること。</t>
    <phoneticPr fontId="4"/>
  </si>
  <si>
    <t>児童の健康管理・安全管理</t>
    <rPh sb="0" eb="2">
      <t>ジドウ</t>
    </rPh>
    <rPh sb="3" eb="7">
      <t>ケンコウカンリ</t>
    </rPh>
    <rPh sb="8" eb="12">
      <t>アンゼンカンリ</t>
    </rPh>
    <phoneticPr fontId="8"/>
  </si>
  <si>
    <t>報酬額（円）
※年額又は月額</t>
    <rPh sb="0" eb="3">
      <t>ホウシュウガク</t>
    </rPh>
    <rPh sb="4" eb="5">
      <t>エン</t>
    </rPh>
    <rPh sb="8" eb="10">
      <t>ネンガク</t>
    </rPh>
    <rPh sb="10" eb="11">
      <t>マタ</t>
    </rPh>
    <rPh sb="12" eb="14">
      <t>ゲツガク</t>
    </rPh>
    <phoneticPr fontId="4"/>
  </si>
  <si>
    <t>「いる」場合の方法（費用負担含む。）を記入すること。</t>
    <rPh sb="4" eb="6">
      <t>バアイ</t>
    </rPh>
    <rPh sb="7" eb="9">
      <t>ホウホウ</t>
    </rPh>
    <rPh sb="10" eb="14">
      <t>ヒヨウフタン</t>
    </rPh>
    <rPh sb="14" eb="15">
      <t>フク</t>
    </rPh>
    <rPh sb="19" eb="25">
      <t>キ</t>
    </rPh>
    <phoneticPr fontId="4"/>
  </si>
  <si>
    <t>歯ブラシ、コップ、タオルなどを共有していないか。</t>
    <rPh sb="15" eb="17">
      <t>キョウユウ</t>
    </rPh>
    <phoneticPr fontId="4"/>
  </si>
  <si>
    <t xml:space="preserve"> （実施年月日：令和</t>
    <rPh sb="2" eb="4">
      <t>ジッシ</t>
    </rPh>
    <rPh sb="4" eb="7">
      <t>ネンガッピ</t>
    </rPh>
    <rPh sb="8" eb="10">
      <t>レイワ</t>
    </rPh>
    <phoneticPr fontId="4"/>
  </si>
  <si>
    <t>保育所等における虐待等に関する対応について（令和4年12月7日 厚生労働省子ども家庭局総務課少子化総合対策室 外）</t>
    <rPh sb="22" eb="24">
      <t>レイワ</t>
    </rPh>
    <rPh sb="25" eb="26">
      <t>ネン</t>
    </rPh>
    <rPh sb="28" eb="29">
      <t>ガツ</t>
    </rPh>
    <rPh sb="30" eb="31">
      <t>ニチ</t>
    </rPh>
    <rPh sb="32" eb="37">
      <t>コウセイロウドウショウ</t>
    </rPh>
    <rPh sb="37" eb="38">
      <t>コ</t>
    </rPh>
    <rPh sb="40" eb="42">
      <t>カテイ</t>
    </rPh>
    <rPh sb="42" eb="43">
      <t>キョク</t>
    </rPh>
    <rPh sb="43" eb="46">
      <t>ソウムカ</t>
    </rPh>
    <rPh sb="46" eb="49">
      <t>ショウシカ</t>
    </rPh>
    <rPh sb="49" eb="51">
      <t>ソウゴウ</t>
    </rPh>
    <rPh sb="51" eb="53">
      <t>タイサク</t>
    </rPh>
    <rPh sb="53" eb="54">
      <t>シツ</t>
    </rPh>
    <rPh sb="55" eb="56">
      <t>ソト</t>
    </rPh>
    <phoneticPr fontId="4"/>
  </si>
  <si>
    <t>月頃</t>
    <rPh sb="0" eb="2">
      <t>ガツゴロ</t>
    </rPh>
    <phoneticPr fontId="4"/>
  </si>
  <si>
    <t>「いる」場合、市町村との連携・協力体制を具体的に記入すること。</t>
    <rPh sb="7" eb="10">
      <t>シチョウソン</t>
    </rPh>
    <rPh sb="15" eb="17">
      <t>キョウリョク</t>
    </rPh>
    <phoneticPr fontId="4"/>
  </si>
  <si>
    <t>門扉等を常時施錠し、児童の飛び出し事故の防止に努めているか。</t>
    <rPh sb="10" eb="12">
      <t>ジドウ</t>
    </rPh>
    <phoneticPr fontId="4"/>
  </si>
  <si>
    <t>携帯電話等の連絡体制は整えているか。</t>
    <rPh sb="11" eb="12">
      <t>トトノ</t>
    </rPh>
    <phoneticPr fontId="4"/>
  </si>
  <si>
    <t>保育所等における安全計画の策定に関する留意事項等について（令和4年12月15日 厚生労働省子ども家庭局保育課）</t>
    <rPh sb="0" eb="3">
      <t>ホイクショ</t>
    </rPh>
    <rPh sb="3" eb="4">
      <t>トウ</t>
    </rPh>
    <rPh sb="8" eb="13">
      <t>アンゼンケイ</t>
    </rPh>
    <rPh sb="13" eb="15">
      <t>サクテイ</t>
    </rPh>
    <rPh sb="16" eb="17">
      <t>カン</t>
    </rPh>
    <rPh sb="19" eb="24">
      <t>リュウイジコウトウ</t>
    </rPh>
    <rPh sb="29" eb="31">
      <t>レイワ</t>
    </rPh>
    <rPh sb="32" eb="33">
      <t>ネン</t>
    </rPh>
    <rPh sb="35" eb="36">
      <t>ガツ</t>
    </rPh>
    <rPh sb="38" eb="39">
      <t>ニチ</t>
    </rPh>
    <rPh sb="40" eb="45">
      <t>コウセイ</t>
    </rPh>
    <rPh sb="45" eb="46">
      <t>コ</t>
    </rPh>
    <rPh sb="48" eb="51">
      <t>カテイキョク</t>
    </rPh>
    <rPh sb="51" eb="53">
      <t>ホイク</t>
    </rPh>
    <rPh sb="53" eb="54">
      <t>カ</t>
    </rPh>
    <phoneticPr fontId="4"/>
  </si>
  <si>
    <t>家庭的保育条例（虐待等の禁止）の条</t>
    <rPh sb="0" eb="2">
      <t>カテイ</t>
    </rPh>
    <rPh sb="2" eb="3">
      <t>テキ</t>
    </rPh>
    <rPh sb="3" eb="5">
      <t>ホイク</t>
    </rPh>
    <rPh sb="5" eb="7">
      <t>ジョウレイ</t>
    </rPh>
    <rPh sb="8" eb="10">
      <t>ギャクタイ</t>
    </rPh>
    <rPh sb="10" eb="11">
      <t>トウ</t>
    </rPh>
    <rPh sb="12" eb="14">
      <t>キンシ</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</si>
  <si>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</si>
  <si>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8"/>
  </si>
  <si>
    <t>　家庭的保育事業者等は、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以下この条において「安全計画」という。）を策定し、当該安全計画に従い必要な措置を講じなければならない。
2　家庭的保育事業者等は、職員に対し、安全計画について周知するとともに、前項の研修及び訓練を定期的に実施しなければならない。
3　家庭的保育事業者等は、利用乳幼児の安全の確保に関して保護者との連携が図られるよう、保護者に対し、安全計画に基づく取組の内容等について周知しなければならない。
4　家庭的保育事業者等は、定期的に安全計画の見直しを行い、必要に応じて安全計画の変更を行うものとする。</t>
    <phoneticPr fontId="4"/>
  </si>
  <si>
    <t>「安全計画」とは、家庭的保育事業所等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のことをいう。</t>
    <phoneticPr fontId="4"/>
  </si>
  <si>
    <t>職員に対し、安全計画について周知するとともに、研修及び訓練を定期的に実施しているか。</t>
    <phoneticPr fontId="4"/>
  </si>
  <si>
    <t>利用乳幼児の安全の確保を図るため、安全計画（※）を策定しているか。</t>
    <phoneticPr fontId="4"/>
  </si>
  <si>
    <t>保護者に対し、安全計画に基づく取組の内容等について周知しているか。</t>
    <phoneticPr fontId="4"/>
  </si>
  <si>
    <t>定期的に安全計画の見直しを行い、必要に応じて安全計画の変更を行っているか。</t>
    <phoneticPr fontId="4"/>
  </si>
  <si>
    <t>家庭的保育条例（自動車を運行する場合の所在の確認）</t>
    <phoneticPr fontId="4"/>
  </si>
  <si>
    <t>家庭的保育条例（自動車を運行する場合の所在の確認）</t>
    <rPh sb="0" eb="3">
      <t>カテイテキ</t>
    </rPh>
    <rPh sb="3" eb="5">
      <t>ホイク</t>
    </rPh>
    <rPh sb="5" eb="7">
      <t>ジョウレイ</t>
    </rPh>
    <rPh sb="8" eb="11">
      <t>ジドウシャ</t>
    </rPh>
    <rPh sb="12" eb="14">
      <t>ウンコウ</t>
    </rPh>
    <rPh sb="16" eb="18">
      <t>バアイ</t>
    </rPh>
    <rPh sb="19" eb="21">
      <t>ショザイ</t>
    </rPh>
    <rPh sb="22" eb="24">
      <t>カクニン</t>
    </rPh>
    <phoneticPr fontId="4"/>
  </si>
  <si>
    <t>　家庭的保育事業者等は、利用乳幼児の事業所外での活動、取組等のための移動その他の利用乳幼児の移動のために自動車を運行するときは、利用乳幼児の乗車及び降車の際に、点呼その他の利用乳幼児の所在を確実に把握することができる方法により、利用乳幼児の所在を確認しなければならない。
2　家庭的保育事業者等（居宅訪問型保育事業所を除く。）は、利用乳幼児の送迎を目的とした自動車（運転者席及びこれと並列の座席並びにこれらより一つ後方に備えられた前向きの座席以外の座席を有しないものその他利用の態様を勘案してこれと同程度に利用乳幼児の見落としのおそれが少ないと認められるものを除く。）を日常的に運行するときは、当該自動車にブザーその他の車内の利用乳幼児の見落としを防止する装置を備え、これを用いて前項に定める所在の確認（利用乳幼児の降車の際に限る。）を行わなければならない。</t>
    <phoneticPr fontId="4"/>
  </si>
  <si>
    <t>利用乳幼児の事業所外での活動等に際し自動車を運行するときは、乗車及び降車時に点呼等により利用乳幼児の所在を確認しているか。</t>
    <phoneticPr fontId="4"/>
  </si>
  <si>
    <t>利用乳幼児の送迎を目的とした自動車を日常的に運行するときは、見落としを防止する装置を備え、降車の際にはこれを用いて利用乳幼児の所在を確認しているか。</t>
    <phoneticPr fontId="4"/>
  </si>
  <si>
    <t>児童の健康管理・安全管理、非常災害対策の状況</t>
    <rPh sb="0" eb="2">
      <t>ジドウ</t>
    </rPh>
    <rPh sb="3" eb="5">
      <t>ケンコウ</t>
    </rPh>
    <rPh sb="5" eb="7">
      <t>カンリ</t>
    </rPh>
    <rPh sb="8" eb="10">
      <t>アンゼン</t>
    </rPh>
    <rPh sb="10" eb="12">
      <t>カンリ</t>
    </rPh>
    <phoneticPr fontId="8"/>
  </si>
  <si>
    <t>前年度の医療機関への受診・入院を要する程度の事故の発生状況（新設事業所は、監査調書提出月の前月まで）を記入すること。</t>
    <rPh sb="4" eb="6">
      <t>イリョウ</t>
    </rPh>
    <rPh sb="6" eb="8">
      <t>キカン</t>
    </rPh>
    <rPh sb="10" eb="12">
      <t>ジュシン</t>
    </rPh>
    <rPh sb="13" eb="15">
      <t>ニュウイン</t>
    </rPh>
    <rPh sb="16" eb="17">
      <t>ヨウ</t>
    </rPh>
    <rPh sb="19" eb="21">
      <t>テイド</t>
    </rPh>
    <rPh sb="22" eb="24">
      <t>ジコ</t>
    </rPh>
    <rPh sb="25" eb="27">
      <t>ハッセイ</t>
    </rPh>
    <rPh sb="51" eb="57">
      <t>キ</t>
    </rPh>
    <phoneticPr fontId="4"/>
  </si>
  <si>
    <t>児童の重大事故が発生した場合に、市町村担当課へ書面にて事故報告を行っているか。</t>
    <rPh sb="3" eb="5">
      <t>ジュウダイ</t>
    </rPh>
    <phoneticPr fontId="4"/>
  </si>
  <si>
    <t>所外活動の場所・移動方法などの安全確認は行っているか。</t>
    <rPh sb="0" eb="2">
      <t>ショガイ</t>
    </rPh>
    <rPh sb="2" eb="4">
      <t>カツドウ</t>
    </rPh>
    <rPh sb="5" eb="7">
      <t>バショ</t>
    </rPh>
    <rPh sb="8" eb="12">
      <t>イドウホウホウ</t>
    </rPh>
    <rPh sb="15" eb="19">
      <t>アンゼンカクニン</t>
    </rPh>
    <rPh sb="20" eb="21">
      <t>オコナ</t>
    </rPh>
    <phoneticPr fontId="4"/>
  </si>
  <si>
    <t>「保育所等の園外活動時等における園児の見落とし等の発生防止に向けた取組の徹底について」（令和4年4月11日 厚生労働省子ども家庭局総務課少子化総合対策室 外）</t>
    <rPh sb="1" eb="4">
      <t>ホイクショ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5">
      <t>トリクミ</t>
    </rPh>
    <rPh sb="36" eb="38">
      <t>テッテイ</t>
    </rPh>
    <rPh sb="44" eb="46">
      <t>レイワ</t>
    </rPh>
    <rPh sb="47" eb="48">
      <t>ネン</t>
    </rPh>
    <rPh sb="49" eb="50">
      <t>ガツ</t>
    </rPh>
    <rPh sb="52" eb="53">
      <t>ニチ</t>
    </rPh>
    <rPh sb="77" eb="78">
      <t>ソト</t>
    </rPh>
    <phoneticPr fontId="4"/>
  </si>
  <si>
    <t>保育所保育指針第3章4(1)</t>
    <rPh sb="0" eb="7">
      <t>ホイクショホイクシシン</t>
    </rPh>
    <rPh sb="7" eb="8">
      <t>ダイ</t>
    </rPh>
    <rPh sb="9" eb="10">
      <t>ショウ</t>
    </rPh>
    <phoneticPr fontId="4"/>
  </si>
  <si>
    <t>特定教育・保育条例（準用）の条
→特定教育・保育条例（事故発生の防止及び発生時の対応)の条第1項</t>
    <phoneticPr fontId="4"/>
  </si>
  <si>
    <t>「いる」場合、危機管理マニュアル等は、全職員に周知しているか。</t>
    <rPh sb="4" eb="6">
      <t>バアイ</t>
    </rPh>
    <phoneticPr fontId="4"/>
  </si>
  <si>
    <t>救急対応及び不審者対応等の定期的な訓練について</t>
    <rPh sb="0" eb="2">
      <t>キュウキュウ</t>
    </rPh>
    <rPh sb="2" eb="4">
      <t>タイオウ</t>
    </rPh>
    <rPh sb="4" eb="5">
      <t>オヨ</t>
    </rPh>
    <rPh sb="6" eb="9">
      <t>フシンシャ</t>
    </rPh>
    <rPh sb="9" eb="11">
      <t>タイオウ</t>
    </rPh>
    <rPh sb="11" eb="12">
      <t>トウ</t>
    </rPh>
    <rPh sb="13" eb="16">
      <t>テイキテキ</t>
    </rPh>
    <rPh sb="17" eb="19">
      <t>クンレン</t>
    </rPh>
    <phoneticPr fontId="4"/>
  </si>
  <si>
    <t>救急対応及び不審者対応等の定期的な訓練の記録はあるか。</t>
    <rPh sb="20" eb="22">
      <t>キロク</t>
    </rPh>
    <phoneticPr fontId="4"/>
  </si>
  <si>
    <t>救急対応とは、心肺蘇生法、気道内異物除去、AED・エピペンの使用等を指す。</t>
    <rPh sb="0" eb="2">
      <t>キュウキュウ</t>
    </rPh>
    <rPh sb="2" eb="4">
      <t>タイオウ</t>
    </rPh>
    <rPh sb="7" eb="12">
      <t>シンパイソセイホウ</t>
    </rPh>
    <rPh sb="13" eb="14">
      <t>キ</t>
    </rPh>
    <rPh sb="14" eb="16">
      <t>ドウナイ</t>
    </rPh>
    <rPh sb="16" eb="18">
      <t>イブツ</t>
    </rPh>
    <rPh sb="18" eb="20">
      <t>ジョキョ</t>
    </rPh>
    <rPh sb="30" eb="32">
      <t>シヨウ</t>
    </rPh>
    <rPh sb="32" eb="33">
      <t>トウ</t>
    </rPh>
    <rPh sb="34" eb="35">
      <t>サ</t>
    </rPh>
    <phoneticPr fontId="4"/>
  </si>
  <si>
    <t>(10)</t>
    <phoneticPr fontId="8"/>
  </si>
  <si>
    <t>主治医等の医師の診断及び指示に基づく生活管理指導表</t>
    <rPh sb="0" eb="3">
      <t>シュジイ</t>
    </rPh>
    <rPh sb="3" eb="4">
      <t>トウ</t>
    </rPh>
    <rPh sb="5" eb="7">
      <t>イシ</t>
    </rPh>
    <rPh sb="8" eb="10">
      <t>シンダン</t>
    </rPh>
    <rPh sb="10" eb="11">
      <t>オヨ</t>
    </rPh>
    <rPh sb="12" eb="14">
      <t>シジ</t>
    </rPh>
    <rPh sb="15" eb="16">
      <t>モト</t>
    </rPh>
    <rPh sb="18" eb="20">
      <t>セイカツ</t>
    </rPh>
    <rPh sb="20" eb="22">
      <t>カンリ</t>
    </rPh>
    <rPh sb="22" eb="24">
      <t>シドウ</t>
    </rPh>
    <rPh sb="24" eb="25">
      <t>ヒョウ</t>
    </rPh>
    <phoneticPr fontId="4"/>
  </si>
  <si>
    <t>子育て
支援員等</t>
    <rPh sb="0" eb="2">
      <t>コソダ</t>
    </rPh>
    <rPh sb="4" eb="7">
      <t>シエンイン</t>
    </rPh>
    <rPh sb="7" eb="8">
      <t>トウ</t>
    </rPh>
    <phoneticPr fontId="4"/>
  </si>
  <si>
    <t>実施年月日：</t>
    <rPh sb="0" eb="2">
      <t>ジッシ</t>
    </rPh>
    <rPh sb="2" eb="5">
      <t>ネンガッピ</t>
    </rPh>
    <phoneticPr fontId="4"/>
  </si>
  <si>
    <t>定期健康診断対象人数</t>
    <rPh sb="6" eb="8">
      <t>タイショウ</t>
    </rPh>
    <rPh sb="8" eb="10">
      <t>ニンズウ</t>
    </rPh>
    <phoneticPr fontId="4"/>
  </si>
  <si>
    <t>受診人数</t>
    <rPh sb="0" eb="2">
      <t>ジュシン</t>
    </rPh>
    <rPh sb="2" eb="4">
      <t>ニンズウ</t>
    </rPh>
    <phoneticPr fontId="4"/>
  </si>
  <si>
    <t xml:space="preserve">本俸に含めている </t>
    <rPh sb="0" eb="2">
      <t>ホンポウ</t>
    </rPh>
    <rPh sb="3" eb="4">
      <t>フク</t>
    </rPh>
    <phoneticPr fontId="4"/>
  </si>
  <si>
    <t xml:space="preserve">毎月手当として支給 </t>
    <rPh sb="0" eb="2">
      <t>マイツキ</t>
    </rPh>
    <rPh sb="2" eb="4">
      <t>テアテ</t>
    </rPh>
    <rPh sb="7" eb="9">
      <t>シキュウ</t>
    </rPh>
    <phoneticPr fontId="4"/>
  </si>
  <si>
    <t>a. 園長の就任年月日</t>
    <rPh sb="3" eb="4">
      <t>ソノ</t>
    </rPh>
    <rPh sb="6" eb="8">
      <t>シュウニン</t>
    </rPh>
    <rPh sb="8" eb="11">
      <t>ネンガッピ</t>
    </rPh>
    <phoneticPr fontId="8"/>
  </si>
  <si>
    <t>e. 理由及び期間</t>
    <rPh sb="3" eb="5">
      <t>リユウ</t>
    </rPh>
    <rPh sb="5" eb="6">
      <t>オヨ</t>
    </rPh>
    <rPh sb="7" eb="9">
      <t>キカン</t>
    </rPh>
    <phoneticPr fontId="8"/>
  </si>
  <si>
    <t>/ 期間：</t>
    <rPh sb="2" eb="4">
      <t>キカン</t>
    </rPh>
    <phoneticPr fontId="4"/>
  </si>
  <si>
    <t>(16)</t>
    <phoneticPr fontId="4"/>
  </si>
  <si>
    <t>配置している場合</t>
    <rPh sb="0" eb="2">
      <t>ハイチ</t>
    </rPh>
    <rPh sb="6" eb="8">
      <t>バアイ</t>
    </rPh>
    <phoneticPr fontId="4"/>
  </si>
  <si>
    <t>配置していない場合の園長が専従していない理由及びその期間</t>
    <rPh sb="0" eb="2">
      <t>ハイチ</t>
    </rPh>
    <rPh sb="7" eb="9">
      <t>バアイ</t>
    </rPh>
    <rPh sb="10" eb="12">
      <t>エンチョウ</t>
    </rPh>
    <rPh sb="20" eb="22">
      <t>リユウ</t>
    </rPh>
    <rPh sb="22" eb="23">
      <t>オヨ</t>
    </rPh>
    <rPh sb="26" eb="28">
      <t>キカン</t>
    </rPh>
    <phoneticPr fontId="4"/>
  </si>
  <si>
    <t>家庭的保育条例（家庭的保育事業所等に備える帳簿）の条</t>
    <phoneticPr fontId="4"/>
  </si>
  <si>
    <t>加算なし</t>
    <rPh sb="0" eb="2">
      <t>カサン</t>
    </rPh>
    <phoneticPr fontId="4"/>
  </si>
  <si>
    <t>契約書には必要な事項が規定されているか。</t>
    <rPh sb="0" eb="3">
      <t>ケイヤクショ</t>
    </rPh>
    <rPh sb="5" eb="7">
      <t>ヒツヨウ</t>
    </rPh>
    <rPh sb="8" eb="10">
      <t>ジコウ</t>
    </rPh>
    <rPh sb="11" eb="13">
      <t>キテイ</t>
    </rPh>
    <phoneticPr fontId="4"/>
  </si>
  <si>
    <t>食事計画（提供する食事の量と質についての計画）を立てているか。</t>
    <phoneticPr fontId="4"/>
  </si>
  <si>
    <t>食事計画について</t>
    <rPh sb="0" eb="2">
      <t>ショクジ</t>
    </rPh>
    <rPh sb="2" eb="4">
      <t>ケイカク</t>
    </rPh>
    <phoneticPr fontId="4"/>
  </si>
  <si>
    <t>子どもの健全な発育・発達を目指し、子どもの身体活動等を含めた生活状況や、子どもの栄養状態、摂取量、残食量等を把握することにより、給与栄養量の目標の達成度を評価し、食事計画の改善に努めているか。</t>
    <phoneticPr fontId="4"/>
  </si>
  <si>
    <t>給食を適正に運営するため、定期的に施設長を含む関係職員による給食会議を実施し、常に施設全体で食事計画・評価を通して給食の改善に努めているか。</t>
    <phoneticPr fontId="4"/>
  </si>
  <si>
    <t>「児童福祉施設における『食事摂取基準』を活用した食事計画について」(令和2年3月31日子母発0331第1号)</t>
    <rPh sb="1" eb="11">
      <t>ジドウフ</t>
    </rPh>
    <rPh sb="12" eb="18">
      <t>ショクジセッシュキ</t>
    </rPh>
    <rPh sb="20" eb="22">
      <t>カツヨウ</t>
    </rPh>
    <rPh sb="24" eb="32">
      <t>ショクジケイ</t>
    </rPh>
    <rPh sb="34" eb="36">
      <t>レイワ</t>
    </rPh>
    <rPh sb="37" eb="38">
      <t>ネン</t>
    </rPh>
    <rPh sb="39" eb="40">
      <t>ガツ</t>
    </rPh>
    <rPh sb="42" eb="43">
      <t>ニチ</t>
    </rPh>
    <rPh sb="43" eb="44">
      <t>コ</t>
    </rPh>
    <rPh sb="44" eb="45">
      <t>ハハ</t>
    </rPh>
    <rPh sb="45" eb="46">
      <t>ハツ</t>
    </rPh>
    <rPh sb="50" eb="51">
      <t>ダイ</t>
    </rPh>
    <rPh sb="52" eb="53">
      <t>ゴウ</t>
    </rPh>
    <phoneticPr fontId="4"/>
  </si>
  <si>
    <t>【不適切な保育の未然防止対策】</t>
    <rPh sb="1" eb="4">
      <t>フテキセツ</t>
    </rPh>
    <rPh sb="5" eb="7">
      <t>ホイク</t>
    </rPh>
    <rPh sb="8" eb="10">
      <t>ミゼン</t>
    </rPh>
    <rPh sb="10" eb="12">
      <t>ボウシ</t>
    </rPh>
    <rPh sb="12" eb="14">
      <t>タイサク</t>
    </rPh>
    <phoneticPr fontId="8"/>
  </si>
  <si>
    <t>【児童虐待防止対策】</t>
    <rPh sb="1" eb="3">
      <t>ジドウ</t>
    </rPh>
    <phoneticPr fontId="8"/>
  </si>
  <si>
    <t>午睡中はある程度の明るさを確保し、子どもの眠っている様子や表情の変化に注意しているか。</t>
    <rPh sb="0" eb="3">
      <t>ゴスイチュウ</t>
    </rPh>
    <rPh sb="6" eb="8">
      <t>テイド</t>
    </rPh>
    <rPh sb="9" eb="10">
      <t>アカ</t>
    </rPh>
    <rPh sb="13" eb="15">
      <t>カクホ</t>
    </rPh>
    <rPh sb="17" eb="18">
      <t>コ</t>
    </rPh>
    <rPh sb="21" eb="22">
      <t>ネム</t>
    </rPh>
    <rPh sb="26" eb="28">
      <t>ヨウス</t>
    </rPh>
    <rPh sb="29" eb="31">
      <t>ヒョウジョウ</t>
    </rPh>
    <rPh sb="32" eb="34">
      <t>ヘンカ</t>
    </rPh>
    <rPh sb="35" eb="37">
      <t>チュウイ</t>
    </rPh>
    <phoneticPr fontId="4"/>
  </si>
  <si>
    <t>処遇改善等加算について</t>
    <rPh sb="0" eb="7">
      <t>ショグウカ</t>
    </rPh>
    <phoneticPr fontId="4"/>
  </si>
  <si>
    <t>従業員枠</t>
    <rPh sb="0" eb="3">
      <t>ジュウギョウイン</t>
    </rPh>
    <rPh sb="3" eb="4">
      <t>ワク</t>
    </rPh>
    <phoneticPr fontId="4"/>
  </si>
  <si>
    <t>地域枠</t>
    <rPh sb="0" eb="3">
      <t>チイキワク</t>
    </rPh>
    <phoneticPr fontId="4"/>
  </si>
  <si>
    <t>利用
定員</t>
    <rPh sb="0" eb="2">
      <t>リヨウ</t>
    </rPh>
    <rPh sb="3" eb="5">
      <t>テイイン</t>
    </rPh>
    <phoneticPr fontId="4"/>
  </si>
  <si>
    <t>家庭的保育条例「事業所内保育事業」（利用定員の設定）の条</t>
    <phoneticPr fontId="4"/>
  </si>
  <si>
    <t>利用定員は、市町村へ届け出ている定員数を記載すること。</t>
    <phoneticPr fontId="4"/>
  </si>
  <si>
    <t>家庭的保育条例「小規模型事業所内保育事業」（準用）の条
→家庭的保育条例「小規模型事業所内保育事業」（設備の基準）の条</t>
    <rPh sb="22" eb="24">
      <t>ジュンヨウ</t>
    </rPh>
    <phoneticPr fontId="4"/>
  </si>
  <si>
    <t>家庭的保育条例「小規模型事業所内保育事業」（準用）の条
→家庭的保育条例「小規模型事業所内保育事業」（設備の基準）の条</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ジュンヨウ</t>
    </rPh>
    <rPh sb="26" eb="27">
      <t>ジョウ</t>
    </rPh>
    <rPh sb="51" eb="53">
      <t>セツビ</t>
    </rPh>
    <rPh sb="54" eb="56">
      <t>キジュン</t>
    </rPh>
    <phoneticPr fontId="8"/>
  </si>
  <si>
    <t>留意事項通知　別紙8 Ⅲ-3</t>
    <rPh sb="0" eb="6">
      <t>リュ</t>
    </rPh>
    <phoneticPr fontId="4"/>
  </si>
  <si>
    <t>家庭的保育条例「小規模型事業所内保育事業」（職員）の条
→小規模型事業所内保育事業所の利用定員は19人以下となっている。</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9" eb="32">
      <t>ショウキボ</t>
    </rPh>
    <rPh sb="32" eb="33">
      <t>ガタ</t>
    </rPh>
    <rPh sb="33" eb="36">
      <t>ジギョウショ</t>
    </rPh>
    <rPh sb="36" eb="37">
      <t>ナイ</t>
    </rPh>
    <rPh sb="37" eb="39">
      <t>ホイク</t>
    </rPh>
    <rPh sb="39" eb="42">
      <t>ジギョウショ</t>
    </rPh>
    <rPh sb="43" eb="45">
      <t>リヨウ</t>
    </rPh>
    <rPh sb="45" eb="47">
      <t>テイイン</t>
    </rPh>
    <rPh sb="50" eb="53">
      <t>ニンイカ</t>
    </rPh>
    <phoneticPr fontId="4"/>
  </si>
  <si>
    <t>保育従事者</t>
    <rPh sb="0" eb="2">
      <t>ホイク</t>
    </rPh>
    <rPh sb="2" eb="5">
      <t>ジュウジシャ</t>
    </rPh>
    <phoneticPr fontId="8"/>
  </si>
  <si>
    <t>保育従事者</t>
    <rPh sb="0" eb="2">
      <t>ホイク</t>
    </rPh>
    <rPh sb="2" eb="5">
      <t>ジュウジシャ</t>
    </rPh>
    <phoneticPr fontId="4"/>
  </si>
  <si>
    <t>直接処遇職員（直接保育に携わる職員）　</t>
    <phoneticPr fontId="4"/>
  </si>
  <si>
    <t>保育従事者</t>
    <rPh sb="0" eb="5">
      <t>ホイクジュウジシャ</t>
    </rPh>
    <phoneticPr fontId="4"/>
  </si>
  <si>
    <t>保育従事者</t>
    <rPh sb="0" eb="2">
      <t>ホイク</t>
    </rPh>
    <rPh sb="2" eb="4">
      <t>ジュウジ</t>
    </rPh>
    <rPh sb="4" eb="5">
      <t>シャ</t>
    </rPh>
    <phoneticPr fontId="4"/>
  </si>
  <si>
    <t>（保育士）</t>
    <rPh sb="1" eb="4">
      <t>ホイクシ</t>
    </rPh>
    <phoneticPr fontId="4"/>
  </si>
  <si>
    <t>（子育て支援員）</t>
    <phoneticPr fontId="4"/>
  </si>
  <si>
    <t>（看護師・保健師・准看護師）</t>
    <rPh sb="1" eb="4">
      <t>カンゴシ</t>
    </rPh>
    <rPh sb="5" eb="8">
      <t>ホケンシ</t>
    </rPh>
    <rPh sb="9" eb="13">
      <t>ジュンカ</t>
    </rPh>
    <phoneticPr fontId="4"/>
  </si>
  <si>
    <t>主任保育従事者や副主任保育従事者等は、直接処遇職員（保育従事者欄）に計上する。</t>
    <rPh sb="4" eb="7">
      <t>ジュウジシャ</t>
    </rPh>
    <rPh sb="13" eb="16">
      <t>ジュウジシャ</t>
    </rPh>
    <rPh sb="19" eb="23">
      <t>チョクセツショグウ</t>
    </rPh>
    <rPh sb="23" eb="25">
      <t>ショクイン</t>
    </rPh>
    <rPh sb="28" eb="31">
      <t>ジュウジシャ</t>
    </rPh>
    <phoneticPr fontId="4"/>
  </si>
  <si>
    <t>正規職員の保育従事者（保育士及び子育て支援員）</t>
    <rPh sb="0" eb="4">
      <t>セイキショクイン</t>
    </rPh>
    <rPh sb="5" eb="7">
      <t>ホイク</t>
    </rPh>
    <rPh sb="7" eb="10">
      <t>ジュウジシャ</t>
    </rPh>
    <rPh sb="11" eb="14">
      <t>ホイクシ</t>
    </rPh>
    <rPh sb="14" eb="15">
      <t>オヨ</t>
    </rPh>
    <rPh sb="16" eb="18">
      <t>コソダ</t>
    </rPh>
    <rPh sb="19" eb="22">
      <t>シエンイン</t>
    </rPh>
    <phoneticPr fontId="4"/>
  </si>
  <si>
    <t>保育従事者（保育士及び子育て支援員）以外の職の正規職員</t>
    <rPh sb="0" eb="2">
      <t>ホイク</t>
    </rPh>
    <rPh sb="2" eb="5">
      <t>ジュウジシャ</t>
    </rPh>
    <rPh sb="6" eb="9">
      <t>ホイクシ</t>
    </rPh>
    <rPh sb="9" eb="10">
      <t>オヨ</t>
    </rPh>
    <rPh sb="11" eb="13">
      <t>コソダ</t>
    </rPh>
    <rPh sb="14" eb="16">
      <t>シエン</t>
    </rPh>
    <rPh sb="16" eb="17">
      <t>イン</t>
    </rPh>
    <rPh sb="18" eb="20">
      <t>イガイ</t>
    </rPh>
    <phoneticPr fontId="4"/>
  </si>
  <si>
    <t>基準配置保育従事者数：</t>
    <rPh sb="0" eb="2">
      <t>キジュン</t>
    </rPh>
    <rPh sb="2" eb="4">
      <t>ハイチ</t>
    </rPh>
    <rPh sb="4" eb="6">
      <t>ホイク</t>
    </rPh>
    <rPh sb="6" eb="9">
      <t>ジュウジシャ</t>
    </rPh>
    <rPh sb="9" eb="10">
      <t>スウ</t>
    </rPh>
    <phoneticPr fontId="4"/>
  </si>
  <si>
    <t>基準配置保育従事者数算定表に監査調書提出月の児童現員数を本年度4月1日前日現在の年齢ごとに入力すること。</t>
    <rPh sb="6" eb="9">
      <t>ジュウジシャ</t>
    </rPh>
    <rPh sb="20" eb="21">
      <t>ヅキ</t>
    </rPh>
    <rPh sb="22" eb="24">
      <t>ジドウ</t>
    </rPh>
    <rPh sb="24" eb="26">
      <t>ゲンイン</t>
    </rPh>
    <rPh sb="26" eb="27">
      <t>スウ</t>
    </rPh>
    <rPh sb="30" eb="31">
      <t>ド</t>
    </rPh>
    <rPh sb="40" eb="42">
      <t>ネンレイ</t>
    </rPh>
    <rPh sb="45" eb="47">
      <t>ニュウリョク</t>
    </rPh>
    <phoneticPr fontId="4"/>
  </si>
  <si>
    <t>＜基準配置保育従事者数算定表＞</t>
    <rPh sb="1" eb="3">
      <t>キジュン</t>
    </rPh>
    <rPh sb="3" eb="5">
      <t>ハイチ</t>
    </rPh>
    <rPh sb="5" eb="7">
      <t>ホイク</t>
    </rPh>
    <rPh sb="7" eb="10">
      <t>ジュウジシャ</t>
    </rPh>
    <rPh sb="10" eb="11">
      <t>スウ</t>
    </rPh>
    <rPh sb="11" eb="13">
      <t>サンテイ</t>
    </rPh>
    <rPh sb="13" eb="14">
      <t>ヒョウ</t>
    </rPh>
    <phoneticPr fontId="8"/>
  </si>
  <si>
    <t>全保育従事者労働時間</t>
    <rPh sb="0" eb="1">
      <t>ゼン</t>
    </rPh>
    <rPh sb="1" eb="3">
      <t>ホイク</t>
    </rPh>
    <rPh sb="3" eb="6">
      <t>ジュウジシャ</t>
    </rPh>
    <rPh sb="6" eb="8">
      <t>ロウドウ</t>
    </rPh>
    <rPh sb="8" eb="10">
      <t>ジカン</t>
    </rPh>
    <phoneticPr fontId="4"/>
  </si>
  <si>
    <t>基準配置保育従事者数</t>
    <rPh sb="4" eb="6">
      <t>ホイク</t>
    </rPh>
    <rPh sb="6" eb="9">
      <t>ジュウジシャ</t>
    </rPh>
    <rPh sb="9" eb="10">
      <t>スウ</t>
    </rPh>
    <phoneticPr fontId="8"/>
  </si>
  <si>
    <t>= 保育従事者</t>
    <rPh sb="4" eb="7">
      <t>ジュウジシャ</t>
    </rPh>
    <phoneticPr fontId="8"/>
  </si>
  <si>
    <t>保育従事者ごとの月労働時間数
(雇用契約による時間数）</t>
    <rPh sb="0" eb="2">
      <t>ホイク</t>
    </rPh>
    <rPh sb="2" eb="5">
      <t>ジュウジシャ</t>
    </rPh>
    <rPh sb="8" eb="9">
      <t>ツキ</t>
    </rPh>
    <rPh sb="9" eb="11">
      <t>ロウドウ</t>
    </rPh>
    <rPh sb="11" eb="14">
      <t>ジカンスウ</t>
    </rPh>
    <rPh sb="16" eb="18">
      <t>コヨウ</t>
    </rPh>
    <rPh sb="18" eb="20">
      <t>ケイヤク</t>
    </rPh>
    <rPh sb="23" eb="26">
      <t>ジカンスウ</t>
    </rPh>
    <phoneticPr fontId="4"/>
  </si>
  <si>
    <t>保育従事者配置には、無資格保育補助者を含めないこと。</t>
    <rPh sb="2" eb="5">
      <t>ジュウジシャ</t>
    </rPh>
    <rPh sb="5" eb="7">
      <t>ハイチ</t>
    </rPh>
    <phoneticPr fontId="8"/>
  </si>
  <si>
    <t>⑥</t>
    <phoneticPr fontId="4"/>
  </si>
  <si>
    <t>子育て支援員等とは、保育に従事する職員として市町村長が行う研修（市町村長が指定する都道府県知事その他の機関が行う研修を含む）を修了した者又は保育士と同等の知識及び経験を有すると市町村長が認める者をいう。</t>
    <phoneticPr fontId="4"/>
  </si>
  <si>
    <t>子育て支援員等は、各クラスの担任保育従事者には含めないこと（小規模型事業所内保育事業A型のみ）。</t>
    <rPh sb="0" eb="2">
      <t>コソダ</t>
    </rPh>
    <rPh sb="3" eb="5">
      <t>シエン</t>
    </rPh>
    <rPh sb="5" eb="6">
      <t>イン</t>
    </rPh>
    <rPh sb="6" eb="7">
      <t>トウ</t>
    </rPh>
    <rPh sb="9" eb="10">
      <t>カク</t>
    </rPh>
    <rPh sb="14" eb="16">
      <t>タンニン</t>
    </rPh>
    <rPh sb="16" eb="18">
      <t>ホイク</t>
    </rPh>
    <rPh sb="18" eb="21">
      <t>ジュウジシャ</t>
    </rPh>
    <rPh sb="23" eb="24">
      <t>フク</t>
    </rPh>
    <rPh sb="30" eb="33">
      <t>ショウキボ</t>
    </rPh>
    <rPh sb="33" eb="34">
      <t>ガタ</t>
    </rPh>
    <rPh sb="34" eb="37">
      <t>ジギョウショ</t>
    </rPh>
    <rPh sb="37" eb="38">
      <t>ナイ</t>
    </rPh>
    <rPh sb="38" eb="40">
      <t>ホイク</t>
    </rPh>
    <rPh sb="40" eb="42">
      <t>ジギョウ</t>
    </rPh>
    <rPh sb="43" eb="44">
      <t>ガタ</t>
    </rPh>
    <phoneticPr fontId="4"/>
  </si>
  <si>
    <t>（保育従事者）算定に当たっては、下記参照。</t>
    <phoneticPr fontId="4"/>
  </si>
  <si>
    <t>→労働時間が8時間を超える場合は、少なくとも1時間の休憩時間を与えなければならない。</t>
    <rPh sb="17" eb="22">
      <t>スク</t>
    </rPh>
    <phoneticPr fontId="8"/>
  </si>
  <si>
    <t>支給方法</t>
    <rPh sb="0" eb="4">
      <t>シキュウホウホウ</t>
    </rPh>
    <phoneticPr fontId="4"/>
  </si>
  <si>
    <t>名称</t>
    <rPh sb="0" eb="2">
      <t>メイショウ</t>
    </rPh>
    <phoneticPr fontId="4"/>
  </si>
  <si>
    <t>保育標準時間認定を受けた子どもが利用する事業所については1人。</t>
    <phoneticPr fontId="4"/>
  </si>
  <si>
    <t>－小規模型事業所内保育事業　運営No.1－</t>
    <rPh sb="1" eb="4">
      <t>ショウキボ</t>
    </rPh>
    <rPh sb="4" eb="5">
      <t>ガタ</t>
    </rPh>
    <rPh sb="5" eb="8">
      <t>ジギョウショ</t>
    </rPh>
    <rPh sb="8" eb="9">
      <t>ナイ</t>
    </rPh>
    <rPh sb="9" eb="11">
      <t>ホイク</t>
    </rPh>
    <rPh sb="11" eb="13">
      <t>ジギョウ</t>
    </rPh>
    <phoneticPr fontId="8"/>
  </si>
  <si>
    <t>各部屋の面積を記入すること。　※児童数については、1(1)の現員数と一致させること。</t>
    <rPh sb="30" eb="32">
      <t>ゲンイン</t>
    </rPh>
    <rPh sb="32" eb="33">
      <t>スウ</t>
    </rPh>
    <rPh sb="34" eb="36">
      <t>イッチ</t>
    </rPh>
    <phoneticPr fontId="4"/>
  </si>
  <si>
    <t>小規模型事業所内保育事業　運営調書</t>
    <rPh sb="0" eb="3">
      <t>ショウキボ</t>
    </rPh>
    <rPh sb="3" eb="4">
      <t>ガタ</t>
    </rPh>
    <rPh sb="4" eb="8">
      <t>ジギョウショナイ</t>
    </rPh>
    <rPh sb="8" eb="12">
      <t>ホイクジギョウ</t>
    </rPh>
    <rPh sb="13" eb="15">
      <t>ウンエイ</t>
    </rPh>
    <rPh sb="15" eb="17">
      <t>チョウショ</t>
    </rPh>
    <phoneticPr fontId="4"/>
  </si>
  <si>
    <t>※この監査調書は市町村から認可を受けた
以後のことについて記載してください。</t>
    <rPh sb="20" eb="22">
      <t>イゴ</t>
    </rPh>
    <phoneticPr fontId="4"/>
  </si>
  <si>
    <t>小規模型事業所内保育事業　運営調書</t>
    <rPh sb="0" eb="3">
      <t>ショウキボ</t>
    </rPh>
    <rPh sb="3" eb="4">
      <t>ガタ</t>
    </rPh>
    <rPh sb="4" eb="7">
      <t>ジギョウショ</t>
    </rPh>
    <rPh sb="7" eb="8">
      <t>ナイ</t>
    </rPh>
    <rPh sb="8" eb="10">
      <t>ホイク</t>
    </rPh>
    <rPh sb="10" eb="12">
      <t>ジギョウ</t>
    </rPh>
    <rPh sb="13" eb="15">
      <t>ウンエイ</t>
    </rPh>
    <rPh sb="15" eb="17">
      <t>チョウショ</t>
    </rPh>
    <phoneticPr fontId="4"/>
  </si>
  <si>
    <t>短時間</t>
    <rPh sb="0" eb="3">
      <t>タンジカン</t>
    </rPh>
    <phoneticPr fontId="8"/>
  </si>
  <si>
    <t>家庭的保育条例「小規模型事業所内保育事業」（職員）の条第1項及び第3項</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rPh sb="30" eb="31">
      <t>オヨ</t>
    </rPh>
    <rPh sb="32" eb="33">
      <t>ダイ</t>
    </rPh>
    <rPh sb="34" eb="35">
      <t>コウ</t>
    </rPh>
    <phoneticPr fontId="4"/>
  </si>
  <si>
    <t>職員配置の状況（※このページには小規模型事業所内保育事業A型の事業所のみ記入すること）</t>
    <phoneticPr fontId="4"/>
  </si>
  <si>
    <t>家庭的保育条例「小規模型事業所内保育事業」（職員）の条第3項</t>
    <rPh sb="0" eb="2">
      <t>カテイ</t>
    </rPh>
    <rPh sb="2" eb="3">
      <t>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phoneticPr fontId="4"/>
  </si>
  <si>
    <t>カ</t>
    <phoneticPr fontId="56"/>
  </si>
  <si>
    <t>－小規模型事業所内保育事業　運営No.5－</t>
    <phoneticPr fontId="8"/>
  </si>
  <si>
    <t>児童・保育従事者の状況</t>
    <rPh sb="0" eb="2">
      <t>ジドウ</t>
    </rPh>
    <rPh sb="3" eb="5">
      <t>ホイク</t>
    </rPh>
    <rPh sb="5" eb="8">
      <t>ジュウジシャ</t>
    </rPh>
    <rPh sb="9" eb="11">
      <t>ジョウキョウ</t>
    </rPh>
    <phoneticPr fontId="8"/>
  </si>
  <si>
    <t>時間帯における保育従事者数</t>
    <rPh sb="0" eb="3">
      <t>ジカンタイ</t>
    </rPh>
    <rPh sb="7" eb="9">
      <t>ホイク</t>
    </rPh>
    <rPh sb="9" eb="12">
      <t>ジュウジシャ</t>
    </rPh>
    <rPh sb="12" eb="13">
      <t>スウ</t>
    </rPh>
    <phoneticPr fontId="8"/>
  </si>
  <si>
    <t>実配置保育従事者数</t>
    <rPh sb="0" eb="1">
      <t>ジツ</t>
    </rPh>
    <rPh sb="1" eb="3">
      <t>ハイチ</t>
    </rPh>
    <rPh sb="3" eb="5">
      <t>ホイク</t>
    </rPh>
    <rPh sb="5" eb="8">
      <t>ジュウジシャ</t>
    </rPh>
    <rPh sb="8" eb="9">
      <t>ゲンスウ</t>
    </rPh>
    <phoneticPr fontId="8"/>
  </si>
  <si>
    <t>基準配置保育従事者数</t>
    <rPh sb="0" eb="2">
      <t>キジュン</t>
    </rPh>
    <rPh sb="2" eb="4">
      <t>ハイチ</t>
    </rPh>
    <rPh sb="4" eb="6">
      <t>ホイク</t>
    </rPh>
    <rPh sb="6" eb="9">
      <t>ジュウジシャ</t>
    </rPh>
    <rPh sb="9" eb="10">
      <t>スウ</t>
    </rPh>
    <phoneticPr fontId="4"/>
  </si>
  <si>
    <t>家庭的保育条例「小規模型事業所内保育事業」（職員）の条第2項</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phoneticPr fontId="4"/>
  </si>
  <si>
    <t>留意事項通知　別紙8 Ⅳ-4-（2）-（ア）</t>
    <phoneticPr fontId="4"/>
  </si>
  <si>
    <t>→事業所内保育事業については、原則として、土曜日を含む週6日間の開所が求められる事業である。</t>
    <rPh sb="1" eb="4">
      <t>ジギョウショ</t>
    </rPh>
    <rPh sb="4" eb="5">
      <t>ナイ</t>
    </rPh>
    <rPh sb="5" eb="7">
      <t>ホイク</t>
    </rPh>
    <rPh sb="7" eb="9">
      <t>ジギョウ</t>
    </rPh>
    <rPh sb="15" eb="17">
      <t>ゲンソク</t>
    </rPh>
    <rPh sb="21" eb="24">
      <t>ドヨウビ</t>
    </rPh>
    <rPh sb="25" eb="26">
      <t>フク</t>
    </rPh>
    <rPh sb="27" eb="28">
      <t>シュウ</t>
    </rPh>
    <rPh sb="29" eb="31">
      <t>ニチカン</t>
    </rPh>
    <rPh sb="32" eb="34">
      <t>カイショ</t>
    </rPh>
    <rPh sb="35" eb="36">
      <t>モトム</t>
    </rPh>
    <rPh sb="40" eb="42">
      <t>ジギョウ</t>
    </rPh>
    <phoneticPr fontId="4"/>
  </si>
  <si>
    <t>家庭的保育条例「小規模型事業所内保育事業」（職員）の条第2項</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phoneticPr fontId="8"/>
  </si>
  <si>
    <t>留意事項通知　別紙8 Ⅱ-1-(2)-(ア)-ⅰ-a、ⅱ</t>
    <phoneticPr fontId="4"/>
  </si>
  <si>
    <t>職員配置の状況（※このページには小規模型事業所内保育事業B型の事業所のみ記入すること）</t>
    <phoneticPr fontId="4"/>
  </si>
  <si>
    <t>留意事項通知　別紙8 Ⅱ-1-(2)-(ア)-ⅰ-b、ⅱ</t>
    <phoneticPr fontId="4"/>
  </si>
  <si>
    <t>留意事項通知　別紙8　Ⅲ-2</t>
    <rPh sb="0" eb="4">
      <t>リュウイジコウ</t>
    </rPh>
    <rPh sb="4" eb="6">
      <t>ツウチ</t>
    </rPh>
    <rPh sb="7" eb="9">
      <t>ベッシ</t>
    </rPh>
    <phoneticPr fontId="4"/>
  </si>
  <si>
    <t>留意事項通知　別紙8　Ⅲ-3</t>
    <phoneticPr fontId="4"/>
  </si>
  <si>
    <t>－小規模型事業所内保育事業　運営No.3－</t>
    <phoneticPr fontId="8"/>
  </si>
  <si>
    <t>前頁の3(1)の職員配置のうち、地域型保育給付費（以下、「給付費」という。）加算分や子ども・子育て支援交付金対象事業等での配置・加配はあるか。</t>
    <rPh sb="10" eb="12">
      <t>ハイチ</t>
    </rPh>
    <phoneticPr fontId="4"/>
  </si>
  <si>
    <t>基準
配置
保育
従事者</t>
    <rPh sb="0" eb="2">
      <t>キジュン</t>
    </rPh>
    <rPh sb="3" eb="5">
      <t>ハイチ</t>
    </rPh>
    <rPh sb="6" eb="8">
      <t>ホイク</t>
    </rPh>
    <rPh sb="9" eb="12">
      <t>ジュウジシャ</t>
    </rPh>
    <phoneticPr fontId="4"/>
  </si>
  <si>
    <t>保育従事者数</t>
    <rPh sb="0" eb="2">
      <t>ホイク</t>
    </rPh>
    <rPh sb="2" eb="5">
      <t>ジュウジシャ</t>
    </rPh>
    <rPh sb="5" eb="6">
      <t>スウ</t>
    </rPh>
    <phoneticPr fontId="4"/>
  </si>
  <si>
    <t>担任保育従事者氏名
（加配含む）
※クラス担任の前に
○をつけること。</t>
    <rPh sb="0" eb="2">
      <t>タンニン</t>
    </rPh>
    <rPh sb="2" eb="4">
      <t>ホイク</t>
    </rPh>
    <rPh sb="4" eb="7">
      <t>ジュウジシャ</t>
    </rPh>
    <rPh sb="7" eb="9">
      <t>シメイ</t>
    </rPh>
    <rPh sb="11" eb="13">
      <t>カハイ</t>
    </rPh>
    <rPh sb="13" eb="14">
      <t>フク</t>
    </rPh>
    <rPh sb="21" eb="23">
      <t>タンニン</t>
    </rPh>
    <rPh sb="24" eb="25">
      <t>マエ</t>
    </rPh>
    <phoneticPr fontId="4"/>
  </si>
  <si>
    <t>※「基準配置保育従事者」は、前頁3（2）の表とは必ずしも一致しない。</t>
    <phoneticPr fontId="4"/>
  </si>
  <si>
    <t>フリー
保育従事者</t>
    <rPh sb="4" eb="6">
      <t>ホイク</t>
    </rPh>
    <rPh sb="6" eb="9">
      <t>ジュウジシャ</t>
    </rPh>
    <phoneticPr fontId="4"/>
  </si>
  <si>
    <t>「保育従事者数」と「担任保育従事者氏名」は、A、Bごとに一致させること。フリー保育従事者は該当欄に記入すること。</t>
    <rPh sb="39" eb="41">
      <t>ホイク</t>
    </rPh>
    <rPh sb="41" eb="44">
      <t>ジュウジシャ</t>
    </rPh>
    <rPh sb="45" eb="48">
      <t>ガイトウラン</t>
    </rPh>
    <rPh sb="49" eb="51">
      <t>キニュウ</t>
    </rPh>
    <phoneticPr fontId="4"/>
  </si>
  <si>
    <t>各クラスには常勤保育従事者(A)を原則各1名以上配置しているか。</t>
    <rPh sb="6" eb="8">
      <t>ジョウキン</t>
    </rPh>
    <rPh sb="17" eb="19">
      <t>ゲ</t>
    </rPh>
    <phoneticPr fontId="4"/>
  </si>
  <si>
    <t>0歳児クラスで基準保育従事者数が2名以上の場合、常勤保育従事者(A)を原則2名以上配置しているか。</t>
    <rPh sb="24" eb="26">
      <t>ジョウキン</t>
    </rPh>
    <rPh sb="35" eb="37">
      <t>ゲンソク</t>
    </rPh>
    <phoneticPr fontId="4"/>
  </si>
  <si>
    <t>短時間</t>
    <rPh sb="0" eb="3">
      <t>タンジカン</t>
    </rPh>
    <phoneticPr fontId="4"/>
  </si>
  <si>
    <t>－小規模型事業所内保育事業　運営No.4－</t>
    <phoneticPr fontId="8"/>
  </si>
  <si>
    <t>前年度入所率は利用定員の範囲内か。</t>
    <rPh sb="7" eb="9">
      <t>リヨウ</t>
    </rPh>
    <phoneticPr fontId="4"/>
  </si>
  <si>
    <t>朝夕等の時間帯で児童数がごく少数となる場合においても、保育士が1人となる時間帯を最小限にすること。</t>
    <rPh sb="0" eb="1">
      <t>アサ</t>
    </rPh>
    <rPh sb="1" eb="2">
      <t>ユウ</t>
    </rPh>
    <rPh sb="2" eb="3">
      <t>トウ</t>
    </rPh>
    <rPh sb="4" eb="7">
      <t>ジカンタイ</t>
    </rPh>
    <rPh sb="8" eb="11">
      <t>ジドウスウ</t>
    </rPh>
    <rPh sb="14" eb="16">
      <t>ショウスウ</t>
    </rPh>
    <rPh sb="19" eb="21">
      <t>バアイ</t>
    </rPh>
    <rPh sb="27" eb="30">
      <t>ホイクシ</t>
    </rPh>
    <rPh sb="32" eb="33">
      <t>ヒト</t>
    </rPh>
    <rPh sb="36" eb="39">
      <t>ジカンタイ</t>
    </rPh>
    <rPh sb="40" eb="43">
      <t>サイショウゲン</t>
    </rPh>
    <phoneticPr fontId="4"/>
  </si>
  <si>
    <t>保育所等における保育士配置に係る特例について（平成28年2月18日雇児発0218第2号）</t>
    <rPh sb="0" eb="4">
      <t>ホイクショトウ</t>
    </rPh>
    <rPh sb="8" eb="13">
      <t>ホイクシハイチ</t>
    </rPh>
    <rPh sb="14" eb="15">
      <t>カカ</t>
    </rPh>
    <rPh sb="16" eb="18">
      <t>トクレイ</t>
    </rPh>
    <rPh sb="23" eb="25">
      <t>ヘイセイ</t>
    </rPh>
    <rPh sb="27" eb="28">
      <t>ネン</t>
    </rPh>
    <rPh sb="29" eb="30">
      <t>ガツ</t>
    </rPh>
    <rPh sb="32" eb="33">
      <t>ニチ</t>
    </rPh>
    <rPh sb="34" eb="35">
      <t>ジ</t>
    </rPh>
    <rPh sb="35" eb="36">
      <t>ハツ</t>
    </rPh>
    <rPh sb="40" eb="41">
      <t>ダイ</t>
    </rPh>
    <rPh sb="42" eb="43">
      <t>ゴウ</t>
    </rPh>
    <phoneticPr fontId="4"/>
  </si>
  <si>
    <t>自治体向けFAQ【第19.1版】（令和3年10月1日）No.242</t>
    <rPh sb="0" eb="4">
      <t>ジチタイム</t>
    </rPh>
    <rPh sb="9" eb="10">
      <t>ダイ</t>
    </rPh>
    <rPh sb="14" eb="15">
      <t>バン</t>
    </rPh>
    <rPh sb="17" eb="19">
      <t>レイワ</t>
    </rPh>
    <rPh sb="20" eb="21">
      <t>ネン</t>
    </rPh>
    <rPh sb="23" eb="24">
      <t>ガツ</t>
    </rPh>
    <rPh sb="25" eb="26">
      <t>ニチ</t>
    </rPh>
    <phoneticPr fontId="4"/>
  </si>
  <si>
    <t>－小規模型事業所内保育事業　運営No.6－</t>
    <phoneticPr fontId="8"/>
  </si>
  <si>
    <t>年月日・期間等</t>
    <rPh sb="0" eb="3">
      <t>ネンガッピ</t>
    </rPh>
    <rPh sb="4" eb="6">
      <t>キカン</t>
    </rPh>
    <rPh sb="6" eb="7">
      <t>トウ</t>
    </rPh>
    <phoneticPr fontId="8"/>
  </si>
  <si>
    <t>休園に係る保護者への説明・連絡等の方法を記入すること。</t>
    <rPh sb="17" eb="19">
      <t>ホウホウ</t>
    </rPh>
    <rPh sb="20" eb="22">
      <t>キニュウ</t>
    </rPh>
    <phoneticPr fontId="4"/>
  </si>
  <si>
    <t>－小規模型事業所内保育事業　運営No.7－</t>
    <phoneticPr fontId="8"/>
  </si>
  <si>
    <t>別表（運営調書No.8)に監査調書提出月の勤務割振り状況を記入すること。</t>
    <rPh sb="5" eb="7">
      <t>チョウショ</t>
    </rPh>
    <phoneticPr fontId="4"/>
  </si>
  <si>
    <t>（直近の届出年月日：</t>
    <rPh sb="1" eb="3">
      <t>チョッキン</t>
    </rPh>
    <rPh sb="4" eb="6">
      <t>トドケデ</t>
    </rPh>
    <rPh sb="6" eb="7">
      <t>ネン</t>
    </rPh>
    <rPh sb="7" eb="9">
      <t>ガッピ</t>
    </rPh>
    <phoneticPr fontId="8"/>
  </si>
  <si>
    <t>「いない」場合の勤怠管理方法を記入すること。</t>
    <rPh sb="5" eb="7">
      <t>バアイ</t>
    </rPh>
    <rPh sb="8" eb="14">
      <t>キンタイカンリホウホウ</t>
    </rPh>
    <rPh sb="15" eb="17">
      <t>キニュウ</t>
    </rPh>
    <phoneticPr fontId="4"/>
  </si>
  <si>
    <t>システム</t>
    <phoneticPr fontId="4"/>
  </si>
  <si>
    <t>－小規模型事業所内保育事業　運営No.8－</t>
    <phoneticPr fontId="8"/>
  </si>
  <si>
    <t>－小規模型事業所内保育事業　運営No.9－</t>
    <phoneticPr fontId="8"/>
  </si>
  <si>
    <t>高年齢者雇用安定法改正法の適用状況について</t>
    <phoneticPr fontId="4"/>
  </si>
  <si>
    <t>職員の健康管理の状況について</t>
    <phoneticPr fontId="4"/>
  </si>
  <si>
    <t>前年度の定期健康診断の実施状況について</t>
    <rPh sb="0" eb="3">
      <t>ゼンエンド</t>
    </rPh>
    <phoneticPr fontId="4"/>
  </si>
  <si>
    <t>労働安全衛生法第66条第5項但し書き（健康診断）</t>
    <rPh sb="6" eb="7">
      <t>ホウ</t>
    </rPh>
    <rPh sb="7" eb="8">
      <t>ダイ</t>
    </rPh>
    <rPh sb="11" eb="12">
      <t>ダイ</t>
    </rPh>
    <rPh sb="13" eb="14">
      <t>コウ</t>
    </rPh>
    <rPh sb="14" eb="15">
      <t>タダ</t>
    </rPh>
    <rPh sb="16" eb="17">
      <t>ガ</t>
    </rPh>
    <phoneticPr fontId="8"/>
  </si>
  <si>
    <t>－小規模型事業所内保育事業　運営No.10－</t>
    <phoneticPr fontId="4"/>
  </si>
  <si>
    <t>－小規模型事業所内保育事業　運営No.11-①（記入例）－</t>
    <rPh sb="24" eb="27">
      <t>キニュウレイ</t>
    </rPh>
    <phoneticPr fontId="8"/>
  </si>
  <si>
    <t>－小規模型事業所内保育事業　運営No.15－</t>
    <phoneticPr fontId="8"/>
  </si>
  <si>
    <t>－小規模型事業所内保育事業　運営No.16－</t>
    <phoneticPr fontId="8"/>
  </si>
  <si>
    <t>通勤手当、住居手当又は扶養手当は、届出書、家賃証明書等挙証資料に基づき適切に認定しているか。</t>
    <rPh sb="9" eb="10">
      <t>マタ</t>
    </rPh>
    <phoneticPr fontId="8"/>
  </si>
  <si>
    <t>－小規模型事業所内保育事業　運営No.17－</t>
    <phoneticPr fontId="4"/>
  </si>
  <si>
    <r>
      <rPr>
        <b/>
        <sz val="9"/>
        <color theme="1"/>
        <rFont val="ＭＳ Ｐゴシック"/>
        <family val="3"/>
        <charset val="128"/>
      </rPr>
      <t>（年間計画）</t>
    </r>
    <r>
      <rPr>
        <sz val="9"/>
        <color theme="1"/>
        <rFont val="ＭＳ Ｐ明朝"/>
        <family val="1"/>
        <charset val="128"/>
      </rPr>
      <t>4月～翌年3月までの1年間の生活を見通して立てる指導案</t>
    </r>
    <rPh sb="1" eb="3">
      <t>ネンカン</t>
    </rPh>
    <rPh sb="3" eb="5">
      <t>ケイカク</t>
    </rPh>
    <rPh sb="7" eb="8">
      <t>ツキ</t>
    </rPh>
    <rPh sb="9" eb="11">
      <t>ヨクネン</t>
    </rPh>
    <rPh sb="12" eb="13">
      <t>ツキ</t>
    </rPh>
    <rPh sb="17" eb="19">
      <t>ネンカン</t>
    </rPh>
    <rPh sb="20" eb="22">
      <t>セイカツ</t>
    </rPh>
    <rPh sb="23" eb="25">
      <t>ミトオ</t>
    </rPh>
    <rPh sb="27" eb="28">
      <t>リツ</t>
    </rPh>
    <rPh sb="30" eb="33">
      <t>シドウアン</t>
    </rPh>
    <phoneticPr fontId="4"/>
  </si>
  <si>
    <r>
      <rPr>
        <b/>
        <sz val="9"/>
        <color theme="1"/>
        <rFont val="ＭＳ Ｐゴシック"/>
        <family val="3"/>
        <charset val="128"/>
      </rPr>
      <t>（期別）</t>
    </r>
    <r>
      <rPr>
        <sz val="9"/>
        <color theme="1"/>
        <rFont val="ＭＳ Ｐ明朝"/>
        <family val="1"/>
        <charset val="128"/>
      </rPr>
      <t>子どもの発達や生活の節目に配慮し、例えば1年間をいくつかの期に区分した上で、それぞれの時期にふさわしい保育の内容について作成する指導案</t>
    </r>
    <rPh sb="1" eb="2">
      <t>キ</t>
    </rPh>
    <rPh sb="2" eb="3">
      <t>ベツ</t>
    </rPh>
    <rPh sb="68" eb="71">
      <t>シドウアン</t>
    </rPh>
    <phoneticPr fontId="4"/>
  </si>
  <si>
    <r>
      <rPr>
        <b/>
        <sz val="9"/>
        <color theme="1"/>
        <rFont val="ＭＳ Ｐゴシック"/>
        <family val="3"/>
        <charset val="128"/>
      </rPr>
      <t>（月案）</t>
    </r>
    <r>
      <rPr>
        <sz val="9"/>
        <color theme="1"/>
        <rFont val="ＭＳ Ｐ明朝"/>
        <family val="1"/>
        <charset val="128"/>
      </rPr>
      <t>年間計画を具体化するために、1か月の生活を見通して立てる指導案</t>
    </r>
    <rPh sb="1" eb="2">
      <t>ツキ</t>
    </rPh>
    <rPh sb="2" eb="3">
      <t>アン</t>
    </rPh>
    <rPh sb="4" eb="6">
      <t>ネンカン</t>
    </rPh>
    <rPh sb="6" eb="8">
      <t>ケイカク</t>
    </rPh>
    <rPh sb="9" eb="12">
      <t>グタイカ</t>
    </rPh>
    <rPh sb="20" eb="21">
      <t>ゲツ</t>
    </rPh>
    <rPh sb="22" eb="24">
      <t>セイカツ</t>
    </rPh>
    <rPh sb="25" eb="27">
      <t>ミトオ</t>
    </rPh>
    <rPh sb="29" eb="30">
      <t>リツ</t>
    </rPh>
    <rPh sb="32" eb="34">
      <t>シドウ</t>
    </rPh>
    <rPh sb="34" eb="35">
      <t>アン</t>
    </rPh>
    <phoneticPr fontId="4"/>
  </si>
  <si>
    <r>
      <rPr>
        <b/>
        <sz val="9"/>
        <color theme="1"/>
        <rFont val="ＭＳ Ｐゴシック"/>
        <family val="3"/>
        <charset val="128"/>
      </rPr>
      <t>（週案）</t>
    </r>
    <r>
      <rPr>
        <sz val="9"/>
        <color theme="1"/>
        <rFont val="ＭＳ Ｐ明朝"/>
        <family val="1"/>
        <charset val="128"/>
      </rPr>
      <t>月案実施のために継続性を考えながら1週間を見通して活動を具体化する指導案</t>
    </r>
    <phoneticPr fontId="4"/>
  </si>
  <si>
    <r>
      <rPr>
        <b/>
        <sz val="9"/>
        <color theme="1"/>
        <rFont val="ＭＳ Ｐゴシック"/>
        <family val="3"/>
        <charset val="128"/>
      </rPr>
      <t>（日案）</t>
    </r>
    <r>
      <rPr>
        <sz val="9"/>
        <color theme="1"/>
        <rFont val="ＭＳ Ｐ明朝"/>
        <family val="1"/>
        <charset val="128"/>
      </rPr>
      <t>1日のこどもの生活時間を見通して細かく立てる指導案</t>
    </r>
    <rPh sb="1" eb="2">
      <t>ニチ</t>
    </rPh>
    <rPh sb="2" eb="3">
      <t>アン</t>
    </rPh>
    <rPh sb="5" eb="6">
      <t>ニチ</t>
    </rPh>
    <rPh sb="11" eb="13">
      <t>セイカツ</t>
    </rPh>
    <rPh sb="13" eb="15">
      <t>ジカン</t>
    </rPh>
    <rPh sb="16" eb="18">
      <t>ミトオ</t>
    </rPh>
    <rPh sb="20" eb="21">
      <t>コマ</t>
    </rPh>
    <rPh sb="23" eb="24">
      <t>リツ</t>
    </rPh>
    <rPh sb="26" eb="29">
      <t>シドウアン</t>
    </rPh>
    <phoneticPr fontId="4"/>
  </si>
  <si>
    <t>－小規模型事業所内保育事業　運営No.18－</t>
    <phoneticPr fontId="8"/>
  </si>
  <si>
    <t>児童処遇関係、給食業務関係</t>
    <rPh sb="0" eb="2">
      <t>ジドウ</t>
    </rPh>
    <rPh sb="2" eb="4">
      <t>ショグウ</t>
    </rPh>
    <rPh sb="4" eb="5">
      <t>セキ</t>
    </rPh>
    <rPh sb="5" eb="6">
      <t>ガカリ</t>
    </rPh>
    <phoneticPr fontId="8"/>
  </si>
  <si>
    <t>調理業務従事者の定期的な健康診断、月に1回以上の検便が適切になされていることを確認しているか。</t>
    <rPh sb="8" eb="11">
      <t>テイキテキ</t>
    </rPh>
    <rPh sb="17" eb="18">
      <t>ツキ</t>
    </rPh>
    <rPh sb="20" eb="21">
      <t>カイ</t>
    </rPh>
    <rPh sb="21" eb="23">
      <t>イジョウ</t>
    </rPh>
    <phoneticPr fontId="4"/>
  </si>
  <si>
    <t>－小規模型事業所内保育事業　運営No.19－</t>
    <phoneticPr fontId="8"/>
  </si>
  <si>
    <t>調理衣、頭巾の着用</t>
    <rPh sb="0" eb="2">
      <t>チョウリ</t>
    </rPh>
    <rPh sb="2" eb="3">
      <t>イ</t>
    </rPh>
    <rPh sb="4" eb="6">
      <t>ズキン</t>
    </rPh>
    <rPh sb="7" eb="9">
      <t>チャクヨウ</t>
    </rPh>
    <phoneticPr fontId="4"/>
  </si>
  <si>
    <t>排水設備の設置</t>
    <rPh sb="0" eb="2">
      <t>ハイスイ</t>
    </rPh>
    <rPh sb="2" eb="4">
      <t>セツビ</t>
    </rPh>
    <rPh sb="5" eb="7">
      <t>セッチ</t>
    </rPh>
    <phoneticPr fontId="4"/>
  </si>
  <si>
    <t>食事時間前に、調理業務従事者以外の者が実施すること。</t>
    <rPh sb="9" eb="11">
      <t>ギョウム</t>
    </rPh>
    <phoneticPr fontId="8"/>
  </si>
  <si>
    <t>「いる」場合、検食時間・検食者の職氏名・検食記録の有無を記入すること。</t>
    <rPh sb="4" eb="6">
      <t>バアイ</t>
    </rPh>
    <phoneticPr fontId="4"/>
  </si>
  <si>
    <t>－小規模型事業所内保育事業　運営No.20－</t>
    <phoneticPr fontId="8"/>
  </si>
  <si>
    <t>「児童福祉施設における食事の提供に関する援助及び指導について」(令和2年3月31日子発0331第1号 外)</t>
    <rPh sb="32" eb="34">
      <t>レイワ</t>
    </rPh>
    <rPh sb="35" eb="36">
      <t>ネン</t>
    </rPh>
    <rPh sb="37" eb="38">
      <t>ガツ</t>
    </rPh>
    <rPh sb="40" eb="41">
      <t>ニチ</t>
    </rPh>
    <rPh sb="41" eb="42">
      <t>コ</t>
    </rPh>
    <rPh sb="42" eb="43">
      <t>ハツ</t>
    </rPh>
    <rPh sb="51" eb="52">
      <t>ソト</t>
    </rPh>
    <phoneticPr fontId="8"/>
  </si>
  <si>
    <t>「いる」場合、どのような評価方法及び改善策を講じているか記入すること。</t>
    <rPh sb="28" eb="34">
      <t>キニュウ</t>
    </rPh>
    <phoneticPr fontId="4"/>
  </si>
  <si>
    <t>「いる」場合、どのように実施しているか記入すること。（調理方法、配膳方法、喫食時の対応方法など。）</t>
    <rPh sb="19" eb="21">
      <t>キニュウ</t>
    </rPh>
    <phoneticPr fontId="4"/>
  </si>
  <si>
    <t>－小規模型事業所内保育事業　運営No.21－</t>
    <phoneticPr fontId="8"/>
  </si>
  <si>
    <t>家庭的保育条例「小規模型事業所内保育事業」（職員）の条第1項</t>
    <rPh sb="8" eb="11">
      <t>ショウキボ</t>
    </rPh>
    <rPh sb="11" eb="12">
      <t>ガタ</t>
    </rPh>
    <rPh sb="12" eb="15">
      <t>ジギョウショ</t>
    </rPh>
    <rPh sb="15" eb="16">
      <t>ナイ</t>
    </rPh>
    <rPh sb="16" eb="18">
      <t>ホイク</t>
    </rPh>
    <rPh sb="18" eb="20">
      <t>ジギョウ</t>
    </rPh>
    <phoneticPr fontId="4"/>
  </si>
  <si>
    <t>嘱託医の契約書は整備されているか。　</t>
    <phoneticPr fontId="4"/>
  </si>
  <si>
    <t>－小規模型事業所内保育事業　運営No.22－</t>
    <phoneticPr fontId="8"/>
  </si>
  <si>
    <t>感染症等の発生の状況について</t>
    <phoneticPr fontId="4"/>
  </si>
  <si>
    <t>病気回復後の登園の際､治癒の確認をどのように行っているか記入すること｡</t>
    <rPh sb="28" eb="30">
      <t>キニュウ</t>
    </rPh>
    <phoneticPr fontId="4"/>
  </si>
  <si>
    <t>感染症等の対策状況について</t>
    <phoneticPr fontId="4"/>
  </si>
  <si>
    <t>－小規模型事業所内保育事業　運営No.23－</t>
    <phoneticPr fontId="8"/>
  </si>
  <si>
    <t>対象児童年齢及び確認周期について記入すること。</t>
    <rPh sb="16" eb="23">
      <t>キニュウ</t>
    </rPh>
    <phoneticPr fontId="4"/>
  </si>
  <si>
    <t>具体的対策について記入すること。</t>
    <rPh sb="9" eb="15">
      <t>キニュ</t>
    </rPh>
    <phoneticPr fontId="4"/>
  </si>
  <si>
    <t>前年度において、児童虐待防止に関する職員研修会を実施したか。</t>
    <rPh sb="0" eb="3">
      <t>ゼンネンド</t>
    </rPh>
    <phoneticPr fontId="4"/>
  </si>
  <si>
    <t>児童虐待の疑いのある児童を発見した場合、市町村・関係機関等への通告義務があるが、通告を行っているか。</t>
    <rPh sb="5" eb="6">
      <t>ウタガ</t>
    </rPh>
    <rPh sb="20" eb="23">
      <t>シチョウソン</t>
    </rPh>
    <rPh sb="24" eb="28">
      <t>カンケイキカン</t>
    </rPh>
    <rPh sb="28" eb="29">
      <t>トウ</t>
    </rPh>
    <rPh sb="31" eb="33">
      <t>ツウコク</t>
    </rPh>
    <rPh sb="33" eb="35">
      <t>ギム</t>
    </rPh>
    <rPh sb="40" eb="42">
      <t>ツウコク</t>
    </rPh>
    <rPh sb="43" eb="44">
      <t>オコナ</t>
    </rPh>
    <phoneticPr fontId="4"/>
  </si>
  <si>
    <t>有期契約労働者に対しては、労働契約の締結時及び更新時に、②に加え、「更新上限の有無と内容」、無期転換申込権が発生する契約の更新時に「無期転換申込機会」及び「無期転換後の労働条件」を書面（雇用契約書）等で明示しているか。</t>
    <rPh sb="0" eb="7">
      <t>ユウキケイヤクロウドウシャ</t>
    </rPh>
    <rPh sb="8" eb="9">
      <t>タイ</t>
    </rPh>
    <rPh sb="13" eb="17">
      <t>ロウドウケイヤク</t>
    </rPh>
    <rPh sb="18" eb="20">
      <t>テイケツ</t>
    </rPh>
    <rPh sb="20" eb="21">
      <t>トキ</t>
    </rPh>
    <rPh sb="21" eb="22">
      <t>オヨ</t>
    </rPh>
    <rPh sb="23" eb="26">
      <t>コウシンジ</t>
    </rPh>
    <rPh sb="30" eb="31">
      <t>クワ</t>
    </rPh>
    <rPh sb="34" eb="36">
      <t>コウシン</t>
    </rPh>
    <rPh sb="36" eb="38">
      <t>ジョウゲン</t>
    </rPh>
    <rPh sb="39" eb="41">
      <t>ウム</t>
    </rPh>
    <rPh sb="42" eb="44">
      <t>ナイヨウ</t>
    </rPh>
    <rPh sb="46" eb="48">
      <t>ムキ</t>
    </rPh>
    <rPh sb="48" eb="50">
      <t>テンカン</t>
    </rPh>
    <phoneticPr fontId="8"/>
  </si>
  <si>
    <t>最初の契約締結後又は締結の際に更新上限を新たに設ける場合や、更新上限を短縮する場合は、その理由を有期契約労働者にあらかじめ説明しているか。</t>
    <rPh sb="0" eb="2">
      <t>サイショ</t>
    </rPh>
    <rPh sb="3" eb="5">
      <t>ケイヤク</t>
    </rPh>
    <rPh sb="5" eb="8">
      <t>テイケツゴ</t>
    </rPh>
    <rPh sb="8" eb="9">
      <t>マタ</t>
    </rPh>
    <rPh sb="10" eb="12">
      <t>テイケツ</t>
    </rPh>
    <rPh sb="13" eb="14">
      <t>サイ</t>
    </rPh>
    <rPh sb="15" eb="17">
      <t>コウシン</t>
    </rPh>
    <rPh sb="17" eb="19">
      <t>ジョウゲン</t>
    </rPh>
    <rPh sb="20" eb="21">
      <t>アラ</t>
    </rPh>
    <rPh sb="23" eb="24">
      <t>モウ</t>
    </rPh>
    <rPh sb="26" eb="28">
      <t>バアイ</t>
    </rPh>
    <rPh sb="30" eb="32">
      <t>コウシン</t>
    </rPh>
    <rPh sb="32" eb="34">
      <t>ジョウゲン</t>
    </rPh>
    <rPh sb="35" eb="37">
      <t>タンシュク</t>
    </rPh>
    <rPh sb="39" eb="41">
      <t>バアイ</t>
    </rPh>
    <rPh sb="45" eb="47">
      <t>リユウ</t>
    </rPh>
    <rPh sb="48" eb="55">
      <t>ユウキケイヤクロウドウシャ</t>
    </rPh>
    <rPh sb="61" eb="63">
      <t>セツメイ</t>
    </rPh>
    <phoneticPr fontId="4"/>
  </si>
  <si>
    <t>短時間及び有期雇用労働者に対しては、②及び③に加え、「昇給の有無」、「退職手当の有無」、「賞与の有無」、「短時間・有期雇用労働者の雇用管理の改善等に関する相談窓口」を書面（雇用契約書等）で明示しているか。</t>
    <rPh sb="0" eb="3">
      <t>タンジカン</t>
    </rPh>
    <rPh sb="3" eb="4">
      <t>オヨ</t>
    </rPh>
    <rPh sb="5" eb="7">
      <t>ユウキ</t>
    </rPh>
    <rPh sb="7" eb="9">
      <t>コヨウ</t>
    </rPh>
    <rPh sb="9" eb="12">
      <t>ロウドウシャ</t>
    </rPh>
    <rPh sb="13" eb="14">
      <t>タイ</t>
    </rPh>
    <rPh sb="19" eb="20">
      <t>オヨ</t>
    </rPh>
    <rPh sb="23" eb="24">
      <t>クワ</t>
    </rPh>
    <rPh sb="27" eb="29">
      <t>ショウキュウ</t>
    </rPh>
    <rPh sb="30" eb="32">
      <t>ウム</t>
    </rPh>
    <rPh sb="35" eb="39">
      <t>タイショクテアテ</t>
    </rPh>
    <rPh sb="40" eb="42">
      <t>ウム</t>
    </rPh>
    <rPh sb="45" eb="47">
      <t>ショウヨ</t>
    </rPh>
    <rPh sb="48" eb="50">
      <t>ウム</t>
    </rPh>
    <rPh sb="53" eb="56">
      <t>タンジカン</t>
    </rPh>
    <rPh sb="57" eb="64">
      <t>ユウキコヨウロウドウシャ</t>
    </rPh>
    <rPh sb="65" eb="69">
      <t>コヨウカンリ</t>
    </rPh>
    <rPh sb="70" eb="72">
      <t>カイゼン</t>
    </rPh>
    <rPh sb="72" eb="73">
      <t>トウ</t>
    </rPh>
    <rPh sb="74" eb="75">
      <t>カン</t>
    </rPh>
    <rPh sb="77" eb="81">
      <t>ソウダンマドグチ</t>
    </rPh>
    <rPh sb="83" eb="85">
      <t>ショメン</t>
    </rPh>
    <rPh sb="86" eb="91">
      <t>コヨウケイヤクショ</t>
    </rPh>
    <rPh sb="91" eb="92">
      <t>トウ</t>
    </rPh>
    <rPh sb="94" eb="96">
      <t>メイジ</t>
    </rPh>
    <phoneticPr fontId="4"/>
  </si>
  <si>
    <t>有期労働契約の締結、更新、雇止めに関する基準第1条</t>
    <rPh sb="0" eb="2">
      <t>ユウキ</t>
    </rPh>
    <rPh sb="2" eb="6">
      <t>ロウドウケイヤク</t>
    </rPh>
    <rPh sb="7" eb="9">
      <t>テイケツ</t>
    </rPh>
    <rPh sb="10" eb="12">
      <t>コウシン</t>
    </rPh>
    <rPh sb="13" eb="15">
      <t>ヤトイド</t>
    </rPh>
    <rPh sb="17" eb="18">
      <t>カン</t>
    </rPh>
    <rPh sb="20" eb="22">
      <t>キジュン</t>
    </rPh>
    <rPh sb="22" eb="23">
      <t>ダイ</t>
    </rPh>
    <rPh sb="24" eb="25">
      <t>ジョウ</t>
    </rPh>
    <phoneticPr fontId="4"/>
  </si>
  <si>
    <t>締結年月日：</t>
    <rPh sb="0" eb="5">
      <t>テイケツネンガッピ</t>
    </rPh>
    <phoneticPr fontId="4"/>
  </si>
  <si>
    <t>紙で配布　・</t>
    <rPh sb="0" eb="1">
      <t>カミ</t>
    </rPh>
    <rPh sb="2" eb="4">
      <t>ハイフ</t>
    </rPh>
    <phoneticPr fontId="4"/>
  </si>
  <si>
    <t>システムで配布　・</t>
    <rPh sb="5" eb="7">
      <t>ハイフ</t>
    </rPh>
    <phoneticPr fontId="4"/>
  </si>
  <si>
    <t>0歳</t>
    <rPh sb="1" eb="2">
      <t>サイ</t>
    </rPh>
    <phoneticPr fontId="8"/>
  </si>
  <si>
    <t>1歳</t>
    <rPh sb="1" eb="2">
      <t>サイ</t>
    </rPh>
    <phoneticPr fontId="8"/>
  </si>
  <si>
    <t>3歳以上</t>
    <rPh sb="1" eb="4">
      <t>サイイジョウ</t>
    </rPh>
    <phoneticPr fontId="4"/>
  </si>
  <si>
    <t>(18)</t>
    <phoneticPr fontId="8"/>
  </si>
  <si>
    <t>延長保育を実施し、おやつや夕食を提供している場合の内容を記入すること。</t>
    <rPh sb="0" eb="4">
      <t>エンチョウホイク</t>
    </rPh>
    <rPh sb="5" eb="7">
      <t>ジッシ</t>
    </rPh>
    <rPh sb="13" eb="15">
      <t>ユウショク</t>
    </rPh>
    <rPh sb="16" eb="18">
      <t>テイキョウ</t>
    </rPh>
    <rPh sb="22" eb="24">
      <t>バアイ</t>
    </rPh>
    <rPh sb="25" eb="27">
      <t>ナイヨウ</t>
    </rPh>
    <rPh sb="28" eb="30">
      <t>キニュウ</t>
    </rPh>
    <phoneticPr fontId="4"/>
  </si>
  <si>
    <t>児童の健康管理・安全管理</t>
    <rPh sb="0" eb="2">
      <t>ジドウ</t>
    </rPh>
    <phoneticPr fontId="8"/>
  </si>
  <si>
    <t>「教育・保育施設等における睡眠中の安全確保の徹底について」（令和6年2月8日こども家庭庁成育局保育政策課 外）</t>
    <rPh sb="1" eb="3">
      <t>キョウイク</t>
    </rPh>
    <rPh sb="4" eb="9">
      <t>ホイクシセツトウ</t>
    </rPh>
    <rPh sb="13" eb="16">
      <t>スイミンチュウ</t>
    </rPh>
    <rPh sb="17" eb="21">
      <t>アンゼンカクホ</t>
    </rPh>
    <rPh sb="22" eb="24">
      <t>テッテイ</t>
    </rPh>
    <rPh sb="30" eb="32">
      <t>レイワ</t>
    </rPh>
    <rPh sb="33" eb="34">
      <t>ネン</t>
    </rPh>
    <rPh sb="35" eb="36">
      <t>ガツ</t>
    </rPh>
    <rPh sb="37" eb="38">
      <t>ニチ</t>
    </rPh>
    <rPh sb="41" eb="44">
      <t>カテイチョウ</t>
    </rPh>
    <rPh sb="44" eb="46">
      <t>セイイク</t>
    </rPh>
    <rPh sb="46" eb="47">
      <t>キョク</t>
    </rPh>
    <rPh sb="47" eb="52">
      <t>ホイクセイサクカ</t>
    </rPh>
    <rPh sb="53" eb="54">
      <t>ホカ</t>
    </rPh>
    <phoneticPr fontId="4"/>
  </si>
  <si>
    <t>記録は</t>
    <rPh sb="0" eb="2">
      <t>キロク</t>
    </rPh>
    <phoneticPr fontId="4"/>
  </si>
  <si>
    <t>事故防止等マニュアル</t>
    <rPh sb="0" eb="5">
      <t>ジコボウシトウ</t>
    </rPh>
    <phoneticPr fontId="4"/>
  </si>
  <si>
    <t>昨年来の保育所等における不適切事案を踏まえた今後の対策について（令和5年5月12日こ成保44外）（別紙2）保育所等における虐待等の防止及び発生時の対応等に関するガイドライン</t>
    <rPh sb="0" eb="3">
      <t>サクネンライ</t>
    </rPh>
    <rPh sb="4" eb="8">
      <t>ホイクショトウ</t>
    </rPh>
    <rPh sb="12" eb="17">
      <t>フテキセツジアン</t>
    </rPh>
    <rPh sb="18" eb="19">
      <t>フ</t>
    </rPh>
    <rPh sb="22" eb="24">
      <t>コンゴ</t>
    </rPh>
    <rPh sb="25" eb="27">
      <t>タイサク</t>
    </rPh>
    <rPh sb="32" eb="34">
      <t>レイワ</t>
    </rPh>
    <rPh sb="35" eb="36">
      <t>ネン</t>
    </rPh>
    <rPh sb="37" eb="38">
      <t>ガツ</t>
    </rPh>
    <rPh sb="40" eb="41">
      <t>ニチ</t>
    </rPh>
    <rPh sb="42" eb="43">
      <t>ナリ</t>
    </rPh>
    <rPh sb="43" eb="44">
      <t>ホ</t>
    </rPh>
    <rPh sb="46" eb="47">
      <t>ホカ</t>
    </rPh>
    <rPh sb="49" eb="51">
      <t>ベッシ</t>
    </rPh>
    <rPh sb="53" eb="57">
      <t>ホイクショトウ</t>
    </rPh>
    <rPh sb="61" eb="64">
      <t>ギャクタイトウ</t>
    </rPh>
    <rPh sb="65" eb="67">
      <t>ボウシ</t>
    </rPh>
    <rPh sb="67" eb="68">
      <t>オヨ</t>
    </rPh>
    <rPh sb="69" eb="72">
      <t>ハッセイジ</t>
    </rPh>
    <rPh sb="73" eb="76">
      <t>タイオウトウ</t>
    </rPh>
    <rPh sb="77" eb="78">
      <t>カン</t>
    </rPh>
    <phoneticPr fontId="4"/>
  </si>
  <si>
    <t xml:space="preserve">不適切な保育等と疑われる事案であると施設として確認した場合には、施設は状況を正確に把握するとともに市町村や都道府県に設置されている相談窓口や担当部署に対して、把握した状況等を速やかに情報提供・相談しているか。																					
																					</t>
    <phoneticPr fontId="4"/>
  </si>
  <si>
    <t>－小規模型事業所内保育事業　運営No.24－</t>
    <phoneticPr fontId="8"/>
  </si>
  <si>
    <t>自動警報装置、防犯監視システム等を設置している場合、作動状況の点検等を行っているか｡</t>
    <rPh sb="23" eb="25">
      <t>バアイ</t>
    </rPh>
    <rPh sb="26" eb="28">
      <t>サドウ</t>
    </rPh>
    <rPh sb="28" eb="30">
      <t>ジョウキョウ</t>
    </rPh>
    <rPh sb="31" eb="33">
      <t>テンケン</t>
    </rPh>
    <rPh sb="33" eb="34">
      <t>トウ</t>
    </rPh>
    <rPh sb="35" eb="36">
      <t>オコナ</t>
    </rPh>
    <phoneticPr fontId="4"/>
  </si>
  <si>
    <t>所外活動に対する安全確保について</t>
    <phoneticPr fontId="4"/>
  </si>
  <si>
    <t>事故防止等マニュアル</t>
    <rPh sb="0" eb="5">
      <t>ジコボウ</t>
    </rPh>
    <phoneticPr fontId="4"/>
  </si>
  <si>
    <t>「児童福祉施設等に設置している遊具の安全管理の強化について」（令和5年3月31日厚労省子ども家庭局子育て支援課 外）</t>
    <rPh sb="1" eb="8">
      <t>ジドウフクシシセツトウ</t>
    </rPh>
    <rPh sb="9" eb="11">
      <t>セッチ</t>
    </rPh>
    <rPh sb="15" eb="17">
      <t>ユウグ</t>
    </rPh>
    <rPh sb="18" eb="22">
      <t>アンゼンカンリ</t>
    </rPh>
    <rPh sb="23" eb="25">
      <t>キョウカ</t>
    </rPh>
    <rPh sb="31" eb="33">
      <t>レイワ</t>
    </rPh>
    <rPh sb="34" eb="35">
      <t>ネン</t>
    </rPh>
    <rPh sb="36" eb="37">
      <t>ガツ</t>
    </rPh>
    <rPh sb="39" eb="40">
      <t>ニチ</t>
    </rPh>
    <rPh sb="40" eb="43">
      <t>コウロウショウ</t>
    </rPh>
    <rPh sb="43" eb="44">
      <t>コ</t>
    </rPh>
    <rPh sb="46" eb="49">
      <t>カテイキョク</t>
    </rPh>
    <rPh sb="49" eb="51">
      <t>コソダ</t>
    </rPh>
    <rPh sb="52" eb="55">
      <t>シエンカ</t>
    </rPh>
    <rPh sb="56" eb="57">
      <t>ホカ</t>
    </rPh>
    <phoneticPr fontId="4"/>
  </si>
  <si>
    <t>欠席連絡等がない児童について、保護者への速やかな確認及び職員間における情報共有を徹底しているか。</t>
    <rPh sb="0" eb="4">
      <t>ケッセキレンラク</t>
    </rPh>
    <rPh sb="4" eb="5">
      <t>トウ</t>
    </rPh>
    <rPh sb="8" eb="10">
      <t>ジドウ</t>
    </rPh>
    <rPh sb="15" eb="18">
      <t>ホゴシャ</t>
    </rPh>
    <rPh sb="20" eb="21">
      <t>スミ</t>
    </rPh>
    <rPh sb="24" eb="26">
      <t>カクニン</t>
    </rPh>
    <rPh sb="26" eb="27">
      <t>オヨ</t>
    </rPh>
    <rPh sb="28" eb="31">
      <t>ショクインカン</t>
    </rPh>
    <rPh sb="35" eb="37">
      <t>ジョウホウ</t>
    </rPh>
    <rPh sb="37" eb="39">
      <t>キョウユウ</t>
    </rPh>
    <rPh sb="40" eb="42">
      <t>テッテイ</t>
    </rPh>
    <phoneticPr fontId="4"/>
  </si>
  <si>
    <t>「こどもの出欠状況に関する情報の確認の再徹底について」（令和5年9月11日こども家庭庁成育局安全対策課 外）</t>
    <rPh sb="5" eb="9">
      <t>シュッケツジョウキョウ</t>
    </rPh>
    <rPh sb="10" eb="11">
      <t>カン</t>
    </rPh>
    <rPh sb="13" eb="15">
      <t>ジョウホウ</t>
    </rPh>
    <rPh sb="16" eb="18">
      <t>カクニン</t>
    </rPh>
    <rPh sb="19" eb="22">
      <t>サイテッテイ</t>
    </rPh>
    <rPh sb="28" eb="30">
      <t>レイワ</t>
    </rPh>
    <rPh sb="31" eb="32">
      <t>ネン</t>
    </rPh>
    <rPh sb="33" eb="34">
      <t>ガツ</t>
    </rPh>
    <rPh sb="36" eb="37">
      <t>ニチ</t>
    </rPh>
    <rPh sb="52" eb="53">
      <t>ソト</t>
    </rPh>
    <phoneticPr fontId="4"/>
  </si>
  <si>
    <t>送迎用車輌（通園バス）や行事用等車輌を使用する際の運行の安全管理マニュアル等を整備しているか。</t>
    <phoneticPr fontId="4"/>
  </si>
  <si>
    <t>職員の共通理解と事業所内の体制について</t>
    <phoneticPr fontId="4"/>
  </si>
  <si>
    <t>事故の概要（年齢、発生状況等）</t>
    <rPh sb="0" eb="1">
      <t>コト</t>
    </rPh>
    <rPh sb="1" eb="2">
      <t>ユエ</t>
    </rPh>
    <rPh sb="3" eb="4">
      <t>オオムネ</t>
    </rPh>
    <rPh sb="4" eb="5">
      <t>ヨウ</t>
    </rPh>
    <rPh sb="6" eb="8">
      <t>ネンレイ</t>
    </rPh>
    <rPh sb="9" eb="13">
      <t>ハッセイジョウキョウ</t>
    </rPh>
    <rPh sb="13" eb="14">
      <t>トウ</t>
    </rPh>
    <phoneticPr fontId="8"/>
  </si>
  <si>
    <t>報告の対象となる重大事故の範囲</t>
    <rPh sb="0" eb="2">
      <t>ホウコク</t>
    </rPh>
    <rPh sb="3" eb="5">
      <t>タイショウ</t>
    </rPh>
    <rPh sb="8" eb="12">
      <t>ジュウダイジコ</t>
    </rPh>
    <rPh sb="13" eb="15">
      <t>ハンイ</t>
    </rPh>
    <phoneticPr fontId="4"/>
  </si>
  <si>
    <t>①死亡事故</t>
    <rPh sb="1" eb="5">
      <t>シボウジコ</t>
    </rPh>
    <phoneticPr fontId="4"/>
  </si>
  <si>
    <t>②意識不明事故（どんな刺激にも反応しない状態に陥ったもの）</t>
    <rPh sb="1" eb="7">
      <t>イシキフメイジコ</t>
    </rPh>
    <rPh sb="11" eb="13">
      <t>シゲキ</t>
    </rPh>
    <rPh sb="15" eb="17">
      <t>ハンノウ</t>
    </rPh>
    <rPh sb="20" eb="22">
      <t>ジョウタイ</t>
    </rPh>
    <rPh sb="23" eb="24">
      <t>オチイ</t>
    </rPh>
    <phoneticPr fontId="4"/>
  </si>
  <si>
    <t>③治療に要する期間が30日以上の負傷や疾病を伴う重篤な事故</t>
    <rPh sb="1" eb="3">
      <t>チリョウ</t>
    </rPh>
    <rPh sb="4" eb="5">
      <t>ヨウ</t>
    </rPh>
    <rPh sb="7" eb="9">
      <t>キカン</t>
    </rPh>
    <rPh sb="12" eb="13">
      <t>ニチ</t>
    </rPh>
    <rPh sb="13" eb="15">
      <t>イジョウ</t>
    </rPh>
    <rPh sb="16" eb="18">
      <t>フショウ</t>
    </rPh>
    <rPh sb="19" eb="21">
      <t>シツビョウ</t>
    </rPh>
    <rPh sb="22" eb="23">
      <t>トモナ</t>
    </rPh>
    <rPh sb="24" eb="26">
      <t>ジュウトク</t>
    </rPh>
    <rPh sb="27" eb="29">
      <t>ジコ</t>
    </rPh>
    <phoneticPr fontId="4"/>
  </si>
  <si>
    <t>事故の発生・不審者の立入りなどに備え、職員の役割分担・連絡体制等が確保されているか。</t>
    <rPh sb="22" eb="26">
      <t>ヤクワリブンタン</t>
    </rPh>
    <rPh sb="27" eb="29">
      <t>レンラク</t>
    </rPh>
    <phoneticPr fontId="4"/>
  </si>
  <si>
    <t>避難及び消火に対する訓練について</t>
    <phoneticPr fontId="4"/>
  </si>
  <si>
    <t>訓練の実施状況について記入及びチェックすること。</t>
    <rPh sb="0" eb="2">
      <t>クンレン</t>
    </rPh>
    <rPh sb="11" eb="13">
      <t>キニュウ</t>
    </rPh>
    <rPh sb="13" eb="14">
      <t>オヨ</t>
    </rPh>
    <phoneticPr fontId="4"/>
  </si>
  <si>
    <t>消防署の立ち会い訓練は、その他に記入すること。</t>
    <rPh sb="14" eb="15">
      <t>タ</t>
    </rPh>
    <phoneticPr fontId="4"/>
  </si>
  <si>
    <t>保護者への連絡体制（非常時連絡表）は、整備しているか。</t>
    <phoneticPr fontId="4"/>
  </si>
  <si>
    <t>－小規模型事業所内保育事業　運営No.27－</t>
    <phoneticPr fontId="8"/>
  </si>
  <si>
    <t>非常災害対策の状況、福祉サービスの質の向上の取組み</t>
    <rPh sb="0" eb="2">
      <t>ヒジョウ</t>
    </rPh>
    <rPh sb="2" eb="4">
      <t>サイガイ</t>
    </rPh>
    <rPh sb="4" eb="6">
      <t>タイサク</t>
    </rPh>
    <rPh sb="7" eb="9">
      <t>ジョウキョウ</t>
    </rPh>
    <rPh sb="10" eb="12">
      <t>フクシ</t>
    </rPh>
    <rPh sb="17" eb="18">
      <t>シツ</t>
    </rPh>
    <rPh sb="19" eb="21">
      <t>コウジョウ</t>
    </rPh>
    <rPh sb="22" eb="24">
      <t>トリク</t>
    </rPh>
    <phoneticPr fontId="8"/>
  </si>
  <si>
    <t>＜講じている場合＞</t>
    <rPh sb="1" eb="2">
      <t>コウ</t>
    </rPh>
    <phoneticPr fontId="4"/>
  </si>
  <si>
    <t>－小規模型事業所内保育事業　運営No.28－</t>
    <phoneticPr fontId="8"/>
  </si>
  <si>
    <t>職員及び管理者又は職員であった者が、正当な理由なく、その業務上知りえた教育・保育給付認定子ども又はその家族の秘密を漏らすことがないよう必要な措置を講じていますか。</t>
    <rPh sb="0" eb="3">
      <t>ショクインオヨ</t>
    </rPh>
    <rPh sb="4" eb="7">
      <t>カンリシャ</t>
    </rPh>
    <rPh sb="7" eb="8">
      <t>マタ</t>
    </rPh>
    <rPh sb="9" eb="11">
      <t>ショクイン</t>
    </rPh>
    <rPh sb="15" eb="16">
      <t>モノ</t>
    </rPh>
    <rPh sb="18" eb="20">
      <t>セイトウ</t>
    </rPh>
    <rPh sb="21" eb="23">
      <t>リユウ</t>
    </rPh>
    <rPh sb="28" eb="31">
      <t>ギョウムジョウ</t>
    </rPh>
    <rPh sb="31" eb="32">
      <t>シ</t>
    </rPh>
    <rPh sb="35" eb="37">
      <t>キョウイク</t>
    </rPh>
    <rPh sb="38" eb="40">
      <t>ホイク</t>
    </rPh>
    <rPh sb="40" eb="44">
      <t>キュウフニンテイ</t>
    </rPh>
    <rPh sb="44" eb="45">
      <t>コ</t>
    </rPh>
    <rPh sb="47" eb="48">
      <t>マタ</t>
    </rPh>
    <rPh sb="51" eb="53">
      <t>カゾク</t>
    </rPh>
    <rPh sb="54" eb="56">
      <t>ヒミツ</t>
    </rPh>
    <rPh sb="57" eb="58">
      <t>モ</t>
    </rPh>
    <rPh sb="67" eb="69">
      <t>ヒツヨウ</t>
    </rPh>
    <rPh sb="70" eb="72">
      <t>ソチ</t>
    </rPh>
    <rPh sb="73" eb="74">
      <t>コウ</t>
    </rPh>
    <phoneticPr fontId="4"/>
  </si>
  <si>
    <t>特定教育・保育条例（準用）の条
→特定教育・保育条例（秘密保持等の条）</t>
    <phoneticPr fontId="4"/>
  </si>
  <si>
    <t>家庭的保育条例（秘密保持等）の条</t>
    <rPh sb="0" eb="3">
      <t>カテイテキ</t>
    </rPh>
    <rPh sb="3" eb="7">
      <t>ホイクジョウレイ</t>
    </rPh>
    <rPh sb="8" eb="13">
      <t>ヒミツホジトウ</t>
    </rPh>
    <rPh sb="15" eb="16">
      <t>ジョウ</t>
    </rPh>
    <phoneticPr fontId="4"/>
  </si>
  <si>
    <t>小学校、他の特定教育・保育施設等、地域子ども・子育て支援事業を行う者その他の機関に対して、教育・保育給付認定子どもに関する情報を提供する際には、あらかじめ文書により保護者の同意を得ていますか。</t>
    <rPh sb="45" eb="47">
      <t>キョウイク</t>
    </rPh>
    <rPh sb="48" eb="50">
      <t>ホイク</t>
    </rPh>
    <rPh sb="50" eb="52">
      <t>キュウフ</t>
    </rPh>
    <rPh sb="52" eb="54">
      <t>ニンテイ</t>
    </rPh>
    <rPh sb="54" eb="55">
      <t>コ</t>
    </rPh>
    <phoneticPr fontId="4"/>
  </si>
  <si>
    <t>特定教育・保育条例（準用）の条
→特定教育・保育条例（秘密保持等の条）第3項</t>
    <rPh sb="35" eb="36">
      <t>ダイ</t>
    </rPh>
    <rPh sb="37" eb="38">
      <t>コウ</t>
    </rPh>
    <phoneticPr fontId="4"/>
  </si>
  <si>
    <t>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rPh sb="0" eb="2">
      <t>ジョウキン</t>
    </rPh>
    <rPh sb="5" eb="9">
      <t>カクジギョウショ</t>
    </rPh>
    <rPh sb="10" eb="15">
      <t>シュウギョウキソクトウ</t>
    </rPh>
    <phoneticPr fontId="32"/>
  </si>
  <si>
    <t>代替職員がいない場合は、カウントしない。代替職員がいる場合は、正規職員の欄にカウントし、「代替」に再掲表示する。</t>
    <phoneticPr fontId="4"/>
  </si>
  <si>
    <t>必要職員数を満たしているか。</t>
    <phoneticPr fontId="4"/>
  </si>
  <si>
    <t>→最低基準上の保育士は、原則常勤であること。</t>
    <rPh sb="1" eb="5">
      <t>サイテイキジュン</t>
    </rPh>
    <rPh sb="5" eb="6">
      <t>ジョウ</t>
    </rPh>
    <rPh sb="7" eb="10">
      <t>ホイクシ</t>
    </rPh>
    <rPh sb="12" eb="14">
      <t>ゲンソク</t>
    </rPh>
    <rPh sb="14" eb="16">
      <t>ジョウキン</t>
    </rPh>
    <phoneticPr fontId="4"/>
  </si>
  <si>
    <t>「保育所等における短時間勤務の保育士の取扱いについて」（令和5年4月21日こ成保21）</t>
    <phoneticPr fontId="4"/>
  </si>
  <si>
    <t>常勤換算保育士数（C)が基準配置保育士数（A)を1人以上下回る場合は指導の対象となる場合がある。</t>
    <rPh sb="0" eb="2">
      <t>ジョウキン</t>
    </rPh>
    <rPh sb="2" eb="4">
      <t>カンサン</t>
    </rPh>
    <rPh sb="4" eb="7">
      <t>ホイクシ</t>
    </rPh>
    <rPh sb="7" eb="8">
      <t>カズ</t>
    </rPh>
    <rPh sb="12" eb="14">
      <t>キジュン</t>
    </rPh>
    <rPh sb="14" eb="16">
      <t>ハイチ</t>
    </rPh>
    <rPh sb="16" eb="20">
      <t>ホイクシ</t>
    </rPh>
    <rPh sb="25" eb="26">
      <t>ニン</t>
    </rPh>
    <rPh sb="26" eb="28">
      <t>イジョウ</t>
    </rPh>
    <rPh sb="28" eb="30">
      <t>シタマワ</t>
    </rPh>
    <rPh sb="31" eb="33">
      <t>バアイ</t>
    </rPh>
    <rPh sb="34" eb="36">
      <t>シドウ</t>
    </rPh>
    <rPh sb="37" eb="39">
      <t>タイショウ</t>
    </rPh>
    <rPh sb="42" eb="44">
      <t>バアイ</t>
    </rPh>
    <phoneticPr fontId="4"/>
  </si>
  <si>
    <t>保育従事者ごとの月労働時間数
(雇用契約による時間数）</t>
    <phoneticPr fontId="4"/>
  </si>
  <si>
    <t>手　当　支　給　状　況　　
（本年度4月分又は採用月における諸手当）</t>
    <phoneticPr fontId="4"/>
  </si>
  <si>
    <t>他施設等やその他の事業で
兼務している場合の施設等の名称
産休、育休等休職
退職年月日等</t>
    <rPh sb="0" eb="4">
      <t>タシセツトウ</t>
    </rPh>
    <rPh sb="7" eb="8">
      <t>タ</t>
    </rPh>
    <rPh sb="9" eb="11">
      <t>ジギョウ</t>
    </rPh>
    <rPh sb="13" eb="15">
      <t>ケンム</t>
    </rPh>
    <rPh sb="19" eb="21">
      <t>バアイ</t>
    </rPh>
    <rPh sb="22" eb="25">
      <t>シセツトウ</t>
    </rPh>
    <rPh sb="26" eb="28">
      <t>メイショウ</t>
    </rPh>
    <rPh sb="29" eb="31">
      <t>サンキュウ</t>
    </rPh>
    <rPh sb="32" eb="35">
      <t>イクキュウトウ</t>
    </rPh>
    <rPh sb="35" eb="37">
      <t>キュウショク</t>
    </rPh>
    <rPh sb="38" eb="43">
      <t>タイショクネンガッピ</t>
    </rPh>
    <rPh sb="43" eb="44">
      <t>トウ</t>
    </rPh>
    <phoneticPr fontId="8"/>
  </si>
  <si>
    <t>短時間</t>
  </si>
  <si>
    <t>－小規模型事業所内保育事業　運営No.11-①－</t>
    <phoneticPr fontId="8"/>
  </si>
  <si>
    <t>採　 用
（異動）
年月日</t>
    <rPh sb="0" eb="1">
      <t>サイ</t>
    </rPh>
    <rPh sb="3" eb="4">
      <t>ヨウ</t>
    </rPh>
    <rPh sb="6" eb="8">
      <t>イドウ</t>
    </rPh>
    <rPh sb="10" eb="13">
      <t>ネンガッピ</t>
    </rPh>
    <phoneticPr fontId="8"/>
  </si>
  <si>
    <t>－小規模型事業所内保育事業　運営No.11-②－</t>
    <phoneticPr fontId="8"/>
  </si>
  <si>
    <t>－小規模型事業所内保育事業　運営No.12-①（記入例）－</t>
    <rPh sb="24" eb="27">
      <t>キ</t>
    </rPh>
    <phoneticPr fontId="8"/>
  </si>
  <si>
    <t>手　当　支　給　状　況
（本年度4月分又は採用月における諸手当）</t>
    <rPh sb="0" eb="1">
      <t>テ</t>
    </rPh>
    <rPh sb="2" eb="3">
      <t>トウ</t>
    </rPh>
    <rPh sb="4" eb="5">
      <t>シ</t>
    </rPh>
    <rPh sb="6" eb="7">
      <t>キュウ</t>
    </rPh>
    <rPh sb="8" eb="9">
      <t>ジョウ</t>
    </rPh>
    <rPh sb="10" eb="11">
      <t>キョウ</t>
    </rPh>
    <rPh sb="13" eb="16">
      <t>ホンネンド</t>
    </rPh>
    <rPh sb="17" eb="19">
      <t>ガツブン</t>
    </rPh>
    <rPh sb="19" eb="20">
      <t>マタ</t>
    </rPh>
    <rPh sb="21" eb="23">
      <t>サイヨウ</t>
    </rPh>
    <rPh sb="23" eb="24">
      <t>ヅキ</t>
    </rPh>
    <rPh sb="28" eb="31">
      <t>ショテアテ</t>
    </rPh>
    <phoneticPr fontId="4"/>
  </si>
  <si>
    <t>専任・兼務状況にチェックすること。</t>
    <rPh sb="0" eb="2">
      <t>センニン</t>
    </rPh>
    <rPh sb="3" eb="5">
      <t>ケンム</t>
    </rPh>
    <rPh sb="5" eb="7">
      <t>ジョウキョウ</t>
    </rPh>
    <phoneticPr fontId="4"/>
  </si>
  <si>
    <t>他施設等やその他の事業で
兼務している場合の施設等の名称
産休、育休等休職
退職年月日等</t>
    <phoneticPr fontId="4"/>
  </si>
  <si>
    <t>2．</t>
    <phoneticPr fontId="4"/>
  </si>
  <si>
    <t>5.</t>
    <phoneticPr fontId="4"/>
  </si>
  <si>
    <t>「諸手当」欄には、支給されている全ての手当の名称及び金額を記入すること。</t>
    <phoneticPr fontId="8"/>
  </si>
  <si>
    <t>－小規模型事業所内保育事業　運営No.12-①－</t>
    <phoneticPr fontId="8"/>
  </si>
  <si>
    <t>－小規模型事業所内保育事業　運営No.12-②－</t>
    <phoneticPr fontId="8"/>
  </si>
  <si>
    <t>「バス送迎に当たっての安全管理の徹底に関する緊急対策『こどものバス送迎・安全徹底プラン』について」(令和4年10月12日 厚生労働省子ども家庭局総務課少子化総合対策室 外)</t>
    <rPh sb="3" eb="5">
      <t>ソウゲイ</t>
    </rPh>
    <rPh sb="6" eb="7">
      <t>ア</t>
    </rPh>
    <rPh sb="11" eb="15">
      <t>アンゼンカンリ</t>
    </rPh>
    <rPh sb="16" eb="18">
      <t>テッテイ</t>
    </rPh>
    <rPh sb="19" eb="20">
      <t>カン</t>
    </rPh>
    <rPh sb="22" eb="26">
      <t>キンキュウタイサク</t>
    </rPh>
    <rPh sb="33" eb="35">
      <t>ソウゲイ</t>
    </rPh>
    <rPh sb="36" eb="40">
      <t>アンゼンテッテイ</t>
    </rPh>
    <rPh sb="50" eb="52">
      <t>レイワ</t>
    </rPh>
    <rPh sb="53" eb="54">
      <t>ネン</t>
    </rPh>
    <rPh sb="56" eb="57">
      <t>ガツ</t>
    </rPh>
    <rPh sb="59" eb="60">
      <t>ニチ</t>
    </rPh>
    <rPh sb="61" eb="63">
      <t>コウセイ</t>
    </rPh>
    <rPh sb="63" eb="66">
      <t>ロウドウショウ</t>
    </rPh>
    <rPh sb="66" eb="67">
      <t>コ</t>
    </rPh>
    <rPh sb="69" eb="71">
      <t>カテイ</t>
    </rPh>
    <rPh sb="71" eb="72">
      <t>キョク</t>
    </rPh>
    <rPh sb="72" eb="75">
      <t>ソウムカ</t>
    </rPh>
    <rPh sb="75" eb="78">
      <t>ショウシカ</t>
    </rPh>
    <rPh sb="78" eb="80">
      <t>ソウゴウ</t>
    </rPh>
    <rPh sb="80" eb="82">
      <t>タイサク</t>
    </rPh>
    <rPh sb="82" eb="83">
      <t>シツ</t>
    </rPh>
    <rPh sb="84" eb="85">
      <t>ホカ</t>
    </rPh>
    <phoneticPr fontId="4"/>
  </si>
  <si>
    <t>－小規模型事業所内保育事業　運営No.25－</t>
    <phoneticPr fontId="8"/>
  </si>
  <si>
    <t>（例）1か月の勤務時間数　160時間　÷　各事業所の就業規則等で定めた常勤職員の勤務時間数　173時間　＝ 0.924...時間（小数点以下の端数処理を行わない）</t>
    <rPh sb="1" eb="2">
      <t>レイ</t>
    </rPh>
    <rPh sb="5" eb="6">
      <t>ゲツ</t>
    </rPh>
    <rPh sb="7" eb="9">
      <t>キンム</t>
    </rPh>
    <rPh sb="9" eb="12">
      <t>ジカンスウ</t>
    </rPh>
    <rPh sb="16" eb="18">
      <t>ジカン</t>
    </rPh>
    <rPh sb="21" eb="25">
      <t>カクジギョウショ</t>
    </rPh>
    <rPh sb="26" eb="28">
      <t>シュウギョウ</t>
    </rPh>
    <rPh sb="28" eb="30">
      <t>キソク</t>
    </rPh>
    <rPh sb="30" eb="31">
      <t>トウ</t>
    </rPh>
    <rPh sb="32" eb="33">
      <t>サダ</t>
    </rPh>
    <rPh sb="35" eb="37">
      <t>ジョウキン</t>
    </rPh>
    <rPh sb="37" eb="39">
      <t>ショクイン</t>
    </rPh>
    <rPh sb="40" eb="42">
      <t>キンム</t>
    </rPh>
    <rPh sb="42" eb="45">
      <t>ジカンスウ</t>
    </rPh>
    <rPh sb="49" eb="51">
      <t>ジカン</t>
    </rPh>
    <rPh sb="67" eb="68">
      <t>テン</t>
    </rPh>
    <rPh sb="68" eb="70">
      <t>イカ</t>
    </rPh>
    <rPh sb="71" eb="75">
      <t>ハスウショリ</t>
    </rPh>
    <rPh sb="76" eb="77">
      <t>オコナ</t>
    </rPh>
    <phoneticPr fontId="4"/>
  </si>
  <si>
    <t>配置保育従事者数確認表</t>
    <rPh sb="0" eb="2">
      <t>ハイチ</t>
    </rPh>
    <rPh sb="2" eb="4">
      <t>ホイク</t>
    </rPh>
    <rPh sb="4" eb="7">
      <t>ジュウジシャ</t>
    </rPh>
    <rPh sb="7" eb="8">
      <t>スウ</t>
    </rPh>
    <rPh sb="8" eb="10">
      <t>カクニン</t>
    </rPh>
    <rPh sb="10" eb="11">
      <t>ヒョウ</t>
    </rPh>
    <phoneticPr fontId="4"/>
  </si>
  <si>
    <t>必要保育従事者数</t>
    <rPh sb="0" eb="2">
      <t>ヒツヨウ</t>
    </rPh>
    <rPh sb="2" eb="4">
      <t>ホイク</t>
    </rPh>
    <rPh sb="4" eb="7">
      <t>ジュウジシャ</t>
    </rPh>
    <rPh sb="7" eb="8">
      <t>スウ</t>
    </rPh>
    <phoneticPr fontId="4"/>
  </si>
  <si>
    <t>常勤職員以外の者。</t>
    <rPh sb="4" eb="6">
      <t>イガイ</t>
    </rPh>
    <phoneticPr fontId="4"/>
  </si>
  <si>
    <t>－小規模型事業所内保育事業　運営No.13－</t>
    <phoneticPr fontId="8"/>
  </si>
  <si>
    <t>事業所内研修は、保育従事者及び保育事業所の自己評価の状況を反映した研修内容となっているか。</t>
    <phoneticPr fontId="4"/>
  </si>
  <si>
    <t>－小規模型事業所内保育事業　運営No.14－</t>
    <phoneticPr fontId="8"/>
  </si>
  <si>
    <t>研修は保育従事者及び保育事業所の自己評価の状況を反映しているか。</t>
    <phoneticPr fontId="4"/>
  </si>
  <si>
    <r>
      <t>施設長、副施設長　</t>
    </r>
    <r>
      <rPr>
        <b/>
        <sz val="10"/>
        <color theme="1"/>
        <rFont val="ＭＳ Ｐ明朝"/>
        <family val="1"/>
        <charset val="128"/>
      </rPr>
      <t>※新設事業所は本年度分＜監査調書提出月前月まで＞</t>
    </r>
    <rPh sb="4" eb="8">
      <t>フクシセツチョウ</t>
    </rPh>
    <rPh sb="10" eb="12">
      <t>シンセツ</t>
    </rPh>
    <rPh sb="12" eb="15">
      <t>ジギョウショ</t>
    </rPh>
    <rPh sb="16" eb="19">
      <t>ホンネンド</t>
    </rPh>
    <rPh sb="19" eb="20">
      <t>ブン</t>
    </rPh>
    <rPh sb="21" eb="23">
      <t>カンサ</t>
    </rPh>
    <rPh sb="23" eb="25">
      <t>チョウショ</t>
    </rPh>
    <rPh sb="25" eb="27">
      <t>テイシュツ</t>
    </rPh>
    <rPh sb="27" eb="28">
      <t>ツキ</t>
    </rPh>
    <rPh sb="28" eb="30">
      <t>ゼンゲツ</t>
    </rPh>
    <phoneticPr fontId="4"/>
  </si>
  <si>
    <t>－小規模型事業所内保育事業　運営No.2（A型）－</t>
    <phoneticPr fontId="8"/>
  </si>
  <si>
    <t>－小規模型事業所内保育事業　運営No.2（B型）－</t>
    <phoneticPr fontId="8"/>
  </si>
  <si>
    <t>保育士</t>
    <rPh sb="0" eb="3">
      <t>ホイクシ</t>
    </rPh>
    <phoneticPr fontId="4"/>
  </si>
  <si>
    <t>法第47条第1項</t>
    <rPh sb="0" eb="1">
      <t>ホウ</t>
    </rPh>
    <rPh sb="1" eb="2">
      <t>ダイ</t>
    </rPh>
    <rPh sb="4" eb="5">
      <t>ジョウ</t>
    </rPh>
    <rPh sb="5" eb="6">
      <t>ダイ</t>
    </rPh>
    <rPh sb="7" eb="8">
      <t>コウ</t>
    </rPh>
    <phoneticPr fontId="32"/>
  </si>
  <si>
    <t>規則第41条第1項</t>
    <rPh sb="0" eb="2">
      <t>キソク</t>
    </rPh>
    <rPh sb="2" eb="3">
      <t>ダイ</t>
    </rPh>
    <rPh sb="5" eb="6">
      <t>ジョウ</t>
    </rPh>
    <rPh sb="6" eb="7">
      <t>ダイ</t>
    </rPh>
    <rPh sb="8" eb="9">
      <t>コウ</t>
    </rPh>
    <phoneticPr fontId="32"/>
  </si>
  <si>
    <t>留意事項通知別紙8Ⅱ-1-(2)-(ｲ)</t>
    <phoneticPr fontId="4"/>
  </si>
  <si>
    <t>留意事項通知別紙8Ⅳ-3</t>
    <phoneticPr fontId="4"/>
  </si>
  <si>
    <t>調書等提出者氏名</t>
    <rPh sb="0" eb="3">
      <t>チョウショトウ</t>
    </rPh>
    <rPh sb="3" eb="5">
      <t>テイシュツ</t>
    </rPh>
    <rPh sb="5" eb="6">
      <t>シャ</t>
    </rPh>
    <rPh sb="6" eb="8">
      <t>シメイ</t>
    </rPh>
    <phoneticPr fontId="4"/>
  </si>
  <si>
    <t>(例)</t>
    <phoneticPr fontId="4"/>
  </si>
  <si>
    <t>常勤
換算
合計</t>
    <rPh sb="0" eb="2">
      <t>ジョウキン</t>
    </rPh>
    <rPh sb="3" eb="5">
      <t>カンサン</t>
    </rPh>
    <rPh sb="6" eb="8">
      <t>ゴウケイ</t>
    </rPh>
    <phoneticPr fontId="4"/>
  </si>
  <si>
    <t>常勤換算</t>
    <phoneticPr fontId="4"/>
  </si>
  <si>
    <t>「保育従事者数」の「常勤換算」の算出方法</t>
    <rPh sb="1" eb="3">
      <t>ホイク</t>
    </rPh>
    <rPh sb="3" eb="6">
      <t>ジュウジシャ</t>
    </rPh>
    <rPh sb="6" eb="7">
      <t>スウ</t>
    </rPh>
    <rPh sb="10" eb="12">
      <t>ジョウキン</t>
    </rPh>
    <rPh sb="12" eb="14">
      <t>カンサン</t>
    </rPh>
    <rPh sb="16" eb="18">
      <t>サンシュツ</t>
    </rPh>
    <rPh sb="18" eb="20">
      <t>ホウホウ</t>
    </rPh>
    <phoneticPr fontId="4"/>
  </si>
  <si>
    <t>保育従事者の労働時間</t>
    <rPh sb="0" eb="2">
      <t>ホイク</t>
    </rPh>
    <rPh sb="2" eb="5">
      <t>ジュウジシャ</t>
    </rPh>
    <rPh sb="6" eb="8">
      <t>ロウドウ</t>
    </rPh>
    <rPh sb="8" eb="10">
      <t>ジカン</t>
    </rPh>
    <phoneticPr fontId="4"/>
  </si>
  <si>
    <t>保育従事者の月労働時間数
(雇用契約による時間数）</t>
    <rPh sb="0" eb="2">
      <t>ホイク</t>
    </rPh>
    <rPh sb="2" eb="5">
      <t>ジュウジシャ</t>
    </rPh>
    <rPh sb="6" eb="7">
      <t>ツキ</t>
    </rPh>
    <rPh sb="7" eb="9">
      <t>ロウドウ</t>
    </rPh>
    <rPh sb="9" eb="12">
      <t>ジカンスウ</t>
    </rPh>
    <rPh sb="14" eb="16">
      <t>コヨウ</t>
    </rPh>
    <rPh sb="16" eb="18">
      <t>ケイヤク</t>
    </rPh>
    <rPh sb="21" eb="24">
      <t>ジカンスウ</t>
    </rPh>
    <phoneticPr fontId="4"/>
  </si>
  <si>
    <t>N</t>
    <phoneticPr fontId="8"/>
  </si>
  <si>
    <t>（</t>
  </si>
  <si>
    <t>専任・兼務状況にチェックすること。</t>
    <rPh sb="0" eb="2">
      <t>センニン</t>
    </rPh>
    <rPh sb="3" eb="5">
      <t>ケンム</t>
    </rPh>
    <rPh sb="5" eb="7">
      <t>ジョウキョウ</t>
    </rPh>
    <phoneticPr fontId="8"/>
  </si>
  <si>
    <t>施設長</t>
    <rPh sb="0" eb="3">
      <t>シセツチョウ</t>
    </rPh>
    <phoneticPr fontId="4"/>
  </si>
  <si>
    <t>副主任　　　　　　　保育従事者</t>
    <rPh sb="0" eb="3">
      <t>フクシュニン</t>
    </rPh>
    <rPh sb="10" eb="12">
      <t>ホイク</t>
    </rPh>
    <rPh sb="12" eb="15">
      <t>ジュウジシャ</t>
    </rPh>
    <phoneticPr fontId="4"/>
  </si>
  <si>
    <t>保育従事者</t>
    <phoneticPr fontId="4"/>
  </si>
  <si>
    <t>他施設等と兼務している場合、施設等の名称及び所在地を記入すること。また、当該園でその他の事業を兼務している場合についても、備考欄に記入すること。</t>
    <rPh sb="0" eb="4">
      <t>タシセツトウ</t>
    </rPh>
    <rPh sb="5" eb="7">
      <t>ケンム</t>
    </rPh>
    <rPh sb="11" eb="13">
      <t>バアイ</t>
    </rPh>
    <rPh sb="14" eb="17">
      <t>シセツトウ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8"/>
  </si>
  <si>
    <t>別表2　非正規職員の勤務状況及び給与支給状況</t>
    <phoneticPr fontId="8"/>
  </si>
  <si>
    <t>他施設等と兼務している場合、施設等の名称及び所在地を記入すること。また、当該園でその他の事業を兼務している場合についても、備考欄に記入すること。</t>
    <rPh sb="0" eb="1">
      <t>タ</t>
    </rPh>
    <rPh sb="1" eb="3">
      <t>シセツ</t>
    </rPh>
    <rPh sb="3" eb="4">
      <t>トウ</t>
    </rPh>
    <rPh sb="5" eb="7">
      <t>ケンム</t>
    </rPh>
    <rPh sb="11" eb="13">
      <t>バアイ</t>
    </rPh>
    <rPh sb="14" eb="16">
      <t>シセツ</t>
    </rPh>
    <rPh sb="16" eb="17">
      <t>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8"/>
  </si>
  <si>
    <t>保護者との連絡は適切に行っているか。</t>
    <rPh sb="8" eb="10">
      <t>テキセツ</t>
    </rPh>
    <rPh sb="11" eb="12">
      <t>オコナ</t>
    </rPh>
    <phoneticPr fontId="4"/>
  </si>
  <si>
    <t>園だよりの配布状況について該当するものにチェックすること。</t>
    <rPh sb="0" eb="1">
      <t>エン</t>
    </rPh>
    <rPh sb="5" eb="7">
      <t>ハイフ</t>
    </rPh>
    <rPh sb="7" eb="9">
      <t>ジョウキョウ</t>
    </rPh>
    <rPh sb="13" eb="15">
      <t>ガイトウ</t>
    </rPh>
    <phoneticPr fontId="4"/>
  </si>
  <si>
    <t>事業所内保育事業所に、加熱、保存等の調理機能を有する設備を備えているか。</t>
    <rPh sb="0" eb="9">
      <t>ジギョウ</t>
    </rPh>
    <phoneticPr fontId="4"/>
  </si>
  <si>
    <t>調理業務従事者等（離乳食を調理する保育従事者を含む）について、月に1回以上の検便を実施しているか。</t>
    <rPh sb="0" eb="2">
      <t>チョウリ</t>
    </rPh>
    <rPh sb="2" eb="4">
      <t>ギョウム</t>
    </rPh>
    <rPh sb="4" eb="7">
      <t>ジュウジシャ</t>
    </rPh>
    <rPh sb="7" eb="8">
      <t>トウ</t>
    </rPh>
    <rPh sb="19" eb="22">
      <t>ジュウジシャ</t>
    </rPh>
    <rPh sb="31" eb="32">
      <t>ツキ</t>
    </rPh>
    <rPh sb="34" eb="37">
      <t>カイイジョウ</t>
    </rPh>
    <rPh sb="35" eb="37">
      <t>イジョウ</t>
    </rPh>
    <phoneticPr fontId="4"/>
  </si>
  <si>
    <t>事故防止等マニュアル</t>
    <rPh sb="0" eb="5">
      <t>ジコ</t>
    </rPh>
    <phoneticPr fontId="4"/>
  </si>
  <si>
    <t>保育所保育指針第1章3(4)ア(ｱ)</t>
    <rPh sb="0" eb="2">
      <t>ホイク</t>
    </rPh>
    <rPh sb="2" eb="3">
      <t>ショ</t>
    </rPh>
    <rPh sb="3" eb="5">
      <t>ホイク</t>
    </rPh>
    <rPh sb="5" eb="7">
      <t>シシン</t>
    </rPh>
    <rPh sb="7" eb="8">
      <t>ダイ</t>
    </rPh>
    <rPh sb="9" eb="10">
      <t>ショウ</t>
    </rPh>
    <phoneticPr fontId="4"/>
  </si>
  <si>
    <t>【秘密保持及び同意に関する事項】</t>
    <phoneticPr fontId="8"/>
  </si>
  <si>
    <t>代替職員がいない場合はカウントせず、代替職員がいる場合は当該代替職員の雇用形態（勤務時間数）に応じて「常勤」欄もしくは「短時間」欄にカウントする。</t>
    <rPh sb="60" eb="63">
      <t>タンジカン</t>
    </rPh>
    <phoneticPr fontId="4"/>
  </si>
  <si>
    <t>短時間とは、上記オ以外の者をいう。</t>
    <rPh sb="0" eb="3">
      <t>タンジカン</t>
    </rPh>
    <rPh sb="6" eb="8">
      <t>ジョウキ</t>
    </rPh>
    <phoneticPr fontId="56"/>
  </si>
  <si>
    <t>＜(2)①のC　常勤換算人数算出方法＞</t>
    <rPh sb="8" eb="10">
      <t>ジョウキン</t>
    </rPh>
    <rPh sb="10" eb="12">
      <t>カンサン</t>
    </rPh>
    <rPh sb="12" eb="14">
      <t>ニンズウ</t>
    </rPh>
    <rPh sb="14" eb="16">
      <t>サンシュツ</t>
    </rPh>
    <rPh sb="16" eb="18">
      <t>ホウホウ</t>
    </rPh>
    <phoneticPr fontId="8"/>
  </si>
  <si>
    <t>常勤換算保育従事者数（C)が基準配置保育従事者数（A)を1人以上下回る場合は指導の対象となる場合がある。</t>
    <rPh sb="0" eb="2">
      <t>ジョウキン</t>
    </rPh>
    <rPh sb="2" eb="4">
      <t>カンサン</t>
    </rPh>
    <rPh sb="4" eb="6">
      <t>ホイク</t>
    </rPh>
    <rPh sb="6" eb="9">
      <t>ジュウジシャ</t>
    </rPh>
    <rPh sb="9" eb="10">
      <t>カズ</t>
    </rPh>
    <rPh sb="14" eb="16">
      <t>キジュン</t>
    </rPh>
    <rPh sb="16" eb="18">
      <t>ハイチ</t>
    </rPh>
    <rPh sb="18" eb="20">
      <t>ホイク</t>
    </rPh>
    <rPh sb="20" eb="23">
      <t>ジュウジシャ</t>
    </rPh>
    <rPh sb="23" eb="24">
      <t>スウ</t>
    </rPh>
    <rPh sb="29" eb="30">
      <t>ニン</t>
    </rPh>
    <rPh sb="30" eb="32">
      <t>イジョウ</t>
    </rPh>
    <rPh sb="32" eb="34">
      <t>シタマワ</t>
    </rPh>
    <rPh sb="35" eb="37">
      <t>バアイ</t>
    </rPh>
    <rPh sb="38" eb="40">
      <t>シドウ</t>
    </rPh>
    <rPh sb="41" eb="43">
      <t>タイショウ</t>
    </rPh>
    <rPh sb="46" eb="48">
      <t>バアイ</t>
    </rPh>
    <phoneticPr fontId="4"/>
  </si>
  <si>
    <t>利用定員を超えて保育の提供を行っていないか。</t>
    <rPh sb="0" eb="2">
      <t>リヨウ</t>
    </rPh>
    <phoneticPr fontId="4"/>
  </si>
  <si>
    <t>本年度の開所時間を記入すること。</t>
    <rPh sb="9" eb="11">
      <t>キニュウ</t>
    </rPh>
    <phoneticPr fontId="4"/>
  </si>
  <si>
    <t>時間帯による児童・保育従事者の状況を記入すること。</t>
    <rPh sb="18" eb="20">
      <t>キニュウ</t>
    </rPh>
    <phoneticPr fontId="4"/>
  </si>
  <si>
    <t>3歳(15)</t>
    <phoneticPr fontId="8"/>
  </si>
  <si>
    <t>4歳(25)</t>
    <phoneticPr fontId="8"/>
  </si>
  <si>
    <t>5歳(25)</t>
    <rPh sb="1" eb="2">
      <t>サイ</t>
    </rPh>
    <phoneticPr fontId="8"/>
  </si>
  <si>
    <t>＜記入要領・留意事項＞</t>
    <rPh sb="1" eb="3">
      <t>キニュウ</t>
    </rPh>
    <rPh sb="3" eb="5">
      <t>ヨウリョウ</t>
    </rPh>
    <rPh sb="6" eb="10">
      <t>リュウイジコウ</t>
    </rPh>
    <phoneticPr fontId="8"/>
  </si>
  <si>
    <t>土曜日に閉園している場合、該当するものにチェックすること。</t>
    <rPh sb="0" eb="3">
      <t>ドヨウビ</t>
    </rPh>
    <rPh sb="4" eb="6">
      <t>ヘイエン</t>
    </rPh>
    <rPh sb="10" eb="12">
      <t>バアイ</t>
    </rPh>
    <rPh sb="13" eb="15">
      <t>ガイトウ</t>
    </rPh>
    <phoneticPr fontId="8"/>
  </si>
  <si>
    <t>「家庭的保育事業等の連携施設の確保について」（平成29年2月9日 厚生労働省雇用均等・児童家庭局保育課 外）</t>
    <rPh sb="23" eb="25">
      <t>ヘイセイ</t>
    </rPh>
    <rPh sb="27" eb="28">
      <t>ネン</t>
    </rPh>
    <rPh sb="29" eb="30">
      <t>ガツ</t>
    </rPh>
    <rPh sb="31" eb="32">
      <t>ニチ</t>
    </rPh>
    <rPh sb="52" eb="53">
      <t>ホカ</t>
    </rPh>
    <phoneticPr fontId="4"/>
  </si>
  <si>
    <t>非正規職員等の就業規則を整備しているか。</t>
    <rPh sb="1" eb="3">
      <t>セイキ</t>
    </rPh>
    <phoneticPr fontId="8"/>
  </si>
  <si>
    <t>労働基準法第107条、109条</t>
    <rPh sb="0" eb="2">
      <t>ロウドウ</t>
    </rPh>
    <rPh sb="2" eb="5">
      <t>キジュンホウ</t>
    </rPh>
    <rPh sb="5" eb="6">
      <t>ダイ</t>
    </rPh>
    <rPh sb="9" eb="10">
      <t>ジョウ</t>
    </rPh>
    <rPh sb="14" eb="15">
      <t>ジョウ</t>
    </rPh>
    <phoneticPr fontId="8"/>
  </si>
  <si>
    <t>欄が不足する場合は、行を追加又は別紙に作成し添付すること。</t>
    <rPh sb="10" eb="11">
      <t>ギョウ</t>
    </rPh>
    <rPh sb="12" eb="14">
      <t>ツイカ</t>
    </rPh>
    <rPh sb="14" eb="15">
      <t>マタ</t>
    </rPh>
    <rPh sb="16" eb="18">
      <t>ベッシ</t>
    </rPh>
    <rPh sb="19" eb="21">
      <t>サクセイ</t>
    </rPh>
    <rPh sb="22" eb="24">
      <t>テンプ</t>
    </rPh>
    <phoneticPr fontId="4"/>
  </si>
  <si>
    <t>職員（非正規職員を含む）の定期健康診断は、</t>
    <rPh sb="4" eb="6">
      <t>セイキ</t>
    </rPh>
    <phoneticPr fontId="4"/>
  </si>
  <si>
    <t>所定労働時間に満たない者を含む。</t>
    <phoneticPr fontId="4"/>
  </si>
  <si>
    <t>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phoneticPr fontId="4"/>
  </si>
  <si>
    <t>短時間(非正規)</t>
    <rPh sb="0" eb="3">
      <t>タンジカン</t>
    </rPh>
    <rPh sb="4" eb="5">
      <t>ヒ</t>
    </rPh>
    <rPh sb="5" eb="7">
      <t>セイキ</t>
    </rPh>
    <phoneticPr fontId="4"/>
  </si>
  <si>
    <t>園長を配置しているか。</t>
    <rPh sb="0" eb="2">
      <t>エンチョウ</t>
    </rPh>
    <rPh sb="3" eb="5">
      <t>ハイチ</t>
    </rPh>
    <phoneticPr fontId="4"/>
  </si>
  <si>
    <t>b. 園長を変更した場合、10日以内に市町村長に届け出たか。</t>
    <rPh sb="3" eb="4">
      <t>ソノ</t>
    </rPh>
    <rPh sb="4" eb="5">
      <t>チョウ</t>
    </rPh>
    <rPh sb="6" eb="8">
      <t>ヘンコウ</t>
    </rPh>
    <rPh sb="10" eb="12">
      <t>バアイ</t>
    </rPh>
    <rPh sb="15" eb="16">
      <t>ニチ</t>
    </rPh>
    <rPh sb="16" eb="18">
      <t>イナイ</t>
    </rPh>
    <rPh sb="19" eb="23">
      <t>シチョウソンチョウ</t>
    </rPh>
    <rPh sb="24" eb="25">
      <t>トド</t>
    </rPh>
    <rPh sb="26" eb="27">
      <t>デ</t>
    </rPh>
    <phoneticPr fontId="8"/>
  </si>
  <si>
    <t>c. 園長は、所定の資格要件を満たしているか。</t>
    <rPh sb="3" eb="4">
      <t>ソノ</t>
    </rPh>
    <phoneticPr fontId="8"/>
  </si>
  <si>
    <t>d. 園長は、保育所（事業所）の管理業務に専従しているか。</t>
    <rPh sb="3" eb="4">
      <t>ソノ</t>
    </rPh>
    <rPh sb="7" eb="10">
      <t>ホイクショ</t>
    </rPh>
    <rPh sb="11" eb="14">
      <t>ジギョウショ</t>
    </rPh>
    <rPh sb="16" eb="18">
      <t>カンリ</t>
    </rPh>
    <rPh sb="18" eb="20">
      <t>ギョウム</t>
    </rPh>
    <rPh sb="21" eb="23">
      <t>センジュウ</t>
    </rPh>
    <phoneticPr fontId="8"/>
  </si>
  <si>
    <t>f. 施設運営に支障が生じないよう、どのような体制を講じているか。</t>
    <rPh sb="3" eb="5">
      <t>シセツ</t>
    </rPh>
    <phoneticPr fontId="8"/>
  </si>
  <si>
    <t>(17)</t>
    <phoneticPr fontId="4"/>
  </si>
  <si>
    <t>参加
保育従事者氏名</t>
    <rPh sb="0" eb="2">
      <t>サンカ</t>
    </rPh>
    <rPh sb="3" eb="5">
      <t>ホイク</t>
    </rPh>
    <rPh sb="5" eb="8">
      <t>ジュウジシャ</t>
    </rPh>
    <rPh sb="8" eb="10">
      <t>シメイ</t>
    </rPh>
    <phoneticPr fontId="8"/>
  </si>
  <si>
    <t>給食材料の生鮮食品の納入については、原則として調理当日となっているか。</t>
    <rPh sb="0" eb="2">
      <t>キュウショク</t>
    </rPh>
    <rPh sb="2" eb="4">
      <t>ザイリョウ</t>
    </rPh>
    <rPh sb="5" eb="9">
      <t>セイセンショクヒン</t>
    </rPh>
    <rPh sb="10" eb="12">
      <t>ノウニュウ</t>
    </rPh>
    <rPh sb="18" eb="20">
      <t>ゲンソク</t>
    </rPh>
    <rPh sb="23" eb="27">
      <t>チョウリトウジツ</t>
    </rPh>
    <phoneticPr fontId="4"/>
  </si>
  <si>
    <t>「『保育所における感染症対策ガイドライン』（2018 年改訂版）（2023（令和5）年10月一部修正）の一部修正について」（令和5年10月10日こ成基第109号）</t>
    <rPh sb="48" eb="50">
      <t>シュウセイ</t>
    </rPh>
    <rPh sb="62" eb="64">
      <t>レイワ</t>
    </rPh>
    <rPh sb="65" eb="66">
      <t>ネン</t>
    </rPh>
    <rPh sb="68" eb="69">
      <t>ガツ</t>
    </rPh>
    <rPh sb="73" eb="74">
      <t>ナリ</t>
    </rPh>
    <rPh sb="74" eb="75">
      <t>モト</t>
    </rPh>
    <rPh sb="75" eb="76">
      <t>ダイ</t>
    </rPh>
    <rPh sb="79" eb="80">
      <t>ゴウ</t>
    </rPh>
    <phoneticPr fontId="8"/>
  </si>
  <si>
    <t>「した」場合、研修内容について具体的に記入すること。</t>
    <rPh sb="7" eb="11">
      <t>ケンシュウナイヨウ</t>
    </rPh>
    <phoneticPr fontId="4"/>
  </si>
  <si>
    <t>特定教育・保育条例（準用）の条
→特定教育・保育条例（事故発生の防止及び発生時の対応)の条</t>
    <phoneticPr fontId="4"/>
  </si>
  <si>
    <t xml:space="preserve"> 業者点検を行っているか。</t>
    <phoneticPr fontId="4"/>
  </si>
  <si>
    <t>自主点検を行っているか。</t>
    <phoneticPr fontId="4"/>
  </si>
  <si>
    <t>福祉サービスの質の向上の取組み、その他</t>
    <rPh sb="0" eb="2">
      <t>フクシ</t>
    </rPh>
    <rPh sb="7" eb="8">
      <t>シツ</t>
    </rPh>
    <rPh sb="9" eb="11">
      <t>コウジョウ</t>
    </rPh>
    <rPh sb="12" eb="14">
      <t>トリク</t>
    </rPh>
    <rPh sb="18" eb="19">
      <t>タ</t>
    </rPh>
    <phoneticPr fontId="8"/>
  </si>
  <si>
    <t>小規模型事業所内保育事業の会計をその他の事業の会計と区分しているか。</t>
    <rPh sb="0" eb="3">
      <t>ショウ</t>
    </rPh>
    <phoneticPr fontId="4"/>
  </si>
  <si>
    <t>→最低基準上の保育士（保育従事者）は、原則常勤であること。</t>
    <rPh sb="1" eb="5">
      <t>サイテイキジュン</t>
    </rPh>
    <rPh sb="5" eb="6">
      <t>ジョウ</t>
    </rPh>
    <rPh sb="7" eb="10">
      <t>ホイクシ</t>
    </rPh>
    <rPh sb="11" eb="16">
      <t>ホイク</t>
    </rPh>
    <rPh sb="19" eb="21">
      <t>ゲンソク</t>
    </rPh>
    <rPh sb="21" eb="23">
      <t>ジョウキン</t>
    </rPh>
    <phoneticPr fontId="4"/>
  </si>
  <si>
    <t>https://www.cfa.go.jp/policies/kokoseido/</t>
    <phoneticPr fontId="4"/>
  </si>
  <si>
    <t>https://www.cfa.go.jp/policies/child-safety/effort/guideline/</t>
    <phoneticPr fontId="4"/>
  </si>
  <si>
    <t>認可の変更届について</t>
    <rPh sb="0" eb="2">
      <t>ニンカ</t>
    </rPh>
    <rPh sb="3" eb="5">
      <t>ヘンコウ</t>
    </rPh>
    <rPh sb="5" eb="6">
      <t>トドケ</t>
    </rPh>
    <phoneticPr fontId="4"/>
  </si>
  <si>
    <t>・下記の事項のうち、変更があった項目についてチェックすること。</t>
    <phoneticPr fontId="4"/>
  </si>
  <si>
    <t>・ 変更があった事項について、市へ届出は提出しているか。</t>
    <rPh sb="2" eb="4">
      <t>ヘンコウ</t>
    </rPh>
    <rPh sb="8" eb="10">
      <t>ジコウ</t>
    </rPh>
    <rPh sb="15" eb="16">
      <t>シ</t>
    </rPh>
    <rPh sb="17" eb="19">
      <t>トドケデ</t>
    </rPh>
    <rPh sb="20" eb="22">
      <t>テイシュツ</t>
    </rPh>
    <phoneticPr fontId="4"/>
  </si>
  <si>
    <t>児童福祉法施行規則第36条の36第3項及び第4項</t>
    <rPh sb="0" eb="2">
      <t>ジドウ</t>
    </rPh>
    <rPh sb="2" eb="4">
      <t>フクシ</t>
    </rPh>
    <rPh sb="4" eb="5">
      <t>ホウ</t>
    </rPh>
    <rPh sb="5" eb="7">
      <t>セコウ</t>
    </rPh>
    <rPh sb="7" eb="9">
      <t>キソク</t>
    </rPh>
    <rPh sb="9" eb="10">
      <t>ダイ</t>
    </rPh>
    <rPh sb="12" eb="13">
      <t>ジョウ</t>
    </rPh>
    <rPh sb="16" eb="17">
      <t>ダイ</t>
    </rPh>
    <rPh sb="18" eb="19">
      <t>コウ</t>
    </rPh>
    <rPh sb="19" eb="20">
      <t>オヨ</t>
    </rPh>
    <rPh sb="21" eb="22">
      <t>ダイ</t>
    </rPh>
    <rPh sb="23" eb="24">
      <t>コウ</t>
    </rPh>
    <phoneticPr fontId="4"/>
  </si>
  <si>
    <t>・ 直近の変更年月日</t>
    <rPh sb="2" eb="4">
      <t>チョッキン</t>
    </rPh>
    <rPh sb="5" eb="7">
      <t>ヘンコウ</t>
    </rPh>
    <rPh sb="7" eb="10">
      <t>ネンガッピ</t>
    </rPh>
    <phoneticPr fontId="4"/>
  </si>
  <si>
    <t>家庭的保育例規等（変更の届出）</t>
    <rPh sb="0" eb="5">
      <t>カテイテキホイク</t>
    </rPh>
    <rPh sb="5" eb="7">
      <t>レイキ</t>
    </rPh>
    <rPh sb="7" eb="8">
      <t>トウ</t>
    </rPh>
    <rPh sb="9" eb="11">
      <t>ヘンコウ</t>
    </rPh>
    <rPh sb="12" eb="14">
      <t>トドケデ</t>
    </rPh>
    <phoneticPr fontId="4"/>
  </si>
  <si>
    <t>⑦</t>
    <phoneticPr fontId="4"/>
  </si>
  <si>
    <t>保育士を任命し、または雇用しようとするときは、データベース（「保育士特定登録取消者管理システム」）を活用しているか。</t>
    <rPh sb="0" eb="3">
      <t>ホイクシ</t>
    </rPh>
    <rPh sb="4" eb="6">
      <t>ニンメイ</t>
    </rPh>
    <rPh sb="11" eb="13">
      <t>コヨウ</t>
    </rPh>
    <rPh sb="31" eb="34">
      <t>ホイクシ</t>
    </rPh>
    <rPh sb="34" eb="36">
      <t>トクテイ</t>
    </rPh>
    <rPh sb="36" eb="38">
      <t>トウロク</t>
    </rPh>
    <rPh sb="38" eb="40">
      <t>トリケシ</t>
    </rPh>
    <rPh sb="40" eb="41">
      <t>シャ</t>
    </rPh>
    <rPh sb="41" eb="43">
      <t>カンリ</t>
    </rPh>
    <rPh sb="50" eb="52">
      <t>カツヨウ</t>
    </rPh>
    <phoneticPr fontId="4"/>
  </si>
  <si>
    <t>労働基準法施行規則第24条の７</t>
    <phoneticPr fontId="4"/>
  </si>
  <si>
    <t>家庭的保育例規等（実務を担当する幹部職員）の条</t>
    <rPh sb="0" eb="3">
      <t>カテイテキ</t>
    </rPh>
    <rPh sb="3" eb="5">
      <t>ホイク</t>
    </rPh>
    <rPh sb="5" eb="7">
      <t>レイキ</t>
    </rPh>
    <rPh sb="7" eb="8">
      <t>トウ</t>
    </rPh>
    <rPh sb="9" eb="11">
      <t>ジツム</t>
    </rPh>
    <rPh sb="12" eb="14">
      <t>タントウ</t>
    </rPh>
    <rPh sb="16" eb="20">
      <t>カンブショクイン</t>
    </rPh>
    <rPh sb="22" eb="23">
      <t>ジョウ</t>
    </rPh>
    <phoneticPr fontId="4"/>
  </si>
  <si>
    <t>留意事項通知　別紙8 Ⅱ-1-（2）-（イ）</t>
    <phoneticPr fontId="4"/>
  </si>
  <si>
    <t>避難及び消火に対する訓練は、少なくとも毎月一回は、これを行わなければならない。</t>
    <rPh sb="0" eb="3">
      <t>ヒナンオヨ</t>
    </rPh>
    <rPh sb="4" eb="6">
      <t>ショウカ</t>
    </rPh>
    <rPh sb="7" eb="8">
      <t>タイ</t>
    </rPh>
    <rPh sb="10" eb="12">
      <t>クンレン</t>
    </rPh>
    <rPh sb="14" eb="15">
      <t>スク</t>
    </rPh>
    <rPh sb="19" eb="21">
      <t>マイツキ</t>
    </rPh>
    <rPh sb="21" eb="22">
      <t>1</t>
    </rPh>
    <rPh sb="22" eb="23">
      <t>カイ</t>
    </rPh>
    <rPh sb="28" eb="29">
      <t>オコナ</t>
    </rPh>
    <phoneticPr fontId="4"/>
  </si>
  <si>
    <t>南部広域市町村圏事務組合</t>
    <rPh sb="0" eb="2">
      <t>ナンブ</t>
    </rPh>
    <rPh sb="2" eb="4">
      <t>コウイキ</t>
    </rPh>
    <rPh sb="4" eb="8">
      <t>シチョウソンケン</t>
    </rPh>
    <rPh sb="8" eb="10">
      <t>ジム</t>
    </rPh>
    <rPh sb="10" eb="12">
      <t>クミアイ</t>
    </rPh>
    <phoneticPr fontId="4"/>
  </si>
  <si>
    <t>理事会理事長　　知念　覚　　様</t>
    <rPh sb="0" eb="3">
      <t>リジカイ</t>
    </rPh>
    <rPh sb="3" eb="6">
      <t>リジチョウ</t>
    </rPh>
    <rPh sb="8" eb="10">
      <t>チネン</t>
    </rPh>
    <rPh sb="11" eb="12">
      <t>サト</t>
    </rPh>
    <rPh sb="14" eb="15">
      <t>サマ</t>
    </rPh>
    <phoneticPr fontId="4"/>
  </si>
  <si>
    <t>事 業 所 所 在 地</t>
    <rPh sb="0" eb="1">
      <t>コト</t>
    </rPh>
    <rPh sb="2" eb="3">
      <t>ギョウ</t>
    </rPh>
    <rPh sb="4" eb="5">
      <t>ジョ</t>
    </rPh>
    <rPh sb="6" eb="7">
      <t>ショ</t>
    </rPh>
    <rPh sb="8" eb="9">
      <t>ザイ</t>
    </rPh>
    <rPh sb="10" eb="11">
      <t>チ</t>
    </rPh>
    <phoneticPr fontId="4"/>
  </si>
  <si>
    <t>○○○○○○○</t>
    <phoneticPr fontId="4"/>
  </si>
  <si>
    <t>事業主(法人等)の名称</t>
    <rPh sb="0" eb="3">
      <t>ジギョウヌシ</t>
    </rPh>
    <rPh sb="4" eb="6">
      <t>ホウジン</t>
    </rPh>
    <rPh sb="6" eb="7">
      <t>トウ</t>
    </rPh>
    <rPh sb="9" eb="11">
      <t>メイショウ</t>
    </rPh>
    <phoneticPr fontId="4"/>
  </si>
  <si>
    <t>理事長　　○○　○○</t>
    <rPh sb="0" eb="3">
      <t>リジチョウ</t>
    </rPh>
    <phoneticPr fontId="4"/>
  </si>
  <si>
    <t>TEL: 000-000-0000</t>
    <phoneticPr fontId="4"/>
  </si>
  <si>
    <t>FAX: 000-000-0000</t>
    <phoneticPr fontId="4"/>
  </si>
  <si>
    <t>担当:</t>
    <rPh sb="0" eb="2">
      <t>タントウ</t>
    </rPh>
    <phoneticPr fontId="4"/>
  </si>
  <si>
    <t>ご査収の程宜しくお願い申し上げます。</t>
    <rPh sb="1" eb="3">
      <t>サシュウ</t>
    </rPh>
    <rPh sb="4" eb="5">
      <t>ホド</t>
    </rPh>
    <rPh sb="5" eb="6">
      <t>ヨロ</t>
    </rPh>
    <rPh sb="9" eb="10">
      <t>ネガ</t>
    </rPh>
    <rPh sb="11" eb="12">
      <t>モウ</t>
    </rPh>
    <rPh sb="13" eb="14">
      <t>ア</t>
    </rPh>
    <phoneticPr fontId="4"/>
  </si>
  <si>
    <t>敬具</t>
    <rPh sb="0" eb="2">
      <t>ケイグ</t>
    </rPh>
    <phoneticPr fontId="4"/>
  </si>
  <si>
    <t>記</t>
    <phoneticPr fontId="4"/>
  </si>
  <si>
    <t>2. 添付資料（ 正・副 ）</t>
    <rPh sb="3" eb="5">
      <t>テンプ</t>
    </rPh>
    <rPh sb="5" eb="7">
      <t>シリョウ</t>
    </rPh>
    <phoneticPr fontId="4"/>
  </si>
  <si>
    <t>以上</t>
    <rPh sb="0" eb="2">
      <t>イジョウ</t>
    </rPh>
    <phoneticPr fontId="4"/>
  </si>
  <si>
    <t>（記載例）</t>
    <rPh sb="1" eb="4">
      <t>キサイレイ</t>
    </rPh>
    <phoneticPr fontId="4"/>
  </si>
  <si>
    <t>那覇市旭町１１６番地３７</t>
    <rPh sb="0" eb="3">
      <t>ナハシ</t>
    </rPh>
    <rPh sb="3" eb="5">
      <t>アサヒマチ</t>
    </rPh>
    <rPh sb="8" eb="10">
      <t>バンチ</t>
    </rPh>
    <phoneticPr fontId="4"/>
  </si>
  <si>
    <t>社会福祉法人　なんぶ広域会</t>
    <rPh sb="0" eb="2">
      <t>シャカイ</t>
    </rPh>
    <rPh sb="2" eb="4">
      <t>フクシ</t>
    </rPh>
    <rPh sb="4" eb="6">
      <t>ホウジン</t>
    </rPh>
    <rPh sb="10" eb="12">
      <t>コウイキ</t>
    </rPh>
    <rPh sb="12" eb="13">
      <t>カイ</t>
    </rPh>
    <phoneticPr fontId="4"/>
  </si>
  <si>
    <t>理事長　　保育　太郎</t>
    <rPh sb="0" eb="3">
      <t>リジチョウ</t>
    </rPh>
    <rPh sb="5" eb="7">
      <t>ホイク</t>
    </rPh>
    <rPh sb="8" eb="10">
      <t>タロウ</t>
    </rPh>
    <phoneticPr fontId="4"/>
  </si>
  <si>
    <t>個人事業主にあっては、個人名を記載してください。</t>
    <rPh sb="0" eb="2">
      <t>コジン</t>
    </rPh>
    <rPh sb="2" eb="5">
      <t>ジギョウヌシ</t>
    </rPh>
    <rPh sb="11" eb="14">
      <t>コジンメイ</t>
    </rPh>
    <rPh sb="15" eb="17">
      <t>キサイ</t>
    </rPh>
    <phoneticPr fontId="4"/>
  </si>
  <si>
    <r>
      <t xml:space="preserve">TEL: </t>
    </r>
    <r>
      <rPr>
        <sz val="13"/>
        <color rgb="FFFF0000"/>
        <rFont val="UD デジタル 教科書体 NK-R"/>
        <family val="1"/>
        <charset val="128"/>
      </rPr>
      <t>098-860-1234</t>
    </r>
    <phoneticPr fontId="4"/>
  </si>
  <si>
    <r>
      <t xml:space="preserve">FAX: </t>
    </r>
    <r>
      <rPr>
        <sz val="13"/>
        <color rgb="FFFF0000"/>
        <rFont val="UD デジタル 教科書体 NK-R"/>
        <family val="1"/>
        <charset val="128"/>
      </rPr>
      <t>098-860-1235</t>
    </r>
    <phoneticPr fontId="4"/>
  </si>
  <si>
    <r>
      <t>担当:　</t>
    </r>
    <r>
      <rPr>
        <sz val="13"/>
        <color rgb="FFFF0000"/>
        <rFont val="UD デジタル 教科書体 NK-R"/>
        <family val="1"/>
        <charset val="128"/>
      </rPr>
      <t>大城</t>
    </r>
    <rPh sb="0" eb="2">
      <t>タントウ</t>
    </rPh>
    <rPh sb="4" eb="6">
      <t>オオシロ</t>
    </rPh>
    <phoneticPr fontId="4"/>
  </si>
  <si>
    <r>
      <t>運営調書および添付資料は、
それぞれ</t>
    </r>
    <r>
      <rPr>
        <b/>
        <u/>
        <sz val="12"/>
        <rFont val="UD デジタル 教科書体 NK-R"/>
        <family val="1"/>
        <charset val="128"/>
      </rPr>
      <t>２部ずつ</t>
    </r>
    <r>
      <rPr>
        <sz val="12"/>
        <rFont val="UD デジタル 教科書体 NK-R"/>
        <family val="1"/>
        <charset val="128"/>
      </rPr>
      <t>提出をお願いします。</t>
    </r>
    <phoneticPr fontId="4"/>
  </si>
  <si>
    <t>1. 小規模型事業所内保育事業　運営調書（ 正・副 ）</t>
    <rPh sb="3" eb="6">
      <t>ショウキボ</t>
    </rPh>
    <rPh sb="6" eb="7">
      <t>ガタ</t>
    </rPh>
    <rPh sb="7" eb="10">
      <t>ジギョウショ</t>
    </rPh>
    <rPh sb="10" eb="11">
      <t>ナイ</t>
    </rPh>
    <rPh sb="11" eb="13">
      <t>ホイク</t>
    </rPh>
    <rPh sb="13" eb="15">
      <t>ジギョウ</t>
    </rPh>
    <rPh sb="16" eb="18">
      <t>ウンエイ</t>
    </rPh>
    <rPh sb="18" eb="20">
      <t>チョウショ</t>
    </rPh>
    <rPh sb="22" eb="23">
      <t>セイ</t>
    </rPh>
    <rPh sb="24" eb="25">
      <t>フク</t>
    </rPh>
    <phoneticPr fontId="4"/>
  </si>
  <si>
    <t>－小規模型事業所内保育事業　運営No.26－</t>
    <phoneticPr fontId="4"/>
  </si>
  <si>
    <t>家庭的保育条例「小規模型事業所内保育事業」（職員）の条第1項及び第3項</t>
  </si>
  <si>
    <t>= 保育士</t>
    <phoneticPr fontId="4"/>
  </si>
  <si>
    <t>障害児</t>
    <rPh sb="0" eb="3">
      <t>ショウガイジ</t>
    </rPh>
    <phoneticPr fontId="4"/>
  </si>
  <si>
    <t>2歳児</t>
    <rPh sb="1" eb="3">
      <t>サイジ</t>
    </rPh>
    <phoneticPr fontId="4"/>
  </si>
  <si>
    <t>3歳児</t>
    <rPh sb="1" eb="3">
      <t>サイジ</t>
    </rPh>
    <phoneticPr fontId="4"/>
  </si>
  <si>
    <r>
      <t>小規模型事業所内保育事業A型にあっては</t>
    </r>
    <r>
      <rPr>
        <u/>
        <sz val="9"/>
        <color theme="1"/>
        <rFont val="ＭＳ Ｐ明朝"/>
        <family val="1"/>
        <charset val="128"/>
      </rPr>
      <t>非常勤の保育士</t>
    </r>
    <r>
      <rPr>
        <sz val="9"/>
        <color theme="1"/>
        <rFont val="ＭＳ Ｐ明朝"/>
        <family val="1"/>
        <charset val="128"/>
      </rPr>
      <t>が配置されていること。</t>
    </r>
    <phoneticPr fontId="4"/>
  </si>
  <si>
    <t>常勤換算人数
＝「(1)の表「直接処遇職員（直接保育に携わる職員）」の1か月の労働時間数（雇用契約による）の合計」÷「各事業所の就業規則等で定めた常勤職員の1か月の所定労働時間数」（小数点以下の端数処理は行わない）</t>
    <rPh sb="4" eb="6">
      <t>ニンズウ</t>
    </rPh>
    <phoneticPr fontId="4"/>
  </si>
  <si>
    <t>副施設長、地域子ども・子育て支援交付金や市町村単独補助金など、実施事業で人件費を賄っている職員はその他に計上する。</t>
    <rPh sb="0" eb="4">
      <t>フクシセ</t>
    </rPh>
    <rPh sb="5" eb="7">
      <t>チイキ</t>
    </rPh>
    <rPh sb="7" eb="8">
      <t>コ</t>
    </rPh>
    <rPh sb="50" eb="51">
      <t>タ</t>
    </rPh>
    <rPh sb="52" eb="54">
      <t>ケイジョウ</t>
    </rPh>
    <phoneticPr fontId="4"/>
  </si>
  <si>
    <r>
      <t>保育士の算定に当たっては、当該小規模型事業所保育事業A型に勤務する保健師、看護師又は准看護師を</t>
    </r>
    <r>
      <rPr>
        <u/>
        <sz val="10"/>
        <color theme="1"/>
        <rFont val="ＭＳ Ｐ明朝"/>
        <family val="1"/>
        <charset val="128"/>
      </rPr>
      <t>1人に限り</t>
    </r>
    <r>
      <rPr>
        <sz val="10"/>
        <color theme="1"/>
        <rFont val="ＭＳ Ｐ明朝"/>
        <family val="1"/>
        <charset val="128"/>
      </rPr>
      <t>保育士とみなすことができる。ただし、久米島町については、</t>
    </r>
    <r>
      <rPr>
        <u/>
        <sz val="10"/>
        <color theme="1"/>
        <rFont val="ＭＳ Ｐ明朝"/>
        <family val="1"/>
        <charset val="128"/>
      </rPr>
      <t>准看護師</t>
    </r>
    <r>
      <rPr>
        <sz val="10"/>
        <color theme="1"/>
        <rFont val="ＭＳ Ｐ明朝"/>
        <family val="1"/>
        <charset val="128"/>
      </rPr>
      <t>を除く。</t>
    </r>
    <rPh sb="70" eb="74">
      <t>クメジマチョウ</t>
    </rPh>
    <phoneticPr fontId="4"/>
  </si>
  <si>
    <t xml:space="preserve"> 現員</t>
    <rPh sb="1" eb="3">
      <t>ゲンイン</t>
    </rPh>
    <phoneticPr fontId="4"/>
  </si>
  <si>
    <t>常勤換算人数
＝「(1)の表「直接処遇職員（直接保育に携わる職員）」の1か月の労働時間数（雇用契約による）の合計」÷「各事業所の就業規則等で定めた常勤職員（フルタイム労働者）の1か月の所定労働時間数」（小数点以下の端数処理は行わない）</t>
    <rPh sb="4" eb="6">
      <t>ニンズウ</t>
    </rPh>
    <phoneticPr fontId="4"/>
  </si>
  <si>
    <r>
      <t>保育従事者の算定に当たっては、当該小規模型事業所保育事業B型に勤務する保健師、看護師又は准看護師を</t>
    </r>
    <r>
      <rPr>
        <u/>
        <sz val="10"/>
        <color theme="1"/>
        <rFont val="ＭＳ Ｐ明朝"/>
        <family val="1"/>
        <charset val="128"/>
      </rPr>
      <t>1人に限り</t>
    </r>
    <r>
      <rPr>
        <sz val="10"/>
        <color theme="1"/>
        <rFont val="ＭＳ Ｐ明朝"/>
        <family val="1"/>
        <charset val="128"/>
      </rPr>
      <t>保育従事者とみなすことができる。ただし、久米島町については、</t>
    </r>
    <r>
      <rPr>
        <u/>
        <sz val="10"/>
        <color theme="1"/>
        <rFont val="ＭＳ Ｐ明朝"/>
        <family val="1"/>
        <charset val="128"/>
      </rPr>
      <t>准看護師</t>
    </r>
    <r>
      <rPr>
        <sz val="10"/>
        <color theme="1"/>
        <rFont val="ＭＳ Ｐ明朝"/>
        <family val="1"/>
        <charset val="128"/>
      </rPr>
      <t>を除く。</t>
    </r>
    <rPh sb="74" eb="78">
      <t>クメジマチョウ</t>
    </rPh>
    <phoneticPr fontId="4"/>
  </si>
  <si>
    <t>(※保育従事者についてはNo.11～No.12の人数、氏名と整合性を持たせること。)</t>
    <rPh sb="2" eb="4">
      <t>ホイク</t>
    </rPh>
    <rPh sb="4" eb="7">
      <t>ジュウジシャ</t>
    </rPh>
    <rPh sb="24" eb="26">
      <t>ニンズウ</t>
    </rPh>
    <rPh sb="27" eb="29">
      <t>シメイ</t>
    </rPh>
    <rPh sb="30" eb="33">
      <t>セイゴウセイ</t>
    </rPh>
    <rPh sb="34" eb="35">
      <t>モ</t>
    </rPh>
    <phoneticPr fontId="4"/>
  </si>
  <si>
    <r>
      <t>「児童数」欄の児童年齢は本年度4月1日前日現在。</t>
    </r>
    <r>
      <rPr>
        <b/>
        <u/>
        <sz val="9"/>
        <color theme="1"/>
        <rFont val="ＭＳ Ｐ明朝"/>
        <family val="1"/>
        <charset val="128"/>
      </rPr>
      <t>障害児数を（　）に再掲すること。</t>
    </r>
    <rPh sb="1" eb="4">
      <t>ジドウスウ</t>
    </rPh>
    <rPh sb="5" eb="6">
      <t>ラン</t>
    </rPh>
    <rPh sb="7" eb="9">
      <t>ジドウ</t>
    </rPh>
    <rPh sb="9" eb="11">
      <t>ネンレイ</t>
    </rPh>
    <rPh sb="12" eb="14">
      <t>ホンネン</t>
    </rPh>
    <rPh sb="14" eb="15">
      <t>ド</t>
    </rPh>
    <rPh sb="16" eb="17">
      <t>ツキ</t>
    </rPh>
    <rPh sb="18" eb="19">
      <t>ニチ</t>
    </rPh>
    <rPh sb="19" eb="21">
      <t>ゼンジツ</t>
    </rPh>
    <rPh sb="21" eb="23">
      <t>ゲンザイ</t>
    </rPh>
    <rPh sb="24" eb="27">
      <t>ショウガイジ</t>
    </rPh>
    <rPh sb="27" eb="28">
      <t>スウ</t>
    </rPh>
    <rPh sb="33" eb="35">
      <t>サイケイ</t>
    </rPh>
    <phoneticPr fontId="4"/>
  </si>
  <si>
    <t>「保育従事者数」「担任保育従事者氏名（加配含む）」のA：常勤、B：短時間を記入すること。
※正規・非正規を問わず</t>
    <rPh sb="33" eb="36">
      <t>タンジカン</t>
    </rPh>
    <phoneticPr fontId="4"/>
  </si>
  <si>
    <t>公定価格に関するFAQ No.219</t>
    <phoneticPr fontId="4"/>
  </si>
  <si>
    <t>保育室等のクラス編成の状況</t>
    <rPh sb="0" eb="4">
      <t>ホイクシツトウ</t>
    </rPh>
    <rPh sb="8" eb="10">
      <t>ヘンセイ</t>
    </rPh>
    <rPh sb="11" eb="13">
      <t>ジョウキョウ</t>
    </rPh>
    <phoneticPr fontId="4"/>
  </si>
  <si>
    <t>障害児保育加算</t>
    <rPh sb="0" eb="7">
      <t>ショウガイジホイクカサン</t>
    </rPh>
    <phoneticPr fontId="4"/>
  </si>
  <si>
    <t>1歳児配置改善加算</t>
    <rPh sb="1" eb="3">
      <t>サイジ</t>
    </rPh>
    <rPh sb="3" eb="5">
      <t>ハイチ</t>
    </rPh>
    <rPh sb="5" eb="9">
      <t>カイゼンカサン</t>
    </rPh>
    <phoneticPr fontId="4"/>
  </si>
  <si>
    <t>削除厳禁</t>
    <rPh sb="0" eb="4">
      <t>サクジョゲンキン</t>
    </rPh>
    <phoneticPr fontId="4"/>
  </si>
  <si>
    <t>1,2歳</t>
    <rPh sb="3" eb="4">
      <t>サイ</t>
    </rPh>
    <phoneticPr fontId="4"/>
  </si>
  <si>
    <t>4,5歳</t>
    <rPh sb="3" eb="4">
      <t>サイ</t>
    </rPh>
    <phoneticPr fontId="4"/>
  </si>
  <si>
    <t>B.</t>
    <phoneticPr fontId="8"/>
  </si>
  <si>
    <t>C.</t>
    <phoneticPr fontId="8"/>
  </si>
  <si>
    <t>4歳児</t>
    <rPh sb="1" eb="3">
      <t>サイジ</t>
    </rPh>
    <phoneticPr fontId="4"/>
  </si>
  <si>
    <t>5歳児</t>
    <rPh sb="1" eb="3">
      <t>サイジ</t>
    </rPh>
    <phoneticPr fontId="4"/>
  </si>
  <si>
    <t>※障害児保育加算の対象児童は除く。</t>
    <rPh sb="1" eb="8">
      <t>ショウガイジホイクカサン</t>
    </rPh>
    <rPh sb="9" eb="13">
      <t>タイショウジドウ</t>
    </rPh>
    <rPh sb="14" eb="15">
      <t>ノゾ</t>
    </rPh>
    <phoneticPr fontId="4"/>
  </si>
  <si>
    <t xml:space="preserve">  保育士</t>
    <phoneticPr fontId="4"/>
  </si>
  <si>
    <t>障害児
（自動計算）</t>
    <rPh sb="0" eb="3">
      <t>ショウガイジ</t>
    </rPh>
    <rPh sb="5" eb="9">
      <t>ジドウケイサン</t>
    </rPh>
    <phoneticPr fontId="4"/>
  </si>
  <si>
    <t>（注）</t>
    <rPh sb="1" eb="2">
      <t>チュウ</t>
    </rPh>
    <phoneticPr fontId="4"/>
  </si>
  <si>
    <t>1歳児配置改善加算</t>
    <rPh sb="1" eb="9">
      <t>サイジハイチカイゼンカサン</t>
    </rPh>
    <phoneticPr fontId="4"/>
  </si>
  <si>
    <t>１歳児に係る保育士配置基準を１歳児５人につき１人により実施し、以下の要件を満たす施設に加算する。
(1) 処遇改善等加算の区分1、2、3の全てを取得している。
(2) 業務においてＩＣＴの活用を進めている。
(3) 施設・事業所の職員の平均経験年数が10年以上</t>
    <rPh sb="61" eb="63">
      <t>クブン</t>
    </rPh>
    <phoneticPr fontId="4"/>
  </si>
  <si>
    <t>障害児（軽度障害児を含む。）を受け入れる事業所において、当該障害児に係る保育従事者の配置基準を障害児２人につき１人とする場合に加算する。</t>
    <phoneticPr fontId="4"/>
  </si>
  <si>
    <t xml:space="preserve">   保育従事者</t>
    <rPh sb="5" eb="8">
      <t>ジュウジシャ</t>
    </rPh>
    <phoneticPr fontId="8"/>
  </si>
  <si>
    <t>　保育従事者</t>
    <rPh sb="1" eb="3">
      <t>ホイク</t>
    </rPh>
    <rPh sb="3" eb="6">
      <t>ジュウジシャ</t>
    </rPh>
    <phoneticPr fontId="4"/>
  </si>
  <si>
    <t>(非常勤)保育従事者</t>
    <rPh sb="1" eb="4">
      <t>ヒジョウキン</t>
    </rPh>
    <rPh sb="5" eb="10">
      <t>ホイクジュウジシャ</t>
    </rPh>
    <phoneticPr fontId="8"/>
  </si>
  <si>
    <t>保育従事者</t>
    <rPh sb="0" eb="5">
      <t>ホイクジュウジシャ</t>
    </rPh>
    <phoneticPr fontId="8"/>
  </si>
  <si>
    <t>保育士比率向上加算の認定を受けているか。</t>
    <rPh sb="0" eb="3">
      <t>ホイクシ</t>
    </rPh>
    <rPh sb="3" eb="5">
      <t>ヒリツ</t>
    </rPh>
    <rPh sb="5" eb="9">
      <t>コウジョウカサン</t>
    </rPh>
    <rPh sb="10" eb="12">
      <t>ニンテイ</t>
    </rPh>
    <rPh sb="13" eb="14">
      <t>ウ</t>
    </rPh>
    <phoneticPr fontId="4"/>
  </si>
  <si>
    <t>⑧</t>
    <phoneticPr fontId="4"/>
  </si>
  <si>
    <t>１、2歳児
(自動計算)</t>
    <rPh sb="3" eb="5">
      <t>サイジ</t>
    </rPh>
    <rPh sb="7" eb="11">
      <t>ジドウケイサン</t>
    </rPh>
    <phoneticPr fontId="4"/>
  </si>
  <si>
    <t>留意事項通知　別紙8　Ⅲ-4</t>
    <phoneticPr fontId="4"/>
  </si>
  <si>
    <t>留意事項通知　別紙8 Ⅲ-4</t>
    <rPh sb="0" eb="6">
      <t>リュ</t>
    </rPh>
    <phoneticPr fontId="4"/>
  </si>
  <si>
    <t>令和7年○月○日</t>
    <rPh sb="0" eb="2">
      <t>レイワ</t>
    </rPh>
    <rPh sb="3" eb="4">
      <t>ネン</t>
    </rPh>
    <rPh sb="5" eb="6">
      <t>ガツ</t>
    </rPh>
    <rPh sb="7" eb="8">
      <t>ニチ</t>
    </rPh>
    <phoneticPr fontId="4"/>
  </si>
  <si>
    <t>令和7年度　小規模型事業所内保育事業　運営調書等の提出について</t>
    <rPh sb="0" eb="2">
      <t>レイワ</t>
    </rPh>
    <rPh sb="3" eb="5">
      <t>ネンド</t>
    </rPh>
    <rPh sb="6" eb="9">
      <t>ショウキボ</t>
    </rPh>
    <rPh sb="9" eb="10">
      <t>ガタ</t>
    </rPh>
    <rPh sb="10" eb="13">
      <t>ジギョウショ</t>
    </rPh>
    <rPh sb="13" eb="14">
      <t>ナイ</t>
    </rPh>
    <rPh sb="14" eb="16">
      <t>ホイク</t>
    </rPh>
    <rPh sb="16" eb="18">
      <t>ジギョウ</t>
    </rPh>
    <rPh sb="19" eb="21">
      <t>ウンエイ</t>
    </rPh>
    <rPh sb="21" eb="23">
      <t>チョウショ</t>
    </rPh>
    <rPh sb="23" eb="24">
      <t>トウ</t>
    </rPh>
    <rPh sb="25" eb="27">
      <t>テイシュツ</t>
    </rPh>
    <phoneticPr fontId="4"/>
  </si>
  <si>
    <t>社会福祉法人　○○○○○○</t>
    <rPh sb="0" eb="2">
      <t>シャカイ</t>
    </rPh>
    <rPh sb="2" eb="4">
      <t>フクシ</t>
    </rPh>
    <rPh sb="4" eb="6">
      <t>ホウジン</t>
    </rPh>
    <phoneticPr fontId="4"/>
  </si>
  <si>
    <t>　令和7年度家庭的保育事業者等指導監査の実施に際し、下記の通り書類を送付いたしますので、</t>
    <rPh sb="1" eb="3">
      <t>レイワ</t>
    </rPh>
    <rPh sb="4" eb="6">
      <t>ネンド</t>
    </rPh>
    <rPh sb="6" eb="9">
      <t>カテイテキ</t>
    </rPh>
    <rPh sb="9" eb="11">
      <t>ホイク</t>
    </rPh>
    <rPh sb="11" eb="14">
      <t>ジギョウシャ</t>
    </rPh>
    <rPh sb="14" eb="15">
      <t>トウ</t>
    </rPh>
    <rPh sb="15" eb="17">
      <t>シドウ</t>
    </rPh>
    <rPh sb="17" eb="19">
      <t>カンサ</t>
    </rPh>
    <rPh sb="20" eb="22">
      <t>ジッシ</t>
    </rPh>
    <rPh sb="23" eb="24">
      <t>サイ</t>
    </rPh>
    <phoneticPr fontId="4"/>
  </si>
  <si>
    <r>
      <t xml:space="preserve">事業主（法人等）の
名　　　　　　  　称
</t>
    </r>
    <r>
      <rPr>
        <b/>
        <sz val="10"/>
        <color theme="1"/>
        <rFont val="ＭＳ Ｐ明朝"/>
        <family val="1"/>
        <charset val="128"/>
      </rPr>
      <t>(個人の場合は個人名)</t>
    </r>
    <rPh sb="0" eb="3">
      <t>ジギョウヌシ</t>
    </rPh>
    <rPh sb="4" eb="6">
      <t>ホウジン</t>
    </rPh>
    <rPh sb="6" eb="7">
      <t>トウ</t>
    </rPh>
    <rPh sb="10" eb="11">
      <t>メイ</t>
    </rPh>
    <rPh sb="20" eb="21">
      <t>ショウ</t>
    </rPh>
    <rPh sb="23" eb="25">
      <t>コジン</t>
    </rPh>
    <rPh sb="26" eb="28">
      <t>バアイ</t>
    </rPh>
    <rPh sb="29" eb="32">
      <t>コジンメイ</t>
    </rPh>
    <phoneticPr fontId="4"/>
  </si>
  <si>
    <r>
      <t xml:space="preserve">教育・保育施設等における事故防止及び事故発生時の対応のためのガイドライン（平成28年3月31日府子本第192号 外）別添［施設・事業者向け］
</t>
    </r>
    <r>
      <rPr>
        <sz val="11"/>
        <color theme="1"/>
        <rFont val="ＭＳ Ｐ明朝"/>
        <family val="1"/>
        <charset val="128"/>
      </rPr>
      <t>※掲載URL（こども家庭庁ホームページ内） →</t>
    </r>
    <rPh sb="0" eb="2">
      <t>キョウイク</t>
    </rPh>
    <rPh sb="3" eb="5">
      <t>ホイク</t>
    </rPh>
    <rPh sb="5" eb="7">
      <t>シセツ</t>
    </rPh>
    <rPh sb="7" eb="8">
      <t>トウ</t>
    </rPh>
    <rPh sb="12" eb="16">
      <t>ジコボウシ</t>
    </rPh>
    <rPh sb="16" eb="17">
      <t>オヨ</t>
    </rPh>
    <rPh sb="18" eb="23">
      <t>ジコハッセイジ</t>
    </rPh>
    <rPh sb="24" eb="26">
      <t>タイオウ</t>
    </rPh>
    <rPh sb="72" eb="74">
      <t>ケイサイ</t>
    </rPh>
    <rPh sb="81" eb="84">
      <t>カテイチョウ</t>
    </rPh>
    <rPh sb="90" eb="91">
      <t>ナイ</t>
    </rPh>
    <phoneticPr fontId="4"/>
  </si>
  <si>
    <r>
      <t>家庭的保育条例</t>
    </r>
    <r>
      <rPr>
        <u/>
        <sz val="10"/>
        <color theme="1"/>
        <rFont val="ＭＳ Ｐ明朝"/>
        <family val="1"/>
        <charset val="128"/>
      </rPr>
      <t>（小規模型事業所内保育事業）</t>
    </r>
    <r>
      <rPr>
        <sz val="10"/>
        <color theme="1"/>
        <rFont val="ＭＳ Ｐ明朝"/>
        <family val="1"/>
        <charset val="128"/>
      </rPr>
      <t>の設備の基準</t>
    </r>
    <phoneticPr fontId="4"/>
  </si>
  <si>
    <r>
      <rPr>
        <u/>
        <sz val="10"/>
        <color theme="1"/>
        <rFont val="ＭＳ 明朝"/>
        <family val="1"/>
        <charset val="128"/>
      </rPr>
      <t>糸満市</t>
    </r>
    <r>
      <rPr>
        <sz val="10"/>
        <color theme="1"/>
        <rFont val="ＭＳ 明朝"/>
        <family val="1"/>
        <charset val="128"/>
      </rPr>
      <t>は「医務室」必置。</t>
    </r>
    <phoneticPr fontId="4"/>
  </si>
  <si>
    <r>
      <rPr>
        <b/>
        <u/>
        <sz val="10"/>
        <color theme="1"/>
        <rFont val="ＭＳ Ｐ明朝"/>
        <family val="1"/>
        <charset val="128"/>
      </rPr>
      <t>2階以上</t>
    </r>
    <r>
      <rPr>
        <sz val="10"/>
        <color theme="1"/>
        <rFont val="ＭＳ Ｐ明朝"/>
        <family val="1"/>
        <charset val="128"/>
      </rPr>
      <t>に保育室等がある場合（共通）</t>
    </r>
    <phoneticPr fontId="4"/>
  </si>
  <si>
    <r>
      <rPr>
        <b/>
        <u/>
        <sz val="10"/>
        <color theme="1"/>
        <rFont val="ＭＳ Ｐ明朝"/>
        <family val="1"/>
        <charset val="128"/>
      </rPr>
      <t>2階</t>
    </r>
    <r>
      <rPr>
        <sz val="10"/>
        <color theme="1"/>
        <rFont val="ＭＳ Ｐ明朝"/>
        <family val="1"/>
        <charset val="128"/>
      </rPr>
      <t>に保育室等がある場合</t>
    </r>
    <phoneticPr fontId="4"/>
  </si>
  <si>
    <t>4月1日又は事業開始初日現在利用定員：</t>
    <rPh sb="1" eb="2">
      <t>ガツ</t>
    </rPh>
    <rPh sb="3" eb="4">
      <t>ニチ</t>
    </rPh>
    <rPh sb="4" eb="5">
      <t>マタ</t>
    </rPh>
    <rPh sb="6" eb="8">
      <t>ジギョウ</t>
    </rPh>
    <rPh sb="8" eb="10">
      <t>カイシ</t>
    </rPh>
    <rPh sb="10" eb="12">
      <t>ショニチ</t>
    </rPh>
    <rPh sb="12" eb="14">
      <t>ゲンザイ</t>
    </rPh>
    <rPh sb="14" eb="16">
      <t>リヨウ</t>
    </rPh>
    <rPh sb="16" eb="18">
      <t>テイイン</t>
    </rPh>
    <phoneticPr fontId="8"/>
  </si>
  <si>
    <r>
      <t>（Ａ）</t>
    </r>
    <r>
      <rPr>
        <sz val="10"/>
        <color theme="1"/>
        <rFont val="ＭＳ Ｐ明朝"/>
        <family val="1"/>
        <charset val="128"/>
      </rPr>
      <t>÷（利用定員×月数）×100＝</t>
    </r>
    <rPh sb="5" eb="7">
      <t>リヨウ</t>
    </rPh>
    <phoneticPr fontId="4"/>
  </si>
  <si>
    <r>
      <rPr>
        <sz val="10"/>
        <color theme="1"/>
        <rFont val="ＭＳ Ｐゴシック"/>
        <family val="3"/>
        <charset val="128"/>
      </rPr>
      <t>（B）</t>
    </r>
    <r>
      <rPr>
        <sz val="10"/>
        <color theme="1"/>
        <rFont val="ＭＳ Ｐ明朝"/>
        <family val="1"/>
        <charset val="128"/>
      </rPr>
      <t>÷（利用定員×月数）×100＝</t>
    </r>
    <phoneticPr fontId="4"/>
  </si>
  <si>
    <r>
      <rPr>
        <sz val="10"/>
        <color theme="1"/>
        <rFont val="ＭＳ Ｐゴシック"/>
        <family val="3"/>
        <charset val="128"/>
      </rPr>
      <t>（B）</t>
    </r>
    <r>
      <rPr>
        <sz val="10"/>
        <color theme="1"/>
        <rFont val="ＭＳ Ｐ明朝"/>
        <family val="1"/>
        <charset val="128"/>
      </rPr>
      <t>÷（認可定員×月数）×100＝</t>
    </r>
    <rPh sb="5" eb="7">
      <t>ニンカ</t>
    </rPh>
    <phoneticPr fontId="4"/>
  </si>
  <si>
    <t>(1) で過去5年間の入所率が各年度120%超過入所している場合、市町村担当課と利用定員の見直しを調整しているか。</t>
    <phoneticPr fontId="4"/>
  </si>
  <si>
    <r>
      <t>小規模型事業所内保育事業Ａ型については、実配置保育従事者数欄の(　)に、みなし保育士のうち、子育て支援員等を</t>
    </r>
    <r>
      <rPr>
        <b/>
        <u/>
        <sz val="9"/>
        <color theme="1"/>
        <rFont val="ＭＳ Ｐ明朝"/>
        <family val="1"/>
        <charset val="128"/>
      </rPr>
      <t>再掲</t>
    </r>
    <r>
      <rPr>
        <sz val="9"/>
        <color theme="1"/>
        <rFont val="ＭＳ Ｐ明朝"/>
        <family val="1"/>
        <charset val="128"/>
      </rPr>
      <t>すること。</t>
    </r>
    <phoneticPr fontId="4"/>
  </si>
  <si>
    <t>パソコン等に記録し、常時確認できる機器を設置</t>
    <phoneticPr fontId="8"/>
  </si>
  <si>
    <t>→「契約期間」、「有期労働契約の更新の機会の有無・更新の条件」、「就業場所・業務内容（就業場所等の変更の範囲を含む。）」、「始業・終業の時刻や所定時間外労働の有無、休憩･休日・休暇」、「賃金」及び「退職に関する事項」などについては、文書で明示することが義務付けられている。</t>
    <rPh sb="38" eb="42">
      <t>ギョウムナイヨウ</t>
    </rPh>
    <rPh sb="43" eb="47">
      <t>シュウギョウバショ</t>
    </rPh>
    <rPh sb="47" eb="48">
      <t>トウ</t>
    </rPh>
    <rPh sb="49" eb="51">
      <t>ヘンコウ</t>
    </rPh>
    <rPh sb="52" eb="54">
      <t>ハンイ</t>
    </rPh>
    <rPh sb="55" eb="56">
      <t>フク</t>
    </rPh>
    <rPh sb="65" eb="66">
      <t>オ</t>
    </rPh>
    <rPh sb="96" eb="97">
      <t>オヨ</t>
    </rPh>
    <phoneticPr fontId="8"/>
  </si>
  <si>
    <r>
      <t>　使用者は、労働契約の締結に際し、労働者に対して賃金、労働時間その他の労働条件を明示しなければならない。この場合において、賃金及び労働時間に関する事項</t>
    </r>
    <r>
      <rPr>
        <b/>
        <sz val="9"/>
        <color theme="1"/>
        <rFont val="ＭＳ Ｐ明朝"/>
        <family val="1"/>
        <charset val="128"/>
      </rPr>
      <t>その他の厚生労働省令</t>
    </r>
    <r>
      <rPr>
        <sz val="9"/>
        <color theme="1"/>
        <rFont val="ＭＳ Ｐ明朝"/>
        <family val="1"/>
        <charset val="128"/>
      </rPr>
      <t>で定める事項については、厚生労働省令で定める方法により明示しなければならない。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t>
    </r>
    <phoneticPr fontId="8"/>
  </si>
  <si>
    <t>給与からの法定外控除がある場合、労働基準法第24条の賃金控除協定を締結しているか。</t>
    <rPh sb="0" eb="2">
      <t>キュウヨ</t>
    </rPh>
    <rPh sb="5" eb="8">
      <t>ホウテイガイ</t>
    </rPh>
    <rPh sb="8" eb="10">
      <t>コウジョ</t>
    </rPh>
    <rPh sb="13" eb="15">
      <t>バアイ</t>
    </rPh>
    <rPh sb="16" eb="21">
      <t>ロウドウキジュンホウ</t>
    </rPh>
    <rPh sb="21" eb="22">
      <t>ダイ</t>
    </rPh>
    <rPh sb="24" eb="25">
      <t>ジョウ</t>
    </rPh>
    <rPh sb="26" eb="28">
      <t>チンギン</t>
    </rPh>
    <rPh sb="28" eb="30">
      <t>コウジョ</t>
    </rPh>
    <rPh sb="30" eb="32">
      <t>キョウテイ</t>
    </rPh>
    <rPh sb="33" eb="35">
      <t>テイケツ</t>
    </rPh>
    <phoneticPr fontId="4"/>
  </si>
  <si>
    <r>
      <t>（職員給食費､親睦会費､財形貯蓄等の控除）代表者との書面による協定がある場合においては、賃金の一部を控除して支払うことができる。</t>
    </r>
    <r>
      <rPr>
        <u/>
        <sz val="9"/>
        <color theme="1"/>
        <rFont val="ＭＳ Ｐ明朝"/>
        <family val="1"/>
        <charset val="128"/>
      </rPr>
      <t>24条協定は、労働基準監督署への提出は不要。</t>
    </r>
    <phoneticPr fontId="8"/>
  </si>
  <si>
    <r>
      <t>健康診断書の有効期限：</t>
    </r>
    <r>
      <rPr>
        <u/>
        <sz val="9"/>
        <color theme="1"/>
        <rFont val="ＭＳ Ｐ明朝"/>
        <family val="1"/>
        <charset val="128"/>
      </rPr>
      <t>受診時から
3か月を経過していないもの</t>
    </r>
    <rPh sb="8" eb="10">
      <t>キゲン</t>
    </rPh>
    <rPh sb="11" eb="13">
      <t>ジュシン</t>
    </rPh>
    <rPh sb="21" eb="23">
      <t>ケイカ</t>
    </rPh>
    <phoneticPr fontId="4"/>
  </si>
  <si>
    <r>
      <t>　事業者は、常時使用する労働者を雇い入れるときは、当該労働者に対し、次の項目について医師による健康診断を行わなければならない。</t>
    </r>
    <r>
      <rPr>
        <u/>
        <sz val="9"/>
        <color theme="1"/>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color theme="1"/>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8"/>
  </si>
  <si>
    <r>
      <t>別表</t>
    </r>
    <r>
      <rPr>
        <b/>
        <sz val="11"/>
        <color theme="1"/>
        <rFont val="ＭＳ Ｐ明朝"/>
        <family val="1"/>
        <charset val="128"/>
      </rPr>
      <t>1</t>
    </r>
    <r>
      <rPr>
        <b/>
        <sz val="11"/>
        <color theme="1"/>
        <rFont val="ＭＳ Ｐ明朝"/>
        <family val="3"/>
        <charset val="128"/>
      </rPr>
      <t>　正規職員の勤務状況及び給与支給状況</t>
    </r>
    <phoneticPr fontId="8"/>
  </si>
  <si>
    <r>
      <t>備考　</t>
    </r>
    <r>
      <rPr>
        <b/>
        <u/>
        <sz val="9"/>
        <color theme="1"/>
        <rFont val="ＭＳ Ｐゴシック"/>
        <family val="3"/>
        <charset val="128"/>
      </rPr>
      <t>※（注）3、5参照</t>
    </r>
    <rPh sb="0" eb="2">
      <t>ビコウ</t>
    </rPh>
    <phoneticPr fontId="8"/>
  </si>
  <si>
    <r>
      <rPr>
        <sz val="9"/>
        <color theme="1"/>
        <rFont val="ＭＳ Ｐ明朝"/>
        <family val="1"/>
        <charset val="128"/>
      </rPr>
      <t>前年度</t>
    </r>
    <r>
      <rPr>
        <sz val="8.5"/>
        <color theme="1"/>
        <rFont val="ＭＳ Ｐ明朝"/>
        <family val="1"/>
        <charset val="128"/>
      </rPr>
      <t xml:space="preserve">
</t>
    </r>
    <r>
      <rPr>
        <u/>
        <sz val="8.5"/>
        <color theme="1"/>
        <rFont val="ＭＳ Ｐ明朝"/>
        <family val="1"/>
        <charset val="128"/>
      </rPr>
      <t>4/1現在
又は
採用月現在</t>
    </r>
    <rPh sb="0" eb="3">
      <t>ゼンネンド</t>
    </rPh>
    <rPh sb="7" eb="9">
      <t>ゲンザイ</t>
    </rPh>
    <rPh sb="10" eb="11">
      <t>マタ</t>
    </rPh>
    <rPh sb="13" eb="16">
      <t>サイヨウヅキ</t>
    </rPh>
    <rPh sb="16" eb="18">
      <t>ゲンザイ</t>
    </rPh>
    <phoneticPr fontId="8"/>
  </si>
  <si>
    <r>
      <rPr>
        <sz val="9"/>
        <color theme="1"/>
        <rFont val="ＭＳ Ｐ明朝"/>
        <family val="1"/>
        <charset val="128"/>
      </rPr>
      <t>本年度 C</t>
    </r>
    <r>
      <rPr>
        <sz val="8.5"/>
        <color theme="1"/>
        <rFont val="ＭＳ Ｐ明朝"/>
        <family val="1"/>
        <charset val="128"/>
      </rPr>
      <t xml:space="preserve">
</t>
    </r>
    <r>
      <rPr>
        <u/>
        <sz val="8.5"/>
        <color theme="1"/>
        <rFont val="ＭＳ Ｐ明朝"/>
        <family val="1"/>
        <charset val="128"/>
      </rPr>
      <t>4/1現在
又は
採用月現在</t>
    </r>
    <phoneticPr fontId="4"/>
  </si>
  <si>
    <r>
      <t>諸手当 D   (円) 　</t>
    </r>
    <r>
      <rPr>
        <b/>
        <u/>
        <sz val="8"/>
        <color theme="1"/>
        <rFont val="ＭＳ Ｐゴシック"/>
        <family val="3"/>
        <charset val="128"/>
      </rPr>
      <t>※（注）2参照</t>
    </r>
    <phoneticPr fontId="4"/>
  </si>
  <si>
    <t>R5/4/1より、南部児童デイサービスで兼務（20H）（所在地：那覇市〇〇番地）</t>
    <rPh sb="9" eb="11">
      <t>ナンブ</t>
    </rPh>
    <rPh sb="11" eb="13">
      <t>ジドウ</t>
    </rPh>
    <rPh sb="20" eb="22">
      <t>ケンム</t>
    </rPh>
    <rPh sb="32" eb="35">
      <t>ナハシ</t>
    </rPh>
    <rPh sb="37" eb="39">
      <t>バンチ</t>
    </rPh>
    <phoneticPr fontId="4"/>
  </si>
  <si>
    <t>南広　夏美</t>
    <rPh sb="0" eb="1">
      <t>ミナミ</t>
    </rPh>
    <rPh sb="1" eb="2">
      <t>ヒロ</t>
    </rPh>
    <rPh sb="3" eb="5">
      <t>ナツミ</t>
    </rPh>
    <phoneticPr fontId="4"/>
  </si>
  <si>
    <t>南部　教子</t>
    <rPh sb="0" eb="2">
      <t>ナンブ</t>
    </rPh>
    <rPh sb="3" eb="5">
      <t>ミチコ</t>
    </rPh>
    <phoneticPr fontId="4"/>
  </si>
  <si>
    <r>
      <t>本表（別表1）は、監査を実施する年度の4月1日現在で記入すること。ただし、</t>
    </r>
    <r>
      <rPr>
        <b/>
        <u/>
        <sz val="9"/>
        <color theme="1"/>
        <rFont val="ＭＳ Ｐゴシック"/>
        <family val="3"/>
        <charset val="128"/>
      </rPr>
      <t>年度中途の採用者及び年度途中の休職・退職者並びに非正規職員から正規職員に移行した職員</t>
    </r>
    <r>
      <rPr>
        <b/>
        <u/>
        <sz val="9"/>
        <color theme="1"/>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</si>
  <si>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r>
      <t>「備考」欄には、法人役員、施設長及び設置者と親族関係にある者の続柄（例：「施設長の妻」「理事長の長男」「理事の次女」等）、</t>
    </r>
    <r>
      <rPr>
        <b/>
        <u/>
        <sz val="9"/>
        <color theme="1"/>
        <rFont val="ＭＳ Ｐゴシック"/>
        <family val="3"/>
        <charset val="128"/>
      </rPr>
      <t>職種変更・正規職員化、産休・育休・病休等、代替、退職についても記入すること。</t>
    </r>
    <phoneticPr fontId="4"/>
  </si>
  <si>
    <r>
      <t>備考　</t>
    </r>
    <r>
      <rPr>
        <b/>
        <u/>
        <sz val="9"/>
        <color theme="1"/>
        <rFont val="ＭＳ Ｐゴシック"/>
        <family val="3"/>
        <charset val="128"/>
      </rPr>
      <t>※（注）3、5参照</t>
    </r>
    <rPh sb="0" eb="2">
      <t>ビコウ</t>
    </rPh>
    <rPh sb="4" eb="7">
      <t>チュウ</t>
    </rPh>
    <rPh sb="10" eb="12">
      <t>サンショウ</t>
    </rPh>
    <phoneticPr fontId="8"/>
  </si>
  <si>
    <r>
      <t xml:space="preserve">前年度
</t>
    </r>
    <r>
      <rPr>
        <u/>
        <sz val="9"/>
        <color theme="1"/>
        <rFont val="ＭＳ Ｐ明朝"/>
        <family val="1"/>
        <charset val="128"/>
      </rPr>
      <t>4/1現在
又は
採用月現在</t>
    </r>
    <rPh sb="0" eb="3">
      <t>ゼンネンド</t>
    </rPh>
    <rPh sb="7" eb="9">
      <t>ゲンザイ</t>
    </rPh>
    <rPh sb="10" eb="11">
      <t>マタ</t>
    </rPh>
    <rPh sb="13" eb="16">
      <t>サイヨウヅキ</t>
    </rPh>
    <rPh sb="16" eb="18">
      <t>ゲンザイ</t>
    </rPh>
    <phoneticPr fontId="8"/>
  </si>
  <si>
    <r>
      <t xml:space="preserve">本年度 C
</t>
    </r>
    <r>
      <rPr>
        <u/>
        <sz val="9"/>
        <color theme="1"/>
        <rFont val="ＭＳ Ｐ明朝"/>
        <family val="1"/>
        <charset val="128"/>
      </rPr>
      <t>4/1現在
又は
採用月現在</t>
    </r>
  </si>
  <si>
    <r>
      <t>諸手当 D   (円) 　</t>
    </r>
    <r>
      <rPr>
        <b/>
        <u/>
        <sz val="8"/>
        <color theme="1"/>
        <rFont val="ＭＳ Ｐゴシック"/>
        <family val="3"/>
        <charset val="128"/>
      </rPr>
      <t>※（注）3参照</t>
    </r>
    <phoneticPr fontId="4"/>
  </si>
  <si>
    <t>南部　広域</t>
    <rPh sb="0" eb="2">
      <t>ナンブ</t>
    </rPh>
    <rPh sb="3" eb="5">
      <t>コウイキ</t>
    </rPh>
    <phoneticPr fontId="4"/>
  </si>
  <si>
    <t>南広第二保育園と兼務</t>
    <rPh sb="0" eb="1">
      <t>ミナミ</t>
    </rPh>
    <rPh sb="1" eb="2">
      <t>ヒロシ</t>
    </rPh>
    <rPh sb="2" eb="3">
      <t>ダイ</t>
    </rPh>
    <rPh sb="3" eb="4">
      <t>ニ</t>
    </rPh>
    <rPh sb="4" eb="7">
      <t>ホイクエン</t>
    </rPh>
    <rPh sb="8" eb="10">
      <t>ケンム</t>
    </rPh>
    <phoneticPr fontId="4"/>
  </si>
  <si>
    <r>
      <t>本表（別表2）は、監査を実施する年度の4月1日現在で記入すること。ただし、</t>
    </r>
    <r>
      <rPr>
        <b/>
        <u/>
        <sz val="9"/>
        <color theme="1"/>
        <rFont val="ＭＳ Ｐゴシック"/>
        <family val="3"/>
        <charset val="128"/>
      </rPr>
      <t>年度中途の採用者及び年度途中の休職・退職者並びに正規職員から非正規職員に移行した職員</t>
    </r>
    <r>
      <rPr>
        <b/>
        <u/>
        <sz val="9"/>
        <color theme="1"/>
        <rFont val="ＭＳ Ｐ明朝"/>
        <family val="1"/>
        <charset val="128"/>
      </rPr>
      <t>に関しても本表（別表2）に記入すること。</t>
    </r>
    <phoneticPr fontId="4"/>
  </si>
  <si>
    <r>
      <t>前年度に実施した事業所内研修を記入すること。</t>
    </r>
    <r>
      <rPr>
        <b/>
        <sz val="10"/>
        <color theme="1"/>
        <rFont val="ＭＳ Ｐ明朝"/>
        <family val="1"/>
        <charset val="128"/>
      </rPr>
      <t xml:space="preserve">  ※新設事業所は本年度分＜監査調書提出月前月まで＞</t>
    </r>
    <phoneticPr fontId="4"/>
  </si>
  <si>
    <t>児童虐待防止および事故発生の防止に関する研修を実施した場合は必ず記載すること。</t>
    <rPh sb="0" eb="2">
      <t>ジドウ</t>
    </rPh>
    <rPh sb="2" eb="4">
      <t>ギャクタイ</t>
    </rPh>
    <rPh sb="4" eb="6">
      <t>ボウシ</t>
    </rPh>
    <rPh sb="9" eb="11">
      <t>ジコ</t>
    </rPh>
    <rPh sb="11" eb="13">
      <t>ハッセイ</t>
    </rPh>
    <rPh sb="14" eb="16">
      <t>ボウシ</t>
    </rPh>
    <rPh sb="17" eb="18">
      <t>カン</t>
    </rPh>
    <rPh sb="20" eb="22">
      <t>ケンシュウ</t>
    </rPh>
    <rPh sb="23" eb="25">
      <t>ジッシ</t>
    </rPh>
    <rPh sb="27" eb="29">
      <t>バアイ</t>
    </rPh>
    <rPh sb="30" eb="31">
      <t>カナラ</t>
    </rPh>
    <rPh sb="32" eb="34">
      <t>キサイ</t>
    </rPh>
    <phoneticPr fontId="4"/>
  </si>
  <si>
    <r>
      <t xml:space="preserve">保育従事者　 </t>
    </r>
    <r>
      <rPr>
        <b/>
        <sz val="10"/>
        <color theme="1"/>
        <rFont val="ＭＳ Ｐ明朝"/>
        <family val="1"/>
        <charset val="128"/>
      </rPr>
      <t>※新設事業所は本年度分＜監査調書提出月前月まで＞</t>
    </r>
    <phoneticPr fontId="4"/>
  </si>
  <si>
    <t>児童虐待防止および事故発生の防止に関する研修を実施した場合は必ず記載すること。</t>
    <phoneticPr fontId="4"/>
  </si>
  <si>
    <r>
      <t>事務員、調理員等（保育従事者以外の職）　</t>
    </r>
    <r>
      <rPr>
        <b/>
        <sz val="10"/>
        <color theme="1"/>
        <rFont val="ＭＳ Ｐ明朝"/>
        <family val="1"/>
        <charset val="128"/>
      </rPr>
      <t>※新設事業所は本年度分＜監査調書提出月前月まで＞</t>
    </r>
    <phoneticPr fontId="4"/>
  </si>
  <si>
    <t>非正規職員-常勤
常勤とは、各事業所の就業規則等において定められている常勤の従業者が勤務すべき時間数（1か月に勤務すべき時間数が120時間以上であるものに限る。）に達している者又は前記以外の者であって、1日6時間以上かつ月20日以上勤務するものをいう。</t>
    <rPh sb="0" eb="1">
      <t>ヒ</t>
    </rPh>
    <rPh sb="1" eb="3">
      <t>セイキ</t>
    </rPh>
    <rPh sb="3" eb="5">
      <t>ショクイン</t>
    </rPh>
    <rPh sb="6" eb="8">
      <t>ジョウキン</t>
    </rPh>
    <rPh sb="9" eb="11">
      <t>ジョウキン</t>
    </rPh>
    <rPh sb="14" eb="15">
      <t>カク</t>
    </rPh>
    <rPh sb="15" eb="18">
      <t>ジギョウショ</t>
    </rPh>
    <rPh sb="19" eb="24">
      <t>シュウギョウキソクトウ</t>
    </rPh>
    <rPh sb="28" eb="29">
      <t>サダ</t>
    </rPh>
    <rPh sb="35" eb="37">
      <t>ジョウキン</t>
    </rPh>
    <rPh sb="38" eb="41">
      <t>ジュウギョウシャ</t>
    </rPh>
    <rPh sb="42" eb="44">
      <t>キンム</t>
    </rPh>
    <rPh sb="47" eb="50">
      <t>ジカンスウ</t>
    </rPh>
    <rPh sb="53" eb="54">
      <t>ツキ</t>
    </rPh>
    <rPh sb="55" eb="57">
      <t>キンム</t>
    </rPh>
    <rPh sb="60" eb="63">
      <t>ジカンスウ</t>
    </rPh>
    <rPh sb="67" eb="71">
      <t>ジカンイジョウ</t>
    </rPh>
    <rPh sb="77" eb="78">
      <t>カギ</t>
    </rPh>
    <rPh sb="82" eb="83">
      <t>タッ</t>
    </rPh>
    <rPh sb="87" eb="88">
      <t>モノ</t>
    </rPh>
    <rPh sb="88" eb="89">
      <t>マタ</t>
    </rPh>
    <rPh sb="90" eb="92">
      <t>ゼンキ</t>
    </rPh>
    <rPh sb="92" eb="94">
      <t>イガイ</t>
    </rPh>
    <rPh sb="95" eb="96">
      <t>モノ</t>
    </rPh>
    <rPh sb="102" eb="103">
      <t>ニチ</t>
    </rPh>
    <rPh sb="104" eb="106">
      <t>ジカン</t>
    </rPh>
    <rPh sb="106" eb="108">
      <t>イジョウ</t>
    </rPh>
    <rPh sb="110" eb="111">
      <t>ツキ</t>
    </rPh>
    <rPh sb="113" eb="114">
      <t>ニチ</t>
    </rPh>
    <rPh sb="114" eb="116">
      <t>イジョウ</t>
    </rPh>
    <rPh sb="116" eb="118">
      <t>キンム</t>
    </rPh>
    <phoneticPr fontId="8"/>
  </si>
  <si>
    <t>非正規職員-短時間
常勤職員以外の者</t>
    <rPh sb="0" eb="1">
      <t>ヒ</t>
    </rPh>
    <rPh sb="1" eb="3">
      <t>セイキ</t>
    </rPh>
    <rPh sb="3" eb="5">
      <t>ショクイン</t>
    </rPh>
    <rPh sb="6" eb="9">
      <t>タンジカン</t>
    </rPh>
    <rPh sb="10" eb="14">
      <t>ジョウキンショクイン</t>
    </rPh>
    <rPh sb="14" eb="16">
      <t>イガイ</t>
    </rPh>
    <rPh sb="17" eb="18">
      <t>モノ</t>
    </rPh>
    <phoneticPr fontId="4"/>
  </si>
  <si>
    <r>
      <t>前年度の状況（職員毎に</t>
    </r>
    <r>
      <rPr>
        <b/>
        <sz val="10"/>
        <color theme="1"/>
        <rFont val="ＭＳ Ｐ明朝"/>
        <family val="1"/>
        <charset val="128"/>
      </rPr>
      <t>検査結果確認日</t>
    </r>
    <r>
      <rPr>
        <sz val="10"/>
        <color theme="1"/>
        <rFont val="ＭＳ Ｐ明朝"/>
        <family val="1"/>
        <charset val="128"/>
      </rPr>
      <t>を記入　例：4/25）</t>
    </r>
    <rPh sb="13" eb="17">
      <t>ケッカカクニン</t>
    </rPh>
    <phoneticPr fontId="4"/>
  </si>
  <si>
    <t>チェックリストを活用するなど、障害児を含め、入所児童に対する虐待やその心身に有害な影響を与える行為の防止及び発生時の対応に関する措置を講じているか。</t>
    <rPh sb="8" eb="10">
      <t>カツヨウ</t>
    </rPh>
    <rPh sb="15" eb="18">
      <t>ショウガイジ</t>
    </rPh>
    <rPh sb="19" eb="20">
      <t>フク</t>
    </rPh>
    <rPh sb="22" eb="24">
      <t>ニュウショ</t>
    </rPh>
    <rPh sb="24" eb="26">
      <t>ジドウ</t>
    </rPh>
    <rPh sb="27" eb="28">
      <t>タイ</t>
    </rPh>
    <rPh sb="30" eb="32">
      <t>ギャクタイ</t>
    </rPh>
    <rPh sb="35" eb="37">
      <t>シンシン</t>
    </rPh>
    <rPh sb="38" eb="40">
      <t>ユウガイ</t>
    </rPh>
    <rPh sb="41" eb="43">
      <t>エイキョウ</t>
    </rPh>
    <rPh sb="44" eb="45">
      <t>アタ</t>
    </rPh>
    <rPh sb="47" eb="49">
      <t>コウイ</t>
    </rPh>
    <rPh sb="50" eb="52">
      <t>ボウシ</t>
    </rPh>
    <rPh sb="52" eb="53">
      <t>オヨ</t>
    </rPh>
    <rPh sb="54" eb="57">
      <t>ハッセイジ</t>
    </rPh>
    <rPh sb="58" eb="60">
      <t>タイオウ</t>
    </rPh>
    <rPh sb="61" eb="62">
      <t>カン</t>
    </rPh>
    <rPh sb="64" eb="66">
      <t>ソチ</t>
    </rPh>
    <rPh sb="67" eb="68">
      <t>コウ</t>
    </rPh>
    <phoneticPr fontId="4"/>
  </si>
  <si>
    <r>
      <rPr>
        <sz val="9"/>
        <color theme="1"/>
        <rFont val="ＭＳ Ｐゴシック"/>
        <family val="3"/>
        <charset val="128"/>
      </rPr>
      <t>　</t>
    </r>
    <r>
      <rPr>
        <sz val="9"/>
        <color theme="1"/>
        <rFont val="ＭＳ Ｐ明朝"/>
        <family val="1"/>
        <charset val="128"/>
      </rPr>
      <t>学校、</t>
    </r>
    <r>
      <rPr>
        <b/>
        <sz val="9"/>
        <color theme="1"/>
        <rFont val="ＭＳ Ｐ明朝"/>
        <family val="1"/>
        <charset val="128"/>
      </rPr>
      <t>児童福祉施設</t>
    </r>
    <r>
      <rPr>
        <sz val="9"/>
        <color theme="1"/>
        <rFont val="ＭＳ Ｐ明朝"/>
        <family val="1"/>
        <charset val="128"/>
      </rPr>
      <t>、病院、都道府県警察、婦人相談所、教育委員会、配偶者暴力相談支援センターその他児童の福祉に業務上関係のある団体及び学校の教職員、</t>
    </r>
    <r>
      <rPr>
        <b/>
        <sz val="9"/>
        <color theme="1"/>
        <rFont val="ＭＳ Ｐ明朝"/>
        <family val="1"/>
        <charset val="128"/>
      </rPr>
      <t>児童福祉施設の職員</t>
    </r>
    <r>
      <rPr>
        <sz val="9"/>
        <color theme="1"/>
        <rFont val="ＭＳ Ｐ明朝"/>
        <family val="1"/>
        <charset val="128"/>
      </rPr>
      <t>、医師、歯科医師、保健師、助産師、看護師、弁護士、警察官、婦人相談員その他児童の福祉に職務上関係のある者は、</t>
    </r>
    <r>
      <rPr>
        <b/>
        <sz val="9"/>
        <color theme="1"/>
        <rFont val="ＭＳ Ｐ明朝"/>
        <family val="1"/>
        <charset val="128"/>
      </rPr>
      <t>児童虐待を発見しやすい立場にあることを自覚し、児童虐待の早期発見に努めなければならない。</t>
    </r>
    <r>
      <rPr>
        <sz val="9"/>
        <color theme="1"/>
        <rFont val="ＭＳ Ｐ明朝"/>
        <family val="1"/>
        <charset val="128"/>
      </rPr>
      <t xml:space="preserve">
２　前項に規定する者は、児童虐待の予防その他の児童虐待の防止並びに児童虐待を受けた児童の保護及び自立の支援に関する国及び地方公共団体の施策に協力するよう努めなければならない。
３　第1項に規定する者は、正当な理由がなく、その職務に関して知り得た児童虐待を受けたと思われる児童に関する秘密を漏らしてはならない。
４　前項の規定その他の守秘義務に関する法律の規定は、第2項の規定による国及び地方公共団体の施策に協力するように努める義務の遵守を妨げるものと解釈してはならない。
５　学校及び児童福祉施設は、児童及び保護者に対して、児童虐待の防止のための教育又は啓発に努めなければならない。</t>
    </r>
    <phoneticPr fontId="8"/>
  </si>
  <si>
    <t>「特定教育・保育施設等における事故の報告等について」(令和6年3月22日こ成安第36号 外)</t>
    <rPh sb="1" eb="3">
      <t>トクテイ</t>
    </rPh>
    <rPh sb="3" eb="5">
      <t>キョウイク</t>
    </rPh>
    <rPh sb="6" eb="8">
      <t>ホイク</t>
    </rPh>
    <rPh sb="8" eb="11">
      <t>シセツトウ</t>
    </rPh>
    <rPh sb="20" eb="21">
      <t>トウ</t>
    </rPh>
    <rPh sb="27" eb="29">
      <t>レイワ</t>
    </rPh>
    <rPh sb="30" eb="31">
      <t>ネン</t>
    </rPh>
    <rPh sb="32" eb="33">
      <t>ガツ</t>
    </rPh>
    <rPh sb="35" eb="36">
      <t>ニチ</t>
    </rPh>
    <rPh sb="37" eb="38">
      <t>ナリ</t>
    </rPh>
    <rPh sb="38" eb="39">
      <t>アン</t>
    </rPh>
    <rPh sb="42" eb="43">
      <t>ソト</t>
    </rPh>
    <phoneticPr fontId="8"/>
  </si>
  <si>
    <t>入所児について賠償責任保険に加入しているか。</t>
    <rPh sb="7" eb="11">
      <t>バイショウセキニン</t>
    </rPh>
    <phoneticPr fontId="4"/>
  </si>
  <si>
    <t>種　　　類　　[</t>
    <rPh sb="0" eb="1">
      <t>シュ</t>
    </rPh>
    <rPh sb="4" eb="5">
      <t>タグイ</t>
    </rPh>
    <phoneticPr fontId="4"/>
  </si>
  <si>
    <r>
      <rPr>
        <b/>
        <u/>
        <sz val="10"/>
        <color theme="1"/>
        <rFont val="ＭＳ Ｐ明朝"/>
        <family val="1"/>
        <charset val="128"/>
      </rPr>
      <t>※既設事業所は前年度の状況、新設事業所は本年度の状況</t>
    </r>
    <r>
      <rPr>
        <u/>
        <sz val="10"/>
        <color theme="1"/>
        <rFont val="ＭＳ Ｐ明朝"/>
        <family val="1"/>
        <charset val="128"/>
      </rPr>
      <t>について、該当する内容を全てチェックすること。</t>
    </r>
    <rPh sb="1" eb="2">
      <t>スデ</t>
    </rPh>
    <rPh sb="3" eb="5">
      <t>ジギョウ</t>
    </rPh>
    <rPh sb="5" eb="6">
      <t>ジョ</t>
    </rPh>
    <rPh sb="7" eb="10">
      <t>ゼンネンド</t>
    </rPh>
    <rPh sb="11" eb="13">
      <t>ジョウキョウ</t>
    </rPh>
    <rPh sb="14" eb="16">
      <t>シンセツ</t>
    </rPh>
    <rPh sb="16" eb="18">
      <t>ジギョウ</t>
    </rPh>
    <rPh sb="18" eb="19">
      <t>ジョ</t>
    </rPh>
    <rPh sb="20" eb="23">
      <t>ホンネンド</t>
    </rPh>
    <rPh sb="24" eb="26">
      <t>ジョウキョウ</t>
    </rPh>
    <rPh sb="31" eb="33">
      <t>ガイトウ</t>
    </rPh>
    <rPh sb="35" eb="37">
      <t>ナイヨウ</t>
    </rPh>
    <rPh sb="38" eb="39">
      <t>スベ</t>
    </rPh>
    <phoneticPr fontId="8"/>
  </si>
  <si>
    <t>申請している（又は申請を予定している）加算にチェックを入れること。</t>
    <rPh sb="0" eb="2">
      <t>シンセイ</t>
    </rPh>
    <rPh sb="7" eb="8">
      <t>マタ</t>
    </rPh>
    <rPh sb="9" eb="11">
      <t>シンセイ</t>
    </rPh>
    <rPh sb="12" eb="14">
      <t>ヨテイ</t>
    </rPh>
    <rPh sb="19" eb="21">
      <t>カサン</t>
    </rPh>
    <rPh sb="27" eb="28">
      <t>イ</t>
    </rPh>
    <phoneticPr fontId="4"/>
  </si>
  <si>
    <t>①申請している（又は申請を予定している）加算にチェックを入れること。</t>
    <phoneticPr fontId="4"/>
  </si>
  <si>
    <t>公定価格に関するFAQ No.220</t>
    <phoneticPr fontId="4"/>
  </si>
  <si>
    <t>根拠法令・通知（印刷不要）</t>
  </si>
  <si>
    <t xml:space="preserve"> 「保育所等における短時間勤務の保育士の取扱いについて」(R3.3.19 子発0319第1号)</t>
    <rPh sb="2" eb="5">
      <t>ホイクジョ</t>
    </rPh>
    <rPh sb="5" eb="6">
      <t>トウ</t>
    </rPh>
    <rPh sb="10" eb="13">
      <t>タンジカン</t>
    </rPh>
    <rPh sb="13" eb="15">
      <t>キンム</t>
    </rPh>
    <rPh sb="16" eb="19">
      <t>ホイクシ</t>
    </rPh>
    <rPh sb="20" eb="22">
      <t>トリアツカ</t>
    </rPh>
    <rPh sb="37" eb="38">
      <t>コ</t>
    </rPh>
    <rPh sb="38" eb="39">
      <t>ハツ</t>
    </rPh>
    <rPh sb="43" eb="44">
      <t>ダイ</t>
    </rPh>
    <rPh sb="45" eb="46">
      <t>ゴウ</t>
    </rPh>
    <phoneticPr fontId="8"/>
  </si>
  <si>
    <t xml:space="preserve">  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数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rPh sb="2" eb="4">
      <t>ジョウキン</t>
    </rPh>
    <rPh sb="5" eb="8">
      <t>ホイクシ</t>
    </rPh>
    <rPh sb="9" eb="11">
      <t>カククミ</t>
    </rPh>
    <rPh sb="12" eb="13">
      <t>カク</t>
    </rPh>
    <rPh sb="19" eb="20">
      <t>メイ</t>
    </rPh>
    <rPh sb="20" eb="22">
      <t>イジョウ</t>
    </rPh>
    <rPh sb="23" eb="25">
      <t>ニュウジ</t>
    </rPh>
    <rPh sb="26" eb="27">
      <t>フク</t>
    </rPh>
    <rPh sb="28" eb="30">
      <t>カククミ</t>
    </rPh>
    <rPh sb="31" eb="32">
      <t>カク</t>
    </rPh>
    <rPh sb="40" eb="42">
      <t>トウガイ</t>
    </rPh>
    <rPh sb="42" eb="43">
      <t>クミ</t>
    </rPh>
    <rPh sb="49" eb="50">
      <t>カカ</t>
    </rPh>
    <rPh sb="51" eb="53">
      <t>サイテイ</t>
    </rPh>
    <rPh sb="53" eb="55">
      <t>キジュン</t>
    </rPh>
    <rPh sb="55" eb="56">
      <t>ジョウ</t>
    </rPh>
    <rPh sb="57" eb="60">
      <t>ホイクシ</t>
    </rPh>
    <rPh sb="60" eb="62">
      <t>テイスウ</t>
    </rPh>
    <rPh sb="64" eb="65">
      <t>メイ</t>
    </rPh>
    <rPh sb="65" eb="67">
      <t>イジョウ</t>
    </rPh>
    <rPh sb="68" eb="70">
      <t>バアイ</t>
    </rPh>
    <rPh sb="73" eb="74">
      <t>メイ</t>
    </rPh>
    <rPh sb="74" eb="76">
      <t>イジョウ</t>
    </rPh>
    <rPh sb="81" eb="82">
      <t>メイ</t>
    </rPh>
    <rPh sb="82" eb="84">
      <t>イジョウ</t>
    </rPh>
    <rPh sb="85" eb="87">
      <t>ハイチ</t>
    </rPh>
    <rPh sb="151" eb="152">
      <t>トウ</t>
    </rPh>
    <rPh sb="176" eb="177">
      <t>シ</t>
    </rPh>
    <rPh sb="235" eb="238">
      <t>トクベツク</t>
    </rPh>
    <rPh sb="239" eb="240">
      <t>フク</t>
    </rPh>
    <rPh sb="242" eb="244">
      <t>イカ</t>
    </rPh>
    <rPh sb="244" eb="245">
      <t>オナ</t>
    </rPh>
    <rPh sb="307" eb="308">
      <t>カズ</t>
    </rPh>
    <rPh sb="362" eb="363">
      <t>サイ</t>
    </rPh>
    <rPh sb="363" eb="365">
      <t>トウガイ</t>
    </rPh>
    <rPh sb="365" eb="368">
      <t>シチョウソン</t>
    </rPh>
    <rPh sb="374" eb="376">
      <t>ジョウキ</t>
    </rPh>
    <rPh sb="377" eb="379">
      <t>ハンダン</t>
    </rPh>
    <rPh sb="380" eb="381">
      <t>ア</t>
    </rPh>
    <rPh sb="383" eb="385">
      <t>カンナイ</t>
    </rPh>
    <rPh sb="386" eb="388">
      <t>ホイク</t>
    </rPh>
    <rPh sb="388" eb="391">
      <t>カンケイシャ</t>
    </rPh>
    <rPh sb="392" eb="394">
      <t>ニンシキ</t>
    </rPh>
    <rPh sb="395" eb="397">
      <t>キョウユウ</t>
    </rPh>
    <rPh sb="398" eb="399">
      <t>ハカ</t>
    </rPh>
    <rPh sb="405" eb="407">
      <t>トウガイ</t>
    </rPh>
    <rPh sb="407" eb="410">
      <t>ホイクショ</t>
    </rPh>
    <rPh sb="410" eb="411">
      <t>トウ</t>
    </rPh>
    <rPh sb="416" eb="418">
      <t>テキセツ</t>
    </rPh>
    <rPh sb="419" eb="421">
      <t>ジョウキン</t>
    </rPh>
    <rPh sb="422" eb="425">
      <t>ホイクシ</t>
    </rPh>
    <rPh sb="426" eb="428">
      <t>ボシュウ</t>
    </rPh>
    <rPh sb="428" eb="429">
      <t>トウ</t>
    </rPh>
    <rPh sb="429" eb="431">
      <t>ジョウキン</t>
    </rPh>
    <rPh sb="432" eb="435">
      <t>ホイクシ</t>
    </rPh>
    <rPh sb="436" eb="438">
      <t>カクホ</t>
    </rPh>
    <rPh sb="442" eb="444">
      <t>トリクミ</t>
    </rPh>
    <rPh sb="445" eb="446">
      <t>オコナ</t>
    </rPh>
    <rPh sb="451" eb="453">
      <t>カクニン</t>
    </rPh>
    <rPh sb="458" eb="460">
      <t>ジョウキン</t>
    </rPh>
    <rPh sb="461" eb="464">
      <t>ホイクシ</t>
    </rPh>
    <rPh sb="465" eb="467">
      <t>ボシュウ</t>
    </rPh>
    <rPh sb="468" eb="470">
      <t>テキセツ</t>
    </rPh>
    <rPh sb="471" eb="473">
      <t>ジッシ</t>
    </rPh>
    <rPh sb="479" eb="481">
      <t>カクニン</t>
    </rPh>
    <rPh sb="483" eb="484">
      <t>サイ</t>
    </rPh>
    <rPh sb="487" eb="488">
      <t>タト</t>
    </rPh>
    <rPh sb="491" eb="493">
      <t>トウガイ</t>
    </rPh>
    <rPh sb="493" eb="496">
      <t>ホイクジョ</t>
    </rPh>
    <rPh sb="496" eb="497">
      <t>トウ</t>
    </rPh>
    <rPh sb="498" eb="500">
      <t>キンム</t>
    </rPh>
    <rPh sb="502" eb="504">
      <t>ジョウキン</t>
    </rPh>
    <rPh sb="505" eb="508">
      <t>ホイクシ</t>
    </rPh>
    <rPh sb="511" eb="512">
      <t>イチジル</t>
    </rPh>
    <rPh sb="514" eb="515">
      <t>ヒク</t>
    </rPh>
    <rPh sb="516" eb="518">
      <t>ショグウ</t>
    </rPh>
    <rPh sb="518" eb="520">
      <t>スイジュン</t>
    </rPh>
    <rPh sb="522" eb="524">
      <t>ボシュウ</t>
    </rPh>
    <rPh sb="525" eb="526">
      <t>オコナ</t>
    </rPh>
    <rPh sb="543" eb="545">
      <t>ショクギョウ</t>
    </rPh>
    <rPh sb="545" eb="547">
      <t>ショウカイ</t>
    </rPh>
    <rPh sb="547" eb="550">
      <t>ジギョウシャ</t>
    </rPh>
    <rPh sb="550" eb="551">
      <t>トウ</t>
    </rPh>
    <rPh sb="552" eb="553">
      <t>ツウ</t>
    </rPh>
    <rPh sb="555" eb="556">
      <t>ヒロ</t>
    </rPh>
    <rPh sb="557" eb="559">
      <t>キュウジン</t>
    </rPh>
    <rPh sb="559" eb="561">
      <t>カツドウ</t>
    </rPh>
    <rPh sb="562" eb="564">
      <t>イッテイ</t>
    </rPh>
    <rPh sb="564" eb="566">
      <t>キカン</t>
    </rPh>
    <rPh sb="566" eb="567">
      <t>オコナ</t>
    </rPh>
    <rPh sb="575" eb="576">
      <t>ホカ</t>
    </rPh>
    <rPh sb="576" eb="578">
      <t>テキセツ</t>
    </rPh>
    <rPh sb="579" eb="581">
      <t>ホウホウ</t>
    </rPh>
    <rPh sb="584" eb="586">
      <t>ボシュウ</t>
    </rPh>
    <rPh sb="587" eb="588">
      <t>オコナ</t>
    </rPh>
    <rPh sb="595" eb="597">
      <t>カクニン</t>
    </rPh>
    <rPh sb="602" eb="603">
      <t>カンガ</t>
    </rPh>
    <rPh sb="634" eb="636">
      <t>ニュウジ</t>
    </rPh>
    <rPh sb="637" eb="638">
      <t>フク</t>
    </rPh>
    <rPh sb="639" eb="641">
      <t>カククミ</t>
    </rPh>
    <rPh sb="642" eb="643">
      <t>カク</t>
    </rPh>
    <rPh sb="651" eb="653">
      <t>トウガイ</t>
    </rPh>
    <rPh sb="653" eb="654">
      <t>クミ</t>
    </rPh>
    <rPh sb="660" eb="661">
      <t>カカ</t>
    </rPh>
    <rPh sb="662" eb="664">
      <t>サイテイ</t>
    </rPh>
    <rPh sb="664" eb="666">
      <t>キジュン</t>
    </rPh>
    <rPh sb="666" eb="667">
      <t>ジョウ</t>
    </rPh>
    <rPh sb="668" eb="671">
      <t>ホイクシ</t>
    </rPh>
    <rPh sb="671" eb="673">
      <t>テイスウ</t>
    </rPh>
    <rPh sb="675" eb="676">
      <t>メイ</t>
    </rPh>
    <rPh sb="676" eb="678">
      <t>イジョウ</t>
    </rPh>
    <rPh sb="679" eb="681">
      <t>バアイ</t>
    </rPh>
    <rPh sb="684" eb="685">
      <t>メイ</t>
    </rPh>
    <rPh sb="685" eb="687">
      <t>イジョウ</t>
    </rPh>
    <rPh sb="692" eb="693">
      <t>メイ</t>
    </rPh>
    <rPh sb="693" eb="695">
      <t>イジョウ</t>
    </rPh>
    <rPh sb="748" eb="750">
      <t>カククミ</t>
    </rPh>
    <rPh sb="757" eb="758">
      <t>メイ</t>
    </rPh>
    <rPh sb="758" eb="760">
      <t>イジョウ</t>
    </rPh>
    <rPh sb="760" eb="762">
      <t>ジョウキン</t>
    </rPh>
    <rPh sb="763" eb="766">
      <t>ホイクシ</t>
    </rPh>
    <rPh sb="767" eb="769">
      <t>ハイチ</t>
    </rPh>
    <rPh sb="777" eb="778">
      <t>カ</t>
    </rPh>
    <rPh sb="798" eb="800">
      <t>トウガイ</t>
    </rPh>
    <rPh sb="800" eb="802">
      <t>ギョウム</t>
    </rPh>
    <rPh sb="803" eb="804">
      <t>ア</t>
    </rPh>
    <rPh sb="809" eb="812">
      <t>タンジカン</t>
    </rPh>
    <rPh sb="812" eb="814">
      <t>キンム</t>
    </rPh>
    <rPh sb="815" eb="818">
      <t>ホイクシ</t>
    </rPh>
    <rPh sb="819" eb="821">
      <t>ギョウム</t>
    </rPh>
    <rPh sb="821" eb="823">
      <t>ナイヨウ</t>
    </rPh>
    <rPh sb="824" eb="826">
      <t>ミナオ</t>
    </rPh>
    <rPh sb="828" eb="829">
      <t>オコナ</t>
    </rPh>
    <phoneticPr fontId="8"/>
  </si>
  <si>
    <t>常勤保育士に代えて短時間勤務保育士を充てる場合の勤務時間数が、常勤保育士を充てる場合の勤務時間数を上回ること。</t>
    <phoneticPr fontId="8"/>
  </si>
  <si>
    <t>南部　教子</t>
    <rPh sb="0" eb="2">
      <t>ナンブ</t>
    </rPh>
    <phoneticPr fontId="4"/>
  </si>
  <si>
    <t>R7/5/1中途採用</t>
    <rPh sb="6" eb="10">
      <t>チュウトサイヨウ</t>
    </rPh>
    <phoneticPr fontId="4"/>
  </si>
  <si>
    <t>R7/4/1～正規職員</t>
    <rPh sb="7" eb="9">
      <t>セイキ</t>
    </rPh>
    <rPh sb="9" eb="11">
      <t>ショクイン</t>
    </rPh>
    <phoneticPr fontId="4"/>
  </si>
  <si>
    <t>R7/5/1 退職</t>
    <rPh sb="7" eb="9">
      <t>タイショク</t>
    </rPh>
    <phoneticPr fontId="4"/>
  </si>
  <si>
    <t>保育所保育指針第3章2(2)ウ</t>
    <rPh sb="0" eb="7">
      <t>ホイクショホイクシシン</t>
    </rPh>
    <rPh sb="7" eb="8">
      <t>ダイ</t>
    </rPh>
    <rPh sb="9" eb="10">
      <t>ショウ</t>
    </rPh>
    <phoneticPr fontId="4"/>
  </si>
  <si>
    <t>園の健康診断は入園時及び毎年度2回実施しているか。</t>
    <rPh sb="0" eb="1">
      <t>エン</t>
    </rPh>
    <rPh sb="2" eb="6">
      <t>ケンコウシンダン</t>
    </rPh>
    <rPh sb="7" eb="9">
      <t>ニュウエン</t>
    </rPh>
    <rPh sb="9" eb="10">
      <t>トキ</t>
    </rPh>
    <rPh sb="10" eb="11">
      <t>オヨ</t>
    </rPh>
    <rPh sb="12" eb="15">
      <t>マイネンド</t>
    </rPh>
    <rPh sb="16" eb="17">
      <t>カイ</t>
    </rPh>
    <rPh sb="17" eb="19">
      <t>ジッシ</t>
    </rPh>
    <phoneticPr fontId="4"/>
  </si>
  <si>
    <t>毎年度の実施状況（新設事業所は当年度の監査調書提出月まで）</t>
    <rPh sb="0" eb="3">
      <t>マイネンド</t>
    </rPh>
    <rPh sb="4" eb="8">
      <t>ジッシジョウキョウ</t>
    </rPh>
    <rPh sb="9" eb="14">
      <t>シンセツジギョウショ</t>
    </rPh>
    <rPh sb="15" eb="18">
      <t>トウネンド</t>
    </rPh>
    <rPh sb="19" eb="23">
      <t>カンサチョウショ</t>
    </rPh>
    <rPh sb="23" eb="26">
      <t>テイシュツヅキ</t>
    </rPh>
    <phoneticPr fontId="4"/>
  </si>
  <si>
    <t>R7</t>
    <phoneticPr fontId="4"/>
  </si>
  <si>
    <t>区分2</t>
    <rPh sb="0" eb="2">
      <t>クブン</t>
    </rPh>
    <phoneticPr fontId="4"/>
  </si>
  <si>
    <t>区分3</t>
    <rPh sb="0" eb="2">
      <t>クブン</t>
    </rPh>
    <phoneticPr fontId="4"/>
  </si>
  <si>
    <t>処遇：区分2</t>
    <rPh sb="0" eb="2">
      <t>ショグウ</t>
    </rPh>
    <rPh sb="3" eb="5">
      <t>クブン</t>
    </rPh>
    <phoneticPr fontId="8"/>
  </si>
  <si>
    <t>役職</t>
    <rPh sb="0" eb="2">
      <t>ヤクショク</t>
    </rPh>
    <phoneticPr fontId="8"/>
  </si>
  <si>
    <t>処遇：区分3</t>
    <rPh sb="0" eb="2">
      <t>ショグウ</t>
    </rPh>
    <rPh sb="3" eb="5">
      <t>クブン</t>
    </rPh>
    <phoneticPr fontId="8"/>
  </si>
  <si>
    <t>住宅</t>
    <rPh sb="0" eb="2">
      <t>ジュウタク</t>
    </rPh>
    <phoneticPr fontId="8"/>
  </si>
  <si>
    <t>資格</t>
    <rPh sb="0" eb="2">
      <t>シカク</t>
    </rPh>
    <phoneticPr fontId="8"/>
  </si>
  <si>
    <t>時間帯による児童数は、監査調書提出月前月における児童数・実配置保育従事者数（標準時間認定・短時間認定を区別しない）を記入すること。</t>
    <rPh sb="24" eb="27">
      <t>ジドウスウ</t>
    </rPh>
    <rPh sb="28" eb="31">
      <t>ジツハイチ</t>
    </rPh>
    <rPh sb="31" eb="33">
      <t>ホイク</t>
    </rPh>
    <rPh sb="33" eb="36">
      <t>ジュウジシャ</t>
    </rPh>
    <rPh sb="36" eb="37">
      <t>スウ</t>
    </rPh>
    <phoneticPr fontId="4"/>
  </si>
  <si>
    <t>令和7年4月1日以降は、高年齢者雇用確保措置として、以下のいずれかの措置を講じる必要がある。
・　定年制の廃止
・　65歳までの定年の引き上げ
・　希望者全員の65歳までの継続雇用制度の導入</t>
    <rPh sb="0" eb="2">
      <t>レイワ</t>
    </rPh>
    <phoneticPr fontId="4"/>
  </si>
  <si>
    <t>特定教育・保育等に要する費用の額の算定に関する基準等の実施上の留意事項について(最終改正：令和7年4月11日 こ成保295 外)</t>
    <rPh sb="56" eb="57">
      <t>セイ</t>
    </rPh>
    <rPh sb="57" eb="58">
      <t>ホ</t>
    </rPh>
    <rPh sb="62" eb="63">
      <t>ホカ</t>
    </rPh>
    <phoneticPr fontId="4"/>
  </si>
  <si>
    <r>
      <t xml:space="preserve">公定価格に関するFAQ(よくある質問)(Ver.27)
</t>
    </r>
    <r>
      <rPr>
        <sz val="11"/>
        <color theme="1"/>
        <rFont val="ＭＳ Ｐ明朝"/>
        <family val="1"/>
        <charset val="128"/>
      </rPr>
      <t xml:space="preserve">※掲載URL（こども家庭庁ホームページ内） → </t>
    </r>
    <rPh sb="29" eb="31">
      <t>ケイサイ</t>
    </rPh>
    <rPh sb="38" eb="41">
      <t>カテイチョウ</t>
    </rPh>
    <rPh sb="47" eb="48">
      <t>ナイ</t>
    </rPh>
    <phoneticPr fontId="4"/>
  </si>
  <si>
    <t xml:space="preserve">施設型給付費等に係る処遇改善等加算について（最終改正：令和7年4月11日 こ成保296 外) </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2" eb="24">
      <t>サイシュウ</t>
    </rPh>
    <rPh sb="24" eb="26">
      <t>カイセイ</t>
    </rPh>
    <rPh sb="27" eb="28">
      <t>レイ</t>
    </rPh>
    <rPh sb="31" eb="32">
      <t>ガツ</t>
    </rPh>
    <rPh sb="37" eb="38">
      <t>セイ</t>
    </rPh>
    <rPh sb="38" eb="39">
      <t>ホ</t>
    </rPh>
    <rPh sb="44" eb="45">
      <t>ホカ</t>
    </rPh>
    <phoneticPr fontId="4"/>
  </si>
  <si>
    <r>
      <t>1、2歳児6人につき1人、乳児3人につき1人、</t>
    </r>
    <r>
      <rPr>
        <u/>
        <sz val="9"/>
        <color theme="1"/>
        <rFont val="ＭＳ Ｐ明朝"/>
        <family val="1"/>
        <charset val="128"/>
      </rPr>
      <t xml:space="preserve">左記に加えて1人。
</t>
    </r>
    <r>
      <rPr>
        <sz val="9"/>
        <color theme="1"/>
        <rFont val="ＭＳ Ｐ明朝"/>
        <family val="1"/>
        <charset val="128"/>
      </rPr>
      <t>上記はすべて保育士であること。</t>
    </r>
    <rPh sb="33" eb="35">
      <t>ジョウキ</t>
    </rPh>
    <rPh sb="39" eb="42">
      <t>ホイクシ</t>
    </rPh>
    <phoneticPr fontId="4"/>
  </si>
  <si>
    <r>
      <rPr>
        <u/>
        <sz val="9"/>
        <color theme="1"/>
        <rFont val="ＭＳ Ｐ明朝"/>
        <family val="1"/>
        <charset val="128"/>
      </rPr>
      <t xml:space="preserve">左記に加えて1人
</t>
    </r>
    <r>
      <rPr>
        <sz val="9"/>
        <color theme="1"/>
        <rFont val="ＭＳ Ｐ明朝"/>
        <family val="1"/>
        <charset val="128"/>
      </rPr>
      <t>（上記はすべて保育士であること）</t>
    </r>
    <rPh sb="0" eb="2">
      <t>サキ</t>
    </rPh>
    <rPh sb="3" eb="4">
      <t>クワ</t>
    </rPh>
    <rPh sb="6" eb="8">
      <t>ヒトリ</t>
    </rPh>
    <rPh sb="10" eb="12">
      <t>ジョウキ</t>
    </rPh>
    <rPh sb="16" eb="19">
      <t>ホイクシ</t>
    </rPh>
    <phoneticPr fontId="4"/>
  </si>
  <si>
    <r>
      <rPr>
        <u/>
        <sz val="9"/>
        <color theme="1"/>
        <rFont val="ＭＳ Ｐ明朝"/>
        <family val="1"/>
        <charset val="128"/>
      </rPr>
      <t>保育標準時間認定を受けた子どもが利用する事業所については1人</t>
    </r>
    <r>
      <rPr>
        <sz val="9"/>
        <color theme="1"/>
        <rFont val="ＭＳ Ｐ明朝"/>
        <family val="1"/>
        <charset val="128"/>
      </rPr>
      <t>（小規模型事業所内保育事業A型にあっては保育士）。</t>
    </r>
    <phoneticPr fontId="4"/>
  </si>
  <si>
    <r>
      <t>1、2歳児6人につき1人、乳児3人につき1人、</t>
    </r>
    <r>
      <rPr>
        <u/>
        <sz val="9"/>
        <color theme="1"/>
        <rFont val="ＭＳ Ｐ明朝"/>
        <family val="1"/>
        <charset val="128"/>
      </rPr>
      <t xml:space="preserve">左記に加えて1人。
</t>
    </r>
    <r>
      <rPr>
        <sz val="9"/>
        <color theme="1"/>
        <rFont val="ＭＳ Ｐ明朝"/>
        <family val="1"/>
        <charset val="128"/>
      </rPr>
      <t>上記のうち、1/2以上は保育士であること。</t>
    </r>
    <rPh sb="33" eb="35">
      <t>ジョウキ</t>
    </rPh>
    <rPh sb="42" eb="44">
      <t>イジョウ</t>
    </rPh>
    <rPh sb="45" eb="48">
      <t>ホイクシ</t>
    </rPh>
    <phoneticPr fontId="4"/>
  </si>
  <si>
    <r>
      <t>②監査調書提出月初日のクラス編成の状況を</t>
    </r>
    <r>
      <rPr>
        <b/>
        <u/>
        <sz val="10"/>
        <color theme="1"/>
        <rFont val="ＭＳ Ｐ明朝"/>
        <family val="1"/>
        <charset val="128"/>
      </rPr>
      <t>年齢の低いクラス順</t>
    </r>
    <r>
      <rPr>
        <sz val="10"/>
        <color theme="1"/>
        <rFont val="ＭＳ Ｐ明朝"/>
        <family val="1"/>
        <charset val="128"/>
      </rPr>
      <t>に記入すること。</t>
    </r>
    <phoneticPr fontId="4"/>
  </si>
  <si>
    <r>
      <t>「保育所等における短時間勤務の保育士の取扱いについて」</t>
    </r>
    <r>
      <rPr>
        <sz val="8"/>
        <color theme="1"/>
        <rFont val="ＭＳ Ｐ明朝"/>
        <family val="1"/>
        <charset val="128"/>
      </rPr>
      <t>（令和3年3月19日子発0319第1号）</t>
    </r>
    <rPh sb="37" eb="38">
      <t>コ</t>
    </rPh>
    <rPh sb="38" eb="39">
      <t>ハツ</t>
    </rPh>
    <rPh sb="43" eb="44">
      <t>ダイ</t>
    </rPh>
    <rPh sb="45" eb="46">
      <t>ゴウ</t>
    </rPh>
    <phoneticPr fontId="4"/>
  </si>
  <si>
    <r>
      <t>「保育所等における常勤保育士及び短時間保育士の定義について」</t>
    </r>
    <r>
      <rPr>
        <sz val="8"/>
        <color theme="1"/>
        <rFont val="ＭＳ Ｐ明朝"/>
        <family val="1"/>
        <charset val="128"/>
      </rPr>
      <t>（令和5年4月21日こ成保21）</t>
    </r>
    <rPh sb="9" eb="14">
      <t>ジョウキンホイクシ</t>
    </rPh>
    <rPh sb="14" eb="15">
      <t>オヨ</t>
    </rPh>
    <rPh sb="16" eb="22">
      <t>タンジカンホイクシ</t>
    </rPh>
    <rPh sb="23" eb="25">
      <t>テイギ</t>
    </rPh>
    <rPh sb="41" eb="42">
      <t>ナリ</t>
    </rPh>
    <rPh sb="42" eb="43">
      <t>ホ</t>
    </rPh>
    <phoneticPr fontId="4"/>
  </si>
  <si>
    <r>
      <rPr>
        <b/>
        <sz val="9"/>
        <color theme="1"/>
        <rFont val="HGｺﾞｼｯｸM"/>
        <family val="3"/>
        <charset val="128"/>
      </rPr>
      <t>※公定価格に関するFAQ　Ver.26  No.219</t>
    </r>
    <r>
      <rPr>
        <sz val="9"/>
        <color theme="1"/>
        <rFont val="HGｺﾞｼｯｸM"/>
        <family val="3"/>
        <charset val="128"/>
      </rPr>
      <t xml:space="preserve">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保育所等における常勤保育士及び短時間保育士の定義について」（令和５年４月21日付こ成保２１）において、短時間勤務の保育士を充てる場合の取扱いを示しています。
</t>
    </r>
    <r>
      <rPr>
        <b/>
        <sz val="9"/>
        <color theme="1"/>
        <rFont val="HGｺﾞｼｯｸM"/>
        <family val="3"/>
        <charset val="128"/>
      </rPr>
      <t xml:space="preserve">※公定価格に関するFAQ　Ver.26  No.220
</t>
    </r>
    <r>
      <rPr>
        <sz val="9"/>
        <color theme="1"/>
        <rFont val="HGｺﾞｼｯｸM"/>
        <family val="3"/>
        <charset val="128"/>
      </rPr>
      <t xml:space="preserve">  当該通知は、最低基準上の保育士定数に充てられる常勤の保育士及び短時間勤務の保育士について、改めて定義を示したものです。
  他方で、公定価格の取り扱いについては、留意事項通知で示しているところであり、各施設・事業所の就業規則等で定めた常勤職員の１か月の勤務時間数に達しない者について、常勤換算を行うこととしています。
この取り扱いについては、今般の通知による変更は無く、従前のとおり、以下の算式により常勤職員数に換算することとします。
＜常勤換算値を算出するための算式＞
常勤以外の職員の1か月の勤務時間数の合計
÷ 各施設・事業所の就業規則等で定めた常勤職員の１か月の勤務時間数 ＝ 常勤換算値(小数点以下の端数処理を行わない)</t>
    </r>
    <phoneticPr fontId="4"/>
  </si>
  <si>
    <r>
      <t>留意事項通知　別紙８（事業所内保育事業（保育認定３号））
Ⅴ 乗除調整部分
１　定員を恒常的に超過する場合(⑳)</t>
    </r>
    <r>
      <rPr>
        <sz val="10"/>
        <color theme="1"/>
        <rFont val="ＭＳ Ｐ明朝"/>
        <family val="1"/>
        <charset val="128"/>
      </rPr>
      <t xml:space="preserve">
（１）調整の適用を受ける施設の要件
直前の連続する２年度間常に利用定員を超えており（注１）、かつ、各年度の年間平均在所率（注２）が120％以上の状態にある事業所に適用する。（注３）
なお、保育の提供は利用定員の範囲内で行われることが原則であること。
また、上記の状態にある事業所に対しては、利用定員の見直しに向けた指導を行うこと。
なお、小規模保育事業Ａ型又はＢ型の基準が適用される事業所内保育事業については、定員19人以下の事業であるが、定員を超えて22人までの受け入れが可能であること。
(注３）令和４年４月１日、令和５年４月１日、令和６年４月１日のいずれかの時点において待機児童がいた地方自治体に所在する施設・事業所については、令和７年度に限り従前の規定のとおりとする。</t>
    </r>
    <rPh sb="0" eb="6">
      <t>リュウイジコウツウチ</t>
    </rPh>
    <phoneticPr fontId="4"/>
  </si>
  <si>
    <t>①第2水曜日</t>
    <rPh sb="1" eb="2">
      <t>ダイ</t>
    </rPh>
    <rPh sb="3" eb="6">
      <t>スイヨウビ</t>
    </rPh>
    <phoneticPr fontId="8"/>
  </si>
  <si>
    <t>②第2土曜日</t>
    <rPh sb="1" eb="2">
      <t>ダイ</t>
    </rPh>
    <rPh sb="3" eb="6">
      <t>ドヨウビ</t>
    </rPh>
    <phoneticPr fontId="8"/>
  </si>
  <si>
    <r>
      <rPr>
        <b/>
        <sz val="10"/>
        <color theme="1"/>
        <rFont val="ＭＳ Ｐ明朝"/>
        <family val="1"/>
        <charset val="128"/>
      </rPr>
      <t>・労働基準法施行規則第24条の７</t>
    </r>
    <r>
      <rPr>
        <sz val="10"/>
        <color theme="1"/>
        <rFont val="ＭＳ Ｐ明朝"/>
        <family val="1"/>
        <charset val="128"/>
      </rPr>
      <t xml:space="preserve">
 使用者は、法第39条第5項から第7項までの規定により有給休暇を与えたときは、時季、日数及び基準日（第1基準日及び第2基準日を含む。）を労働者ごとに明らかにした書類（第55条の2において「年次有給休暇管理簿」という。）を作成し、当該有給休暇を与えた期間中及び当該期間の満了後5年間保存しなければならない。 
・労働基準法施行規則第71条
 第17条第2項、第24条の2の2第3項第4号、第24条の2の2の2、第24条の2の3第3項第4号、第24条の2の3の2、第24条の2の4第4項（第34条の2の3において準用する場合を含む。）、第24条の4及び第34条の2第15項第4号の規定の適用については、当分の間、これらの規定中「5年間」とあるのは、「3年間」とする。</t>
    </r>
    <rPh sb="155" eb="157">
      <t>ネンカン</t>
    </rPh>
    <rPh sb="184" eb="185">
      <t>ジョウ</t>
    </rPh>
    <phoneticPr fontId="4"/>
  </si>
  <si>
    <t>栄養士又は管理栄養士の指導を受けているか。</t>
    <rPh sb="3" eb="4">
      <t>マタ</t>
    </rPh>
    <rPh sb="5" eb="10">
      <t>カンリエイヨウシ</t>
    </rPh>
    <phoneticPr fontId="4"/>
  </si>
  <si>
    <r>
      <rPr>
        <u/>
        <sz val="9"/>
        <color theme="1"/>
        <rFont val="ＭＳ Ｐ明朝"/>
        <family val="1"/>
        <charset val="128"/>
      </rPr>
      <t>八重瀬町のみ</t>
    </r>
    <r>
      <rPr>
        <sz val="9"/>
        <color theme="1"/>
        <rFont val="ＭＳ Ｐ明朝"/>
        <family val="1"/>
        <charset val="128"/>
      </rPr>
      <t xml:space="preserve">
損害賠償保険に加入し、当該保険の加入を証する書類の写しを市町に提出すること。
特定教育・保育条例（事故発生の防止及び発生時の対応）の条第5項</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</si>
</sst>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176" formatCode="&quot;¥&quot;#,##0_);[Red]\(&quot;¥&quot;#,##0\)"/>
    <numFmt numFmtId="177" formatCode="#,##0.0_ "/>
    <numFmt numFmtId="178" formatCode="#,##0_ "/>
    <numFmt numFmtId="179" formatCode="#,##0.00_ "/>
    <numFmt numFmtId="180" formatCode="0.0_ "/>
    <numFmt numFmtId="181" formatCode="[$-411]ge\.m\.d;@"/>
    <numFmt numFmtId="182" formatCode="#,###"/>
    <numFmt numFmtId="183" formatCode="#,##0&quot;月&quot;\ "/>
    <numFmt numFmtId="184" formatCode="#,###\ "/>
    <numFmt numFmtId="185" formatCode="#,##0\ \ "/>
    <numFmt numFmtId="186" formatCode="#,##0.0&quot;％&quot;"/>
    <numFmt numFmtId="187" formatCode="#,##0.00\ "/>
    <numFmt numFmtId="188" formatCode="&quot;人 × &quot;#,##0.00&quot; ＝&quot;"/>
    <numFmt numFmtId="189" formatCode="&quot;（ &quot;#,##0&quot; ）&quot;"/>
    <numFmt numFmtId="190" formatCode="#,##0.0"/>
    <numFmt numFmtId="191" formatCode="#,##0&quot;歳児&quot;"/>
    <numFmt numFmtId="192" formatCode="m/d;@"/>
    <numFmt numFmtId="193" formatCode="\(#,##0\)"/>
    <numFmt numFmtId="194" formatCode="\(\ #,###\ \)"/>
    <numFmt numFmtId="195" formatCode="#,##0.0_);\(#,##0.0\)"/>
    <numFmt numFmtId="196" formatCode="00"/>
    <numFmt numFmtId="197" formatCode="0.0"/>
    <numFmt numFmtId="198" formatCode="ge/m/d\(aaa\)"/>
    <numFmt numFmtId="199" formatCode="ge\.m\.d;\(aaa\)"/>
    <numFmt numFmtId="200" formatCode="#,##0\ "/>
    <numFmt numFmtId="201" formatCode="h:mm;@"/>
    <numFmt numFmtId="202" formatCode="&quot;計&quot;#,##0&quot;人&quot;"/>
    <numFmt numFmtId="203" formatCode="#,##0.#"/>
    <numFmt numFmtId="204" formatCode="#,###\ \ "/>
    <numFmt numFmtId="205" formatCode="&quot;（ &quot;#,###&quot; ）&quot;"/>
    <numFmt numFmtId="206" formatCode="#,##0_);\(#,##0\)"/>
    <numFmt numFmtId="207" formatCode="\(#,##0.00\)"/>
    <numFmt numFmtId="208" formatCode="#,###.0"/>
    <numFmt numFmtId="209" formatCode="##&quot;名&quot;"/>
    <numFmt numFmtId="210" formatCode="[$-411]ggge&quot;年&quot;m&quot;月&quot;d&quot;日&quot;;@"/>
    <numFmt numFmtId="211" formatCode="d"/>
    <numFmt numFmtId="212" formatCode="[h]:mm"/>
    <numFmt numFmtId="213" formatCode="#"/>
    <numFmt numFmtId="214" formatCode="h&quot;時&quot;mm&quot;分&quot;;@"/>
    <numFmt numFmtId="215" formatCode="0_ "/>
    <numFmt numFmtId="216" formatCode="0_);[Red]\(0\)"/>
    <numFmt numFmtId="217" formatCode="#,##0.0&quot;人&quot;"/>
    <numFmt numFmtId="218" formatCode="&quot;÷   &quot;#,###&quot; ＝&quot;"/>
    <numFmt numFmtId="219" formatCode="&quot;÷  &quot;#,###&quot; ＝&quot;"/>
    <numFmt numFmtId="220" formatCode="##&quot;人&quot;"/>
    <numFmt numFmtId="221" formatCode="#0&quot;歳児&quot;"/>
    <numFmt numFmtId="222" formatCode="#,##0.0_ ;[Red]\-#,##0.0\ "/>
    <numFmt numFmtId="223" formatCode="0.0_);[Red]\(0.0\)"/>
  </numFmts>
  <fonts count="131">
    <font>
      <sz val="11"/>
      <name val="ＭＳ Ｐゴシック"/>
      <family val="3"/>
      <charset val="128"/>
    </font>
    <font>
      <sz val="11"/>
      <color theme="1"/>
      <name val="ＭＳ Ｐゴシック"/>
      <family val="2"/>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
      <name val="ＭＳ Ｐ明朝"/>
      <family val="1"/>
      <charset val="128"/>
    </font>
    <font>
      <sz val="8"/>
      <name val="ＭＳ Ｐ明朝"/>
      <family val="1"/>
      <charset val="128"/>
    </font>
    <font>
      <b/>
      <sz val="11"/>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b/>
      <sz val="11"/>
      <name val="ＭＳ Ｐゴシック"/>
      <family val="3"/>
      <charset val="128"/>
    </font>
    <font>
      <sz val="10"/>
      <name val="ＭＳ 明朝"/>
      <family val="1"/>
      <charset val="128"/>
    </font>
    <font>
      <sz val="10"/>
      <color indexed="10"/>
      <name val="ＭＳ Ｐ明朝"/>
      <family val="1"/>
      <charset val="128"/>
    </font>
    <font>
      <sz val="9"/>
      <color indexed="81"/>
      <name val="ＭＳ Ｐ明朝"/>
      <family val="1"/>
      <charset val="128"/>
    </font>
    <font>
      <b/>
      <sz val="9"/>
      <name val="ＭＳ Ｐゴシック"/>
      <family val="3"/>
      <charset val="128"/>
    </font>
    <font>
      <sz val="8"/>
      <color indexed="81"/>
      <name val="ＭＳ Ｐ明朝"/>
      <family val="1"/>
      <charset val="128"/>
    </font>
    <font>
      <b/>
      <sz val="8"/>
      <color indexed="81"/>
      <name val="ＭＳ Ｐゴシック"/>
      <family val="3"/>
      <charset val="128"/>
    </font>
    <font>
      <sz val="14"/>
      <name val="ＭＳ Ｐ明朝"/>
      <family val="1"/>
      <charset val="128"/>
    </font>
    <font>
      <sz val="8"/>
      <color indexed="81"/>
      <name val="ＭＳ Ｐゴシック"/>
      <family val="3"/>
      <charset val="128"/>
    </font>
    <font>
      <sz val="9"/>
      <color rgb="FFFF0000"/>
      <name val="ＭＳ Ｐ明朝"/>
      <family val="1"/>
      <charset val="128"/>
    </font>
    <font>
      <sz val="10"/>
      <color rgb="FFFF0000"/>
      <name val="ＭＳ Ｐ明朝"/>
      <family val="1"/>
      <charset val="128"/>
    </font>
    <font>
      <sz val="9"/>
      <color theme="1"/>
      <name val="ＭＳ Ｐゴシック"/>
      <family val="3"/>
      <charset val="128"/>
    </font>
    <font>
      <sz val="6"/>
      <name val="ＭＳ Ｐゴシック"/>
      <family val="2"/>
      <charset val="128"/>
      <scheme val="minor"/>
    </font>
    <font>
      <sz val="9"/>
      <color theme="1"/>
      <name val="ＭＳ Ｐ明朝"/>
      <family val="1"/>
      <charset val="128"/>
    </font>
    <font>
      <sz val="9"/>
      <color rgb="FF000000"/>
      <name val="MS UI Gothic"/>
      <family val="3"/>
      <charset val="128"/>
    </font>
    <font>
      <sz val="10"/>
      <color theme="1"/>
      <name val="ＭＳ Ｐ明朝"/>
      <family val="1"/>
      <charset val="128"/>
    </font>
    <font>
      <b/>
      <sz val="10"/>
      <color theme="1"/>
      <name val="ＭＳ Ｐ明朝"/>
      <family val="1"/>
      <charset val="128"/>
    </font>
    <font>
      <b/>
      <sz val="11"/>
      <color theme="1"/>
      <name val="ＭＳ Ｐゴシック"/>
      <family val="3"/>
      <charset val="128"/>
    </font>
    <font>
      <b/>
      <sz val="11"/>
      <color theme="1"/>
      <name val="ＭＳ Ｐ明朝"/>
      <family val="1"/>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12"/>
      <color theme="1"/>
      <name val="ＭＳ Ｐ明朝"/>
      <family val="1"/>
      <charset val="128"/>
    </font>
    <font>
      <sz val="10"/>
      <color theme="1"/>
      <name val="ＭＳ 明朝"/>
      <family val="1"/>
      <charset val="128"/>
    </font>
    <font>
      <b/>
      <sz val="8"/>
      <color theme="1"/>
      <name val="ＭＳ Ｐゴシック"/>
      <family val="3"/>
      <charset val="128"/>
    </font>
    <font>
      <b/>
      <sz val="8"/>
      <color theme="1"/>
      <name val="ＭＳ 明朝"/>
      <family val="1"/>
      <charset val="128"/>
    </font>
    <font>
      <sz val="9"/>
      <color theme="1"/>
      <name val="ＭＳ 明朝"/>
      <family val="1"/>
      <charset val="128"/>
    </font>
    <font>
      <sz val="10"/>
      <color theme="1"/>
      <name val="ＭＳ ゴシック"/>
      <family val="3"/>
      <charset val="128"/>
    </font>
    <font>
      <b/>
      <u/>
      <sz val="10"/>
      <name val="ＭＳ Ｐ明朝"/>
      <family val="1"/>
      <charset val="128"/>
    </font>
    <font>
      <sz val="11"/>
      <name val="ＭＳ Ｐ明朝"/>
      <family val="3"/>
      <charset val="128"/>
    </font>
    <font>
      <b/>
      <u/>
      <sz val="9"/>
      <color indexed="81"/>
      <name val="ＭＳ Ｐ明朝"/>
      <family val="1"/>
      <charset val="128"/>
    </font>
    <font>
      <u/>
      <sz val="11"/>
      <color theme="10"/>
      <name val="ＭＳ Ｐゴシック"/>
      <family val="3"/>
      <charset val="128"/>
    </font>
    <font>
      <sz val="10"/>
      <color theme="0"/>
      <name val="ＭＳ Ｐ明朝"/>
      <family val="1"/>
      <charset val="128"/>
    </font>
    <font>
      <sz val="9"/>
      <name val="HGP創英角ﾎﾟｯﾌﾟ体"/>
      <family val="3"/>
      <charset val="128"/>
    </font>
    <font>
      <b/>
      <sz val="11"/>
      <name val="游ゴシック Medium"/>
      <family val="3"/>
      <charset val="128"/>
    </font>
    <font>
      <b/>
      <sz val="9"/>
      <color rgb="FFFF0000"/>
      <name val="ＭＳ Ｐゴシック"/>
      <family val="3"/>
      <charset val="128"/>
    </font>
    <font>
      <sz val="6"/>
      <name val="游ゴシック Medium"/>
      <family val="2"/>
      <charset val="128"/>
    </font>
    <font>
      <u/>
      <sz val="11"/>
      <name val="ＭＳ Ｐゴシック"/>
      <family val="3"/>
      <charset val="128"/>
    </font>
    <font>
      <b/>
      <sz val="20"/>
      <color theme="1"/>
      <name val="ＭＳ Ｐ明朝"/>
      <family val="1"/>
      <charset val="128"/>
    </font>
    <font>
      <sz val="11"/>
      <color theme="1"/>
      <name val="ＭＳ Ｐ明朝"/>
      <family val="1"/>
      <charset val="128"/>
    </font>
    <font>
      <u/>
      <sz val="11"/>
      <color theme="1"/>
      <name val="ＭＳ Ｐゴシック"/>
      <family val="3"/>
      <charset val="128"/>
    </font>
    <font>
      <b/>
      <sz val="9"/>
      <color theme="1"/>
      <name val="ＭＳ Ｐゴシック"/>
      <family val="3"/>
      <charset val="128"/>
    </font>
    <font>
      <sz val="9.5"/>
      <color theme="1"/>
      <name val="ＭＳ Ｐ明朝"/>
      <family val="1"/>
      <charset val="128"/>
    </font>
    <font>
      <sz val="14"/>
      <color theme="1"/>
      <name val="ＭＳ Ｐ明朝"/>
      <family val="1"/>
      <charset val="128"/>
    </font>
    <font>
      <b/>
      <sz val="10"/>
      <color theme="1"/>
      <name val="ＭＳ Ｐゴシック"/>
      <family val="3"/>
      <charset val="128"/>
    </font>
    <font>
      <sz val="9"/>
      <color theme="1"/>
      <name val="ＭＳ ゴシック"/>
      <family val="3"/>
      <charset val="128"/>
    </font>
    <font>
      <sz val="9"/>
      <color theme="1"/>
      <name val="ＭＳ Ｐ明朝"/>
      <family val="3"/>
      <charset val="128"/>
    </font>
    <font>
      <sz val="9.5"/>
      <color theme="1"/>
      <name val="ＭＳ ゴシック"/>
      <family val="3"/>
      <charset val="128"/>
    </font>
    <font>
      <u/>
      <sz val="9"/>
      <color indexed="81"/>
      <name val="ＭＳ Ｐ明朝"/>
      <family val="1"/>
      <charset val="128"/>
    </font>
    <font>
      <b/>
      <sz val="12"/>
      <name val="ＭＳ Ｐ明朝"/>
      <family val="1"/>
      <charset val="128"/>
    </font>
    <font>
      <b/>
      <sz val="13"/>
      <name val="ＭＳ Ｐ明朝"/>
      <family val="1"/>
      <charset val="128"/>
    </font>
    <font>
      <sz val="13"/>
      <name val="ＭＳ Ｐ明朝"/>
      <family val="1"/>
      <charset val="128"/>
    </font>
    <font>
      <sz val="20"/>
      <name val="ＭＳ Ｐ明朝"/>
      <family val="1"/>
      <charset val="128"/>
    </font>
    <font>
      <sz val="9"/>
      <color theme="3" tint="0.39997558519241921"/>
      <name val="ＭＳ Ｐ明朝"/>
      <family val="1"/>
      <charset val="128"/>
    </font>
    <font>
      <sz val="10.5"/>
      <color rgb="FFFF0000"/>
      <name val="ＭＳ Ｐ明朝"/>
      <family val="1"/>
      <charset val="128"/>
    </font>
    <font>
      <b/>
      <sz val="10"/>
      <color rgb="FFFF0000"/>
      <name val="ＭＳ Ｐ明朝"/>
      <family val="1"/>
      <charset val="128"/>
    </font>
    <font>
      <sz val="11"/>
      <name val="UD デジタル 教科書体 NK-R"/>
      <family val="1"/>
      <charset val="128"/>
    </font>
    <font>
      <sz val="12"/>
      <name val="UD デジタル 教科書体 NK-R"/>
      <family val="1"/>
      <charset val="128"/>
    </font>
    <font>
      <sz val="11"/>
      <name val="游ゴシック"/>
      <family val="3"/>
      <charset val="128"/>
    </font>
    <font>
      <sz val="14"/>
      <name val="UD デジタル 教科書体 NK-R"/>
      <family val="1"/>
      <charset val="128"/>
    </font>
    <font>
      <b/>
      <sz val="20"/>
      <name val="UD デジタル 教科書体 NK-R"/>
      <family val="1"/>
      <charset val="128"/>
    </font>
    <font>
      <sz val="13"/>
      <name val="UD デジタル 教科書体 NK-R"/>
      <family val="1"/>
      <charset val="128"/>
    </font>
    <font>
      <sz val="18"/>
      <name val="游ゴシック"/>
      <family val="3"/>
      <charset val="128"/>
    </font>
    <font>
      <sz val="18"/>
      <name val="UD デジタル 教科書体 NK-R"/>
      <family val="1"/>
      <charset val="128"/>
    </font>
    <font>
      <sz val="12"/>
      <name val="游ゴシック"/>
      <family val="3"/>
      <charset val="128"/>
    </font>
    <font>
      <b/>
      <sz val="18"/>
      <name val="游ゴシック"/>
      <family val="3"/>
      <charset val="128"/>
    </font>
    <font>
      <b/>
      <sz val="10"/>
      <name val="UD デジタル 教科書体 NK-R"/>
      <family val="1"/>
      <charset val="128"/>
    </font>
    <font>
      <b/>
      <sz val="10"/>
      <name val="游ゴシック"/>
      <family val="3"/>
      <charset val="128"/>
    </font>
    <font>
      <sz val="16"/>
      <name val="UD デジタル 教科書体 NK-R"/>
      <family val="1"/>
      <charset val="128"/>
    </font>
    <font>
      <sz val="13"/>
      <name val="游ゴシック"/>
      <family val="3"/>
      <charset val="128"/>
    </font>
    <font>
      <sz val="14"/>
      <name val="游ゴシック"/>
      <family val="3"/>
      <charset val="128"/>
    </font>
    <font>
      <sz val="12"/>
      <color rgb="FFFF0000"/>
      <name val="UD デジタル 教科書体 NK-R"/>
      <family val="1"/>
      <charset val="128"/>
    </font>
    <font>
      <sz val="13"/>
      <color rgb="FFFF0000"/>
      <name val="UD デジタル 教科書体 NK-R"/>
      <family val="1"/>
      <charset val="128"/>
    </font>
    <font>
      <b/>
      <u/>
      <sz val="12"/>
      <name val="UD デジタル 教科書体 NK-R"/>
      <family val="1"/>
      <charset val="128"/>
    </font>
    <font>
      <u/>
      <sz val="9"/>
      <color theme="1"/>
      <name val="ＭＳ Ｐ明朝"/>
      <family val="1"/>
      <charset val="128"/>
    </font>
    <font>
      <u/>
      <sz val="10"/>
      <color theme="1"/>
      <name val="ＭＳ Ｐ明朝"/>
      <family val="1"/>
      <charset val="128"/>
    </font>
    <font>
      <sz val="8.5"/>
      <color theme="1"/>
      <name val="ＭＳ Ｐ明朝"/>
      <family val="1"/>
      <charset val="128"/>
    </font>
    <font>
      <sz val="8"/>
      <color theme="1"/>
      <name val="ＭＳ Ｐ明朝"/>
      <family val="1"/>
      <charset val="128"/>
    </font>
    <font>
      <sz val="6"/>
      <color theme="1"/>
      <name val="ＭＳ Ｐ明朝"/>
      <family val="1"/>
      <charset val="128"/>
    </font>
    <font>
      <b/>
      <u/>
      <sz val="9"/>
      <color theme="1"/>
      <name val="ＭＳ Ｐ明朝"/>
      <family val="1"/>
      <charset val="128"/>
    </font>
    <font>
      <sz val="9"/>
      <color indexed="81"/>
      <name val="MS P ゴシック"/>
      <family val="3"/>
      <charset val="128"/>
    </font>
    <font>
      <b/>
      <sz val="12"/>
      <color theme="1"/>
      <name val="ＭＳ Ｐ明朝"/>
      <family val="1"/>
      <charset val="128"/>
    </font>
    <font>
      <b/>
      <sz val="16"/>
      <color theme="1"/>
      <name val="ＭＳ Ｐ明朝"/>
      <family val="1"/>
      <charset val="128"/>
    </font>
    <font>
      <b/>
      <sz val="14"/>
      <color theme="1"/>
      <name val="ＭＳ Ｐ明朝"/>
      <family val="1"/>
      <charset val="128"/>
    </font>
    <font>
      <u/>
      <sz val="12"/>
      <color theme="1"/>
      <name val="ＭＳ Ｐゴシック"/>
      <family val="3"/>
      <charset val="128"/>
    </font>
    <font>
      <sz val="10"/>
      <color theme="1"/>
      <name val="HGｺﾞｼｯｸM"/>
      <family val="3"/>
      <charset val="128"/>
    </font>
    <font>
      <sz val="12"/>
      <color theme="1"/>
      <name val="HGｺﾞｼｯｸM"/>
      <family val="3"/>
      <charset val="128"/>
    </font>
    <font>
      <b/>
      <sz val="8"/>
      <color theme="1"/>
      <name val="HGｺﾞｼｯｸM"/>
      <family val="3"/>
      <charset val="128"/>
    </font>
    <font>
      <sz val="9"/>
      <color theme="1"/>
      <name val="HGｺﾞｼｯｸM"/>
      <family val="3"/>
      <charset val="128"/>
    </font>
    <font>
      <u/>
      <sz val="10"/>
      <color theme="1"/>
      <name val="ＭＳ 明朝"/>
      <family val="1"/>
      <charset val="128"/>
    </font>
    <font>
      <b/>
      <u/>
      <sz val="10"/>
      <color theme="1"/>
      <name val="ＭＳ Ｐ明朝"/>
      <family val="1"/>
      <charset val="128"/>
    </font>
    <font>
      <sz val="10"/>
      <color theme="1"/>
      <name val="ＭＳ Ｐ明朝"/>
      <family val="3"/>
      <charset val="128"/>
    </font>
    <font>
      <sz val="10"/>
      <color theme="1"/>
      <name val="HG創英角ｺﾞｼｯｸUB"/>
      <family val="3"/>
      <charset val="128"/>
    </font>
    <font>
      <b/>
      <sz val="9"/>
      <color theme="1"/>
      <name val="ＭＳ Ｐ明朝"/>
      <family val="1"/>
      <charset val="128"/>
    </font>
    <font>
      <sz val="8"/>
      <color theme="1"/>
      <name val="ＭＳ Ｐゴシック"/>
      <family val="3"/>
      <charset val="128"/>
    </font>
    <font>
      <sz val="11"/>
      <color theme="1"/>
      <name val="ＭＳ Ｐ明朝"/>
      <family val="3"/>
      <charset val="128"/>
    </font>
    <font>
      <u/>
      <sz val="9"/>
      <color theme="1"/>
      <name val="ＭＳ Ｐゴシック"/>
      <family val="3"/>
      <charset val="128"/>
    </font>
    <font>
      <b/>
      <sz val="11"/>
      <color theme="1"/>
      <name val="ＭＳ Ｐ明朝"/>
      <family val="3"/>
      <charset val="128"/>
    </font>
    <font>
      <sz val="6.5"/>
      <color theme="1"/>
      <name val="ＭＳ Ｐ明朝"/>
      <family val="1"/>
      <charset val="128"/>
    </font>
    <font>
      <sz val="7"/>
      <color theme="1"/>
      <name val="ＭＳ Ｐ明朝"/>
      <family val="1"/>
      <charset val="128"/>
    </font>
    <font>
      <b/>
      <u/>
      <sz val="9"/>
      <color theme="1"/>
      <name val="ＭＳ Ｐゴシック"/>
      <family val="3"/>
      <charset val="128"/>
    </font>
    <font>
      <u/>
      <sz val="8.5"/>
      <color theme="1"/>
      <name val="ＭＳ Ｐ明朝"/>
      <family val="1"/>
      <charset val="128"/>
    </font>
    <font>
      <b/>
      <u/>
      <sz val="8"/>
      <color theme="1"/>
      <name val="ＭＳ Ｐゴシック"/>
      <family val="3"/>
      <charset val="128"/>
    </font>
    <font>
      <sz val="7.5"/>
      <color theme="1"/>
      <name val="ＭＳ Ｐ明朝"/>
      <family val="1"/>
      <charset val="128"/>
    </font>
    <font>
      <i/>
      <sz val="9"/>
      <color theme="1"/>
      <name val="ＭＳ Ｐ明朝"/>
      <family val="1"/>
      <charset val="128"/>
    </font>
    <font>
      <b/>
      <sz val="9.5"/>
      <color theme="1"/>
      <name val="ＭＳ Ｐ明朝"/>
      <family val="1"/>
      <charset val="128"/>
    </font>
    <font>
      <sz val="9.5"/>
      <color theme="1"/>
      <name val="ＭＳ Ｐゴシック"/>
      <family val="3"/>
      <charset val="128"/>
    </font>
    <font>
      <u/>
      <sz val="11"/>
      <color theme="1"/>
      <name val="ＭＳ Ｐ明朝"/>
      <family val="1"/>
      <charset val="128"/>
    </font>
    <font>
      <sz val="10"/>
      <color theme="1"/>
      <name val="ＭＳ Ｐゴシック"/>
      <family val="1"/>
      <charset val="128"/>
    </font>
    <font>
      <u/>
      <sz val="8"/>
      <color theme="1"/>
      <name val="ＭＳ Ｐ明朝"/>
      <family val="1"/>
      <charset val="128"/>
    </font>
    <font>
      <b/>
      <sz val="9"/>
      <color theme="1"/>
      <name val="HGｺﾞｼｯｸM"/>
      <family val="3"/>
      <charset val="128"/>
    </font>
  </fonts>
  <fills count="1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tint="-0.1499679555650502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
      <patternFill patternType="solid">
        <fgColor rgb="FFFF99FF"/>
        <bgColor indexed="64"/>
      </patternFill>
    </fill>
    <fill>
      <patternFill patternType="solid">
        <fgColor rgb="FFCCFFCC"/>
        <bgColor indexed="64"/>
      </patternFill>
    </fill>
    <fill>
      <patternFill patternType="solid">
        <fgColor theme="8" tint="0.79998168889431442"/>
        <bgColor indexed="64"/>
      </patternFill>
    </fill>
  </fills>
  <borders count="298">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style="dashed">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style="hair">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thin">
        <color indexed="64"/>
      </right>
      <top/>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double">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double">
        <color indexed="64"/>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medium">
        <color indexed="64"/>
      </bottom>
      <diagonal/>
    </border>
    <border>
      <left style="medium">
        <color indexed="64"/>
      </left>
      <right/>
      <top style="double">
        <color indexed="64"/>
      </top>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hair">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right style="dashDotDot">
        <color auto="1"/>
      </right>
      <top/>
      <bottom style="dashDotDot">
        <color auto="1"/>
      </bottom>
      <diagonal/>
    </border>
    <border>
      <left style="dashDotDot">
        <color auto="1"/>
      </left>
      <right/>
      <top style="dashDotDot">
        <color auto="1"/>
      </top>
      <bottom/>
      <diagonal/>
    </border>
    <border>
      <left style="dashDotDot">
        <color auto="1"/>
      </left>
      <right/>
      <top/>
      <bottom style="dashDotDot">
        <color auto="1"/>
      </bottom>
      <diagonal/>
    </border>
    <border>
      <left/>
      <right/>
      <top/>
      <bottom style="dashDotDot">
        <color auto="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double">
        <color indexed="64"/>
      </left>
      <right/>
      <top style="medium">
        <color indexed="64"/>
      </top>
      <bottom/>
      <diagonal style="thin">
        <color indexed="64"/>
      </diagonal>
    </border>
    <border diagonalDown="1">
      <left style="double">
        <color indexed="64"/>
      </left>
      <right/>
      <top/>
      <bottom style="medium">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rgb="FFFF0000"/>
      </left>
      <right style="thin">
        <color rgb="FFFF0000"/>
      </right>
      <top style="thin">
        <color auto="1"/>
      </top>
      <bottom style="thin">
        <color auto="1"/>
      </bottom>
      <diagonal/>
    </border>
    <border>
      <left style="thin">
        <color rgb="FFFF0000"/>
      </left>
      <right/>
      <top style="thin">
        <color auto="1"/>
      </top>
      <bottom style="thin">
        <color auto="1"/>
      </bottom>
      <diagonal/>
    </border>
    <border>
      <left/>
      <right style="thin">
        <color rgb="FFFF0000"/>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rgb="FFFF0000"/>
      </left>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style="thin">
        <color rgb="FFFF0000"/>
      </left>
      <right/>
      <top/>
      <bottom style="thin">
        <color auto="1"/>
      </bottom>
      <diagonal/>
    </border>
    <border>
      <left style="thin">
        <color auto="1"/>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auto="1"/>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Down="1">
      <left style="thin">
        <color indexed="64"/>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right style="double">
        <color indexed="64"/>
      </right>
      <top style="medium">
        <color indexed="64"/>
      </top>
      <bottom/>
      <diagonal style="thin">
        <color indexed="64"/>
      </diagonal>
    </border>
    <border diagonalDown="1">
      <left/>
      <right style="double">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double">
        <color indexed="64"/>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double">
        <color indexed="64"/>
      </top>
      <bottom style="hair">
        <color indexed="64"/>
      </bottom>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medium">
        <color rgb="FFFF0000"/>
      </bottom>
      <diagonal/>
    </border>
  </borders>
  <cellStyleXfs count="1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xf numFmtId="0" fontId="7" fillId="0" borderId="0" applyFill="0">
      <alignment vertical="center"/>
    </xf>
    <xf numFmtId="0" fontId="7" fillId="0" borderId="0">
      <alignment vertical="center"/>
    </xf>
    <xf numFmtId="0" fontId="2" fillId="0" borderId="0">
      <alignment vertical="center"/>
    </xf>
    <xf numFmtId="0" fontId="7" fillId="0" borderId="0" applyFill="0">
      <alignment vertical="center"/>
    </xf>
    <xf numFmtId="0" fontId="7" fillId="0" borderId="0">
      <alignment vertical="center"/>
    </xf>
    <xf numFmtId="38" fontId="2" fillId="0" borderId="0" applyFont="0" applyFill="0" applyBorder="0" applyAlignment="0" applyProtection="0"/>
    <xf numFmtId="0" fontId="1" fillId="0" borderId="0">
      <alignment vertical="center"/>
    </xf>
    <xf numFmtId="0" fontId="2" fillId="0" borderId="0"/>
    <xf numFmtId="0" fontId="51" fillId="0" borderId="0" applyNumberForma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cellStyleXfs>
  <cellXfs count="4473">
    <xf numFmtId="0" fontId="0" fillId="0" borderId="0" xfId="0">
      <alignment vertical="center"/>
    </xf>
    <xf numFmtId="0" fontId="11" fillId="0" borderId="0" xfId="9" applyFont="1" applyFill="1">
      <alignment vertical="center"/>
    </xf>
    <xf numFmtId="0" fontId="7" fillId="0" borderId="3" xfId="9" applyFill="1" applyBorder="1">
      <alignment vertical="center"/>
    </xf>
    <xf numFmtId="0" fontId="7" fillId="0" borderId="25" xfId="9" applyFill="1" applyBorder="1">
      <alignment vertical="center"/>
    </xf>
    <xf numFmtId="0" fontId="7" fillId="0" borderId="0" xfId="9" applyFill="1">
      <alignment vertical="center"/>
    </xf>
    <xf numFmtId="0" fontId="7" fillId="0" borderId="1" xfId="9" applyFill="1" applyBorder="1" applyAlignment="1">
      <alignment horizontal="left" vertical="center"/>
    </xf>
    <xf numFmtId="0" fontId="7" fillId="0" borderId="13" xfId="9" applyFill="1" applyBorder="1">
      <alignment vertical="center"/>
    </xf>
    <xf numFmtId="0" fontId="7" fillId="0" borderId="2" xfId="9" applyFill="1" applyBorder="1">
      <alignment vertical="center"/>
    </xf>
    <xf numFmtId="0" fontId="7" fillId="0" borderId="1" xfId="9" applyFill="1" applyBorder="1">
      <alignment vertical="center"/>
    </xf>
    <xf numFmtId="0" fontId="11" fillId="0" borderId="25" xfId="9" applyFont="1" applyFill="1" applyBorder="1" applyAlignment="1">
      <alignment horizontal="left" vertical="center"/>
    </xf>
    <xf numFmtId="0" fontId="24" fillId="0" borderId="0" xfId="9" applyFont="1" applyFill="1">
      <alignment vertical="center"/>
    </xf>
    <xf numFmtId="0" fontId="3" fillId="0" borderId="13" xfId="9" applyFont="1" applyFill="1" applyBorder="1" applyAlignment="1">
      <alignment horizontal="center" vertical="center"/>
    </xf>
    <xf numFmtId="0" fontId="7" fillId="0" borderId="12" xfId="9" applyFill="1" applyBorder="1">
      <alignment vertical="center"/>
    </xf>
    <xf numFmtId="0" fontId="3" fillId="0" borderId="0" xfId="9" applyFont="1" applyFill="1" applyAlignment="1">
      <alignment horizontal="center" vertical="center"/>
    </xf>
    <xf numFmtId="0" fontId="31" fillId="0" borderId="0" xfId="0" applyFont="1" applyAlignment="1">
      <alignment horizontal="left" vertical="top" wrapText="1"/>
    </xf>
    <xf numFmtId="0" fontId="31" fillId="0" borderId="0" xfId="0" applyFont="1" applyAlignment="1">
      <alignment vertical="top"/>
    </xf>
    <xf numFmtId="0" fontId="31" fillId="0" borderId="0" xfId="0" applyFont="1" applyAlignment="1">
      <alignment vertical="center" shrinkToFit="1"/>
    </xf>
    <xf numFmtId="0" fontId="31" fillId="0" borderId="0" xfId="0" applyFont="1" applyAlignment="1">
      <alignment vertical="top" shrinkToFit="1"/>
    </xf>
    <xf numFmtId="0" fontId="31" fillId="0" borderId="25" xfId="0" applyFont="1" applyBorder="1" applyAlignment="1">
      <alignment horizontal="left" vertical="top" wrapText="1"/>
    </xf>
    <xf numFmtId="0" fontId="31" fillId="0" borderId="25" xfId="0" applyFont="1" applyBorder="1" applyAlignment="1">
      <alignment vertical="top"/>
    </xf>
    <xf numFmtId="0" fontId="31" fillId="0" borderId="25" xfId="0" applyFont="1" applyBorder="1" applyAlignment="1">
      <alignment vertical="top" shrinkToFit="1"/>
    </xf>
    <xf numFmtId="0" fontId="7" fillId="0" borderId="0" xfId="9" applyFill="1" applyAlignment="1">
      <alignment vertical="top" wrapText="1"/>
    </xf>
    <xf numFmtId="0" fontId="35" fillId="0" borderId="0" xfId="9" applyFont="1" applyFill="1">
      <alignment vertical="center"/>
    </xf>
    <xf numFmtId="0" fontId="35" fillId="0" borderId="0" xfId="9" applyFont="1" applyFill="1" applyAlignment="1">
      <alignment horizontal="left" vertical="center"/>
    </xf>
    <xf numFmtId="0" fontId="37" fillId="0" borderId="1" xfId="9" applyFont="1" applyFill="1" applyBorder="1">
      <alignment vertical="center"/>
    </xf>
    <xf numFmtId="0" fontId="38" fillId="0" borderId="0" xfId="9" applyFont="1" applyFill="1">
      <alignment vertical="center"/>
    </xf>
    <xf numFmtId="0" fontId="39" fillId="0" borderId="0" xfId="9" applyFont="1" applyFill="1">
      <alignment vertical="center"/>
    </xf>
    <xf numFmtId="0" fontId="35" fillId="0" borderId="19" xfId="9" applyFont="1" applyFill="1" applyBorder="1" applyAlignment="1">
      <alignment horizontal="left" vertical="center"/>
    </xf>
    <xf numFmtId="0" fontId="39" fillId="0" borderId="2" xfId="9" applyFont="1" applyFill="1" applyBorder="1" applyAlignment="1">
      <alignment horizontal="left" vertical="center"/>
    </xf>
    <xf numFmtId="0" fontId="35" fillId="0" borderId="1" xfId="9" applyFont="1" applyFill="1" applyBorder="1" applyAlignment="1">
      <alignment horizontal="left" vertical="center"/>
    </xf>
    <xf numFmtId="0" fontId="35" fillId="0" borderId="13" xfId="9" applyFont="1" applyFill="1" applyBorder="1">
      <alignment vertical="center"/>
    </xf>
    <xf numFmtId="0" fontId="35" fillId="0" borderId="25" xfId="9" applyFont="1" applyFill="1" applyBorder="1">
      <alignment vertical="center"/>
    </xf>
    <xf numFmtId="0" fontId="35" fillId="0" borderId="2" xfId="9" applyFont="1" applyFill="1" applyBorder="1">
      <alignment vertical="center"/>
    </xf>
    <xf numFmtId="0" fontId="35" fillId="0" borderId="0" xfId="0" applyFont="1" applyAlignment="1">
      <alignment horizontal="center" vertical="center"/>
    </xf>
    <xf numFmtId="0" fontId="35" fillId="0" borderId="1" xfId="9" applyFont="1" applyFill="1" applyBorder="1">
      <alignment vertical="center"/>
    </xf>
    <xf numFmtId="0" fontId="33" fillId="0" borderId="0" xfId="9" applyFont="1" applyFill="1" applyAlignment="1">
      <alignment horizontal="left" vertical="center"/>
    </xf>
    <xf numFmtId="0" fontId="33" fillId="0" borderId="25" xfId="9" applyFont="1" applyFill="1" applyBorder="1" applyAlignment="1">
      <alignment horizontal="center" vertical="center"/>
    </xf>
    <xf numFmtId="0" fontId="37" fillId="0" borderId="1" xfId="9" applyFont="1" applyFill="1" applyBorder="1" applyAlignment="1">
      <alignment horizontal="left" vertical="center"/>
    </xf>
    <xf numFmtId="0" fontId="38" fillId="0" borderId="0" xfId="9" applyFont="1" applyFill="1" applyAlignment="1">
      <alignment horizontal="left" vertical="center"/>
    </xf>
    <xf numFmtId="0" fontId="33" fillId="0" borderId="25" xfId="9" applyFont="1" applyFill="1" applyBorder="1" applyAlignment="1">
      <alignment horizontal="left" vertical="center"/>
    </xf>
    <xf numFmtId="0" fontId="41" fillId="0" borderId="0" xfId="9" applyFont="1" applyFill="1" applyAlignment="1">
      <alignment horizontal="center" vertical="center"/>
    </xf>
    <xf numFmtId="0" fontId="31" fillId="0" borderId="0" xfId="9" applyFont="1" applyFill="1" applyAlignment="1">
      <alignment horizontal="center" vertical="center"/>
    </xf>
    <xf numFmtId="0" fontId="35" fillId="0" borderId="25" xfId="9" applyFont="1" applyFill="1" applyBorder="1" applyAlignment="1">
      <alignment horizontal="left" vertical="center"/>
    </xf>
    <xf numFmtId="0" fontId="36" fillId="0" borderId="63" xfId="9" applyFont="1" applyFill="1" applyBorder="1">
      <alignment vertical="center"/>
    </xf>
    <xf numFmtId="0" fontId="35" fillId="0" borderId="63" xfId="9" applyFont="1" applyFill="1" applyBorder="1">
      <alignment vertical="center"/>
    </xf>
    <xf numFmtId="0" fontId="35" fillId="0" borderId="63" xfId="9" applyFont="1" applyFill="1" applyBorder="1" applyAlignment="1">
      <alignment vertical="center" wrapText="1"/>
    </xf>
    <xf numFmtId="0" fontId="35" fillId="0" borderId="63" xfId="9" applyFont="1" applyFill="1" applyBorder="1" applyAlignment="1">
      <alignment horizontal="left" vertical="center"/>
    </xf>
    <xf numFmtId="0" fontId="35" fillId="0" borderId="0" xfId="9" applyFont="1" applyFill="1" applyAlignment="1">
      <alignment vertical="center" wrapText="1"/>
    </xf>
    <xf numFmtId="0" fontId="35" fillId="0" borderId="13" xfId="9" applyFont="1" applyFill="1" applyBorder="1" applyAlignment="1">
      <alignment horizontal="left" vertical="center"/>
    </xf>
    <xf numFmtId="0" fontId="35" fillId="0" borderId="25" xfId="9" applyFont="1" applyFill="1" applyBorder="1" applyAlignment="1">
      <alignment horizontal="right" vertical="center"/>
    </xf>
    <xf numFmtId="0" fontId="33" fillId="0" borderId="0" xfId="9" applyFont="1" applyFill="1" applyAlignment="1">
      <alignment horizontal="left" vertical="top"/>
    </xf>
    <xf numFmtId="0" fontId="33" fillId="0" borderId="11" xfId="9" applyFont="1" applyFill="1" applyBorder="1" applyAlignment="1">
      <alignment horizontal="left" vertical="top"/>
    </xf>
    <xf numFmtId="0" fontId="35" fillId="0" borderId="8" xfId="9" applyFont="1" applyFill="1" applyBorder="1" applyAlignment="1">
      <alignment horizontal="left" vertical="center"/>
    </xf>
    <xf numFmtId="0" fontId="35" fillId="0" borderId="8" xfId="9" applyFont="1" applyFill="1" applyBorder="1" applyAlignment="1">
      <alignment horizontal="center" vertical="center" textRotation="255"/>
    </xf>
    <xf numFmtId="187" fontId="35" fillId="0" borderId="79" xfId="9" applyNumberFormat="1" applyFont="1" applyFill="1" applyBorder="1" applyAlignment="1">
      <alignment horizontal="center" vertical="center"/>
    </xf>
    <xf numFmtId="187" fontId="35" fillId="0" borderId="7" xfId="9" applyNumberFormat="1" applyFont="1" applyFill="1" applyBorder="1" applyAlignment="1">
      <alignment horizontal="center" vertical="center"/>
    </xf>
    <xf numFmtId="0" fontId="33" fillId="0" borderId="46" xfId="9" applyFont="1" applyFill="1" applyBorder="1" applyAlignment="1">
      <alignment horizontal="left" vertical="center"/>
    </xf>
    <xf numFmtId="179" fontId="35" fillId="0" borderId="79" xfId="9" applyNumberFormat="1" applyFont="1" applyFill="1" applyBorder="1" applyAlignment="1">
      <alignment horizontal="center" vertical="center"/>
    </xf>
    <xf numFmtId="0" fontId="35" fillId="0" borderId="90" xfId="9" applyFont="1" applyFill="1" applyBorder="1">
      <alignment vertical="center"/>
    </xf>
    <xf numFmtId="0" fontId="42" fillId="0" borderId="90" xfId="9" applyFont="1" applyFill="1" applyBorder="1">
      <alignment vertical="center"/>
    </xf>
    <xf numFmtId="182" fontId="35" fillId="0" borderId="44" xfId="9" applyNumberFormat="1" applyFont="1" applyFill="1" applyBorder="1" applyAlignment="1">
      <alignment horizontal="right" vertical="center"/>
    </xf>
    <xf numFmtId="0" fontId="35" fillId="0" borderId="93" xfId="9" applyFont="1" applyFill="1" applyBorder="1" applyAlignment="1">
      <alignment horizontal="left" vertical="center"/>
    </xf>
    <xf numFmtId="0" fontId="35" fillId="0" borderId="46" xfId="9" applyFont="1" applyFill="1" applyBorder="1" applyAlignment="1">
      <alignment horizontal="left" vertical="center"/>
    </xf>
    <xf numFmtId="0" fontId="35" fillId="0" borderId="91" xfId="9" applyFont="1" applyFill="1" applyBorder="1" applyAlignment="1">
      <alignment horizontal="left" vertical="center"/>
    </xf>
    <xf numFmtId="0" fontId="35" fillId="0" borderId="45" xfId="9" applyFont="1" applyFill="1" applyBorder="1" applyAlignment="1">
      <alignment horizontal="left" vertical="center"/>
    </xf>
    <xf numFmtId="0" fontId="35" fillId="0" borderId="92" xfId="9" applyFont="1" applyFill="1" applyBorder="1" applyAlignment="1">
      <alignment horizontal="left" vertical="center"/>
    </xf>
    <xf numFmtId="179" fontId="35" fillId="0" borderId="57" xfId="9" applyNumberFormat="1" applyFont="1" applyFill="1" applyBorder="1" applyAlignment="1">
      <alignment horizontal="right" vertical="center"/>
    </xf>
    <xf numFmtId="0" fontId="35" fillId="0" borderId="30" xfId="9" applyFont="1" applyFill="1" applyBorder="1" applyAlignment="1">
      <alignment horizontal="left" vertical="center"/>
    </xf>
    <xf numFmtId="179" fontId="35" fillId="0" borderId="32" xfId="9" applyNumberFormat="1" applyFont="1" applyFill="1" applyBorder="1">
      <alignment vertical="center"/>
    </xf>
    <xf numFmtId="0" fontId="35" fillId="0" borderId="31" xfId="9" applyFont="1" applyFill="1" applyBorder="1" applyAlignment="1">
      <alignment horizontal="left" vertical="center"/>
    </xf>
    <xf numFmtId="0" fontId="39" fillId="0" borderId="31" xfId="9" applyFont="1" applyFill="1" applyBorder="1">
      <alignment vertical="center"/>
    </xf>
    <xf numFmtId="4" fontId="35" fillId="0" borderId="31" xfId="9" applyNumberFormat="1" applyFont="1" applyFill="1" applyBorder="1" applyAlignment="1">
      <alignment horizontal="left" vertical="center"/>
    </xf>
    <xf numFmtId="0" fontId="35" fillId="0" borderId="11" xfId="9" applyFont="1" applyFill="1" applyBorder="1" applyAlignment="1">
      <alignment horizontal="left" vertical="center"/>
    </xf>
    <xf numFmtId="0" fontId="43" fillId="0" borderId="0" xfId="0" applyFont="1">
      <alignment vertical="center"/>
    </xf>
    <xf numFmtId="0" fontId="43" fillId="0" borderId="1" xfId="0" applyFont="1" applyBorder="1">
      <alignment vertical="center"/>
    </xf>
    <xf numFmtId="0" fontId="44" fillId="0" borderId="0" xfId="0" applyFont="1" applyAlignment="1">
      <alignment vertical="top" wrapText="1"/>
    </xf>
    <xf numFmtId="0" fontId="43" fillId="0" borderId="2" xfId="0" applyFont="1" applyBorder="1">
      <alignment vertical="center"/>
    </xf>
    <xf numFmtId="0" fontId="45" fillId="0" borderId="0" xfId="0" applyFont="1" applyAlignment="1">
      <alignment horizontal="left" vertical="center" wrapText="1"/>
    </xf>
    <xf numFmtId="0" fontId="46" fillId="0" borderId="25" xfId="0" applyFont="1" applyBorder="1" applyAlignment="1">
      <alignment horizontal="right" vertical="top" shrinkToFit="1"/>
    </xf>
    <xf numFmtId="0" fontId="47" fillId="0" borderId="0" xfId="9" applyFont="1" applyFill="1" applyAlignment="1">
      <alignment horizontal="right" vertical="center"/>
    </xf>
    <xf numFmtId="0" fontId="31" fillId="0" borderId="0" xfId="9" applyFont="1" applyFill="1" applyAlignment="1">
      <alignment horizontal="left" vertical="center"/>
    </xf>
    <xf numFmtId="0" fontId="33" fillId="0" borderId="0" xfId="0" applyFont="1" applyAlignment="1">
      <alignment horizontal="center" vertical="center" wrapText="1"/>
    </xf>
    <xf numFmtId="0" fontId="33" fillId="0" borderId="2" xfId="0" applyFont="1" applyBorder="1" applyAlignment="1">
      <alignment horizontal="center" vertical="center" wrapText="1"/>
    </xf>
    <xf numFmtId="0" fontId="43" fillId="0" borderId="25" xfId="0" applyFont="1" applyBorder="1">
      <alignment vertical="center"/>
    </xf>
    <xf numFmtId="0" fontId="33" fillId="0" borderId="0" xfId="0" applyFont="1" applyAlignment="1">
      <alignment vertical="top" wrapText="1"/>
    </xf>
    <xf numFmtId="0" fontId="33" fillId="0" borderId="2" xfId="0" applyFont="1" applyBorder="1" applyAlignment="1">
      <alignment vertical="top" wrapText="1"/>
    </xf>
    <xf numFmtId="0" fontId="33" fillId="0" borderId="0" xfId="9" applyFont="1" applyFill="1">
      <alignment vertical="center"/>
    </xf>
    <xf numFmtId="0" fontId="33" fillId="0" borderId="0" xfId="0" applyFont="1" applyAlignment="1">
      <alignment vertical="top"/>
    </xf>
    <xf numFmtId="0" fontId="33" fillId="0" borderId="2" xfId="0" applyFont="1" applyBorder="1" applyAlignment="1">
      <alignment vertical="top"/>
    </xf>
    <xf numFmtId="0" fontId="31" fillId="0" borderId="25" xfId="0" applyFont="1" applyBorder="1" applyAlignment="1">
      <alignment horizontal="center" vertical="center" shrinkToFit="1"/>
    </xf>
    <xf numFmtId="0" fontId="33" fillId="0" borderId="25" xfId="9" applyFont="1" applyFill="1" applyBorder="1" applyAlignment="1">
      <alignment horizontal="right" vertical="top" shrinkToFit="1"/>
    </xf>
    <xf numFmtId="0" fontId="33" fillId="0" borderId="25" xfId="9" applyFont="1" applyFill="1" applyBorder="1" applyAlignment="1">
      <alignment horizontal="left" vertical="top" shrinkToFit="1"/>
    </xf>
    <xf numFmtId="0" fontId="33" fillId="0" borderId="0" xfId="0" applyFont="1" applyAlignment="1">
      <alignment vertical="center" wrapText="1"/>
    </xf>
    <xf numFmtId="0" fontId="33" fillId="0" borderId="0" xfId="0" applyFont="1" applyAlignment="1">
      <alignment horizontal="left" vertical="top"/>
    </xf>
    <xf numFmtId="0" fontId="35" fillId="0" borderId="4" xfId="9" applyFont="1" applyFill="1" applyBorder="1" applyAlignment="1">
      <alignment horizontal="left" vertical="center"/>
    </xf>
    <xf numFmtId="0" fontId="35" fillId="0" borderId="3" xfId="9" applyFont="1" applyFill="1" applyBorder="1" applyAlignment="1">
      <alignment horizontal="left" vertical="center"/>
    </xf>
    <xf numFmtId="0" fontId="35" fillId="0" borderId="3" xfId="9" applyFont="1" applyFill="1" applyBorder="1">
      <alignment vertical="center"/>
    </xf>
    <xf numFmtId="0" fontId="35" fillId="0" borderId="3" xfId="9" applyFont="1" applyFill="1" applyBorder="1" applyAlignment="1">
      <alignment horizontal="center" vertical="center"/>
    </xf>
    <xf numFmtId="0" fontId="35" fillId="0" borderId="27" xfId="9" applyFont="1" applyFill="1" applyBorder="1" applyAlignment="1">
      <alignment horizontal="left" vertical="center"/>
    </xf>
    <xf numFmtId="0" fontId="33" fillId="0" borderId="25" xfId="9" applyFont="1" applyFill="1" applyBorder="1" applyAlignment="1">
      <alignment horizontal="center" vertical="top" shrinkToFit="1"/>
    </xf>
    <xf numFmtId="0" fontId="29" fillId="0" borderId="25" xfId="9" applyFont="1" applyFill="1" applyBorder="1" applyAlignment="1">
      <alignment horizontal="center" vertical="top" shrinkToFit="1"/>
    </xf>
    <xf numFmtId="49" fontId="31" fillId="0" borderId="0" xfId="0" applyNumberFormat="1" applyFont="1" applyAlignment="1">
      <alignment horizontal="center" vertical="center" shrinkToFit="1"/>
    </xf>
    <xf numFmtId="0" fontId="35" fillId="0" borderId="44" xfId="9" applyFont="1" applyFill="1" applyBorder="1" applyAlignment="1">
      <alignment horizontal="left" vertical="center"/>
    </xf>
    <xf numFmtId="0" fontId="35" fillId="0" borderId="44" xfId="9" applyFont="1" applyFill="1" applyBorder="1">
      <alignment vertical="center"/>
    </xf>
    <xf numFmtId="0" fontId="35" fillId="0" borderId="44" xfId="9" applyFont="1" applyFill="1" applyBorder="1" applyAlignment="1">
      <alignment horizontal="center" vertical="center"/>
    </xf>
    <xf numFmtId="0" fontId="35" fillId="0" borderId="0" xfId="9" applyFont="1" applyFill="1" applyAlignment="1">
      <alignment horizontal="center" vertical="center"/>
    </xf>
    <xf numFmtId="0" fontId="33" fillId="0" borderId="0" xfId="9" applyFont="1" applyFill="1" applyAlignment="1">
      <alignment horizontal="right" vertical="center"/>
    </xf>
    <xf numFmtId="0" fontId="35" fillId="0" borderId="32" xfId="9" applyFont="1" applyFill="1" applyBorder="1" applyAlignment="1">
      <alignment horizontal="center" vertical="center"/>
    </xf>
    <xf numFmtId="0" fontId="35" fillId="0" borderId="31" xfId="9" applyFont="1" applyFill="1" applyBorder="1" applyAlignment="1">
      <alignment horizontal="center" vertical="center"/>
    </xf>
    <xf numFmtId="182" fontId="35" fillId="0" borderId="0" xfId="9" applyNumberFormat="1" applyFont="1" applyFill="1" applyAlignment="1">
      <alignment horizontal="center" vertical="center"/>
    </xf>
    <xf numFmtId="0" fontId="35" fillId="0" borderId="0" xfId="0" applyFont="1">
      <alignment vertical="center"/>
    </xf>
    <xf numFmtId="0" fontId="33" fillId="0" borderId="0" xfId="0" applyFont="1" applyAlignment="1">
      <alignment vertical="top" shrinkToFit="1"/>
    </xf>
    <xf numFmtId="0" fontId="30" fillId="0" borderId="0" xfId="9" applyFont="1" applyFill="1" applyAlignment="1">
      <alignment horizontal="left" vertical="top" wrapText="1"/>
    </xf>
    <xf numFmtId="0" fontId="30" fillId="0" borderId="2" xfId="9" applyFont="1" applyFill="1" applyBorder="1" applyAlignment="1">
      <alignment horizontal="left" vertical="top" wrapText="1"/>
    </xf>
    <xf numFmtId="0" fontId="7" fillId="0" borderId="4" xfId="9" applyFill="1" applyBorder="1">
      <alignment vertical="center"/>
    </xf>
    <xf numFmtId="0" fontId="7" fillId="0" borderId="27" xfId="9" applyFill="1" applyBorder="1">
      <alignment vertical="center"/>
    </xf>
    <xf numFmtId="0" fontId="3" fillId="0" borderId="1" xfId="9" applyFont="1" applyFill="1" applyBorder="1" applyAlignment="1">
      <alignment horizontal="center" vertical="center"/>
    </xf>
    <xf numFmtId="0" fontId="3" fillId="0" borderId="25" xfId="9" applyFont="1" applyFill="1" applyBorder="1" applyAlignment="1">
      <alignment horizontal="center" vertical="center"/>
    </xf>
    <xf numFmtId="198" fontId="11" fillId="0" borderId="0" xfId="0" applyNumberFormat="1" applyFont="1" applyAlignment="1">
      <alignment horizontal="right" vertical="center"/>
    </xf>
    <xf numFmtId="0" fontId="2" fillId="0" borderId="0" xfId="0" applyFont="1" applyAlignment="1">
      <alignment vertical="top"/>
    </xf>
    <xf numFmtId="0" fontId="7" fillId="0" borderId="0" xfId="9" applyFill="1" applyAlignment="1">
      <alignment horizontal="right" vertical="center"/>
    </xf>
    <xf numFmtId="0" fontId="7" fillId="0" borderId="0" xfId="9" applyFill="1" applyAlignment="1">
      <alignment vertical="center" shrinkToFit="1"/>
    </xf>
    <xf numFmtId="0" fontId="5" fillId="0" borderId="1" xfId="9" applyFont="1" applyFill="1" applyBorder="1" applyAlignment="1">
      <alignment horizontal="left" vertical="center"/>
    </xf>
    <xf numFmtId="0" fontId="11" fillId="0" borderId="0" xfId="9" applyFont="1" applyFill="1" applyAlignment="1">
      <alignment horizontal="left" vertical="top"/>
    </xf>
    <xf numFmtId="0" fontId="11" fillId="0" borderId="25" xfId="9" applyFont="1" applyFill="1" applyBorder="1" applyAlignment="1">
      <alignment horizontal="right" vertical="center"/>
    </xf>
    <xf numFmtId="0" fontId="7" fillId="0" borderId="0" xfId="9" applyFill="1" applyAlignment="1">
      <alignment horizontal="left" vertical="center"/>
    </xf>
    <xf numFmtId="0" fontId="7" fillId="0" borderId="0" xfId="9" applyFill="1" applyAlignment="1">
      <alignment horizontal="left" vertical="top"/>
    </xf>
    <xf numFmtId="0" fontId="7" fillId="0" borderId="0" xfId="9" applyFill="1" applyAlignment="1">
      <alignment horizontal="center" vertical="center" shrinkToFit="1"/>
    </xf>
    <xf numFmtId="0" fontId="11" fillId="0" borderId="0" xfId="9" applyFont="1" applyFill="1" applyAlignment="1">
      <alignment vertical="top" wrapText="1"/>
    </xf>
    <xf numFmtId="0" fontId="11" fillId="0" borderId="0" xfId="9" applyFont="1" applyFill="1" applyAlignment="1">
      <alignment horizontal="left" vertical="top" wrapText="1"/>
    </xf>
    <xf numFmtId="14" fontId="52" fillId="2" borderId="0" xfId="9" applyNumberFormat="1" applyFont="1" applyFill="1" applyAlignment="1" applyProtection="1">
      <alignment horizontal="left" vertical="center"/>
      <protection hidden="1"/>
    </xf>
    <xf numFmtId="0" fontId="33" fillId="0" borderId="0" xfId="9" applyFont="1" applyFill="1" applyAlignment="1">
      <alignment vertical="center" wrapText="1"/>
    </xf>
    <xf numFmtId="198" fontId="33" fillId="0" borderId="0" xfId="0" applyNumberFormat="1" applyFont="1">
      <alignment vertical="center"/>
    </xf>
    <xf numFmtId="0" fontId="41" fillId="0" borderId="0" xfId="9" applyFont="1" applyFill="1">
      <alignment vertical="center"/>
    </xf>
    <xf numFmtId="0" fontId="7" fillId="0" borderId="167" xfId="0" applyFont="1" applyBorder="1" applyAlignment="1" applyProtection="1">
      <alignment horizontal="center" vertical="center" shrinkToFit="1"/>
      <protection locked="0"/>
    </xf>
    <xf numFmtId="49" fontId="36" fillId="0" borderId="0" xfId="9" applyNumberFormat="1" applyFont="1" applyFill="1" applyAlignment="1">
      <alignment horizontal="center" vertical="center"/>
    </xf>
    <xf numFmtId="0" fontId="35" fillId="0" borderId="0" xfId="9" applyFont="1" applyFill="1" applyAlignment="1">
      <alignment horizontal="right" vertical="center"/>
    </xf>
    <xf numFmtId="0" fontId="33" fillId="0" borderId="0" xfId="9" applyFont="1" applyFill="1" applyAlignment="1">
      <alignment horizontal="center" vertical="center"/>
    </xf>
    <xf numFmtId="0" fontId="35" fillId="0" borderId="0" xfId="9" applyFont="1" applyFill="1" applyProtection="1">
      <alignment vertical="center"/>
      <protection locked="0"/>
    </xf>
    <xf numFmtId="0" fontId="35" fillId="0" borderId="0" xfId="9" applyFont="1" applyFill="1" applyAlignment="1" applyProtection="1">
      <alignment horizontal="right" vertical="top"/>
      <protection locked="0"/>
    </xf>
    <xf numFmtId="0" fontId="35" fillId="0" borderId="0" xfId="9" applyFont="1" applyFill="1" applyAlignment="1" applyProtection="1">
      <alignment horizontal="left" vertical="center"/>
      <protection locked="0"/>
    </xf>
    <xf numFmtId="0" fontId="35" fillId="0" borderId="0" xfId="9" applyFont="1" applyFill="1" applyAlignment="1">
      <alignment horizontal="center" vertical="center" shrinkToFit="1"/>
    </xf>
    <xf numFmtId="0" fontId="35" fillId="0" borderId="0" xfId="9" applyFont="1" applyFill="1" applyAlignment="1">
      <alignment vertical="center" shrinkToFit="1"/>
    </xf>
    <xf numFmtId="0" fontId="35" fillId="0" borderId="1" xfId="9" applyFont="1" applyFill="1" applyBorder="1" applyProtection="1">
      <alignment vertical="center"/>
      <protection locked="0"/>
    </xf>
    <xf numFmtId="0" fontId="33" fillId="0" borderId="2" xfId="9" applyFont="1" applyFill="1" applyBorder="1" applyAlignment="1" applyProtection="1">
      <alignment horizontal="left" vertical="top" wrapText="1"/>
      <protection locked="0"/>
    </xf>
    <xf numFmtId="0" fontId="35" fillId="0" borderId="1" xfId="9" quotePrefix="1" applyFont="1" applyFill="1" applyBorder="1" applyProtection="1">
      <alignment vertical="center"/>
      <protection locked="0"/>
    </xf>
    <xf numFmtId="0" fontId="35" fillId="0" borderId="0" xfId="9" applyFont="1" applyFill="1" applyAlignment="1" applyProtection="1">
      <alignment horizontal="center" vertical="center"/>
      <protection locked="0"/>
    </xf>
    <xf numFmtId="0" fontId="35" fillId="0" borderId="1" xfId="9" applyFont="1" applyFill="1" applyBorder="1" applyAlignment="1" applyProtection="1">
      <alignment horizontal="left" vertical="center"/>
      <protection locked="0"/>
    </xf>
    <xf numFmtId="0" fontId="39" fillId="0" borderId="2" xfId="9" applyFont="1" applyFill="1" applyBorder="1" applyAlignment="1" applyProtection="1">
      <alignment horizontal="left" vertical="center"/>
      <protection locked="0"/>
    </xf>
    <xf numFmtId="0" fontId="35" fillId="0" borderId="46" xfId="9" applyFont="1" applyFill="1" applyBorder="1">
      <alignment vertical="center"/>
    </xf>
    <xf numFmtId="0" fontId="35" fillId="0" borderId="0" xfId="9" applyFont="1" applyFill="1" applyAlignment="1" applyProtection="1">
      <alignment vertical="center" wrapText="1"/>
      <protection locked="0"/>
    </xf>
    <xf numFmtId="0" fontId="35" fillId="0" borderId="2" xfId="9" applyFont="1" applyFill="1" applyBorder="1" applyProtection="1">
      <alignment vertical="center"/>
      <protection locked="0"/>
    </xf>
    <xf numFmtId="0" fontId="33" fillId="0" borderId="2" xfId="9" applyFont="1" applyFill="1" applyBorder="1" applyAlignment="1" applyProtection="1">
      <alignment vertical="top" wrapText="1"/>
      <protection locked="0"/>
    </xf>
    <xf numFmtId="0" fontId="33" fillId="0" borderId="0" xfId="9" applyFont="1" applyFill="1" applyAlignment="1" applyProtection="1">
      <alignment horizontal="right" vertical="top"/>
      <protection locked="0"/>
    </xf>
    <xf numFmtId="0" fontId="35" fillId="0" borderId="13" xfId="9" applyFont="1" applyFill="1" applyBorder="1" applyAlignment="1" applyProtection="1">
      <alignment horizontal="left" vertical="center"/>
      <protection locked="0"/>
    </xf>
    <xf numFmtId="0" fontId="35" fillId="0" borderId="13" xfId="9" applyFont="1" applyFill="1" applyBorder="1" applyProtection="1">
      <alignment vertical="center"/>
      <protection locked="0"/>
    </xf>
    <xf numFmtId="0" fontId="35" fillId="0" borderId="25" xfId="9" applyFont="1" applyFill="1" applyBorder="1" applyProtection="1">
      <alignment vertical="center"/>
      <protection locked="0"/>
    </xf>
    <xf numFmtId="0" fontId="35" fillId="0" borderId="3" xfId="9" applyFont="1" applyFill="1" applyBorder="1" applyProtection="1">
      <alignment vertical="center"/>
      <protection locked="0"/>
    </xf>
    <xf numFmtId="0" fontId="35" fillId="0" borderId="3" xfId="9" applyFont="1" applyFill="1" applyBorder="1" applyAlignment="1" applyProtection="1">
      <alignment horizontal="left" vertical="center"/>
      <protection locked="0"/>
    </xf>
    <xf numFmtId="0" fontId="33" fillId="0" borderId="0" xfId="9" applyFont="1" applyFill="1" applyAlignment="1">
      <alignment horizontal="right" vertical="top"/>
    </xf>
    <xf numFmtId="0" fontId="33" fillId="0" borderId="0" xfId="9" applyFont="1" applyFill="1" applyAlignment="1">
      <alignment vertical="top" wrapText="1"/>
    </xf>
    <xf numFmtId="0" fontId="33" fillId="0" borderId="2" xfId="9" applyFont="1" applyFill="1" applyBorder="1" applyAlignment="1">
      <alignment vertical="top" wrapText="1"/>
    </xf>
    <xf numFmtId="0" fontId="33" fillId="0" borderId="25" xfId="9" applyFont="1" applyFill="1" applyBorder="1">
      <alignment vertical="center"/>
    </xf>
    <xf numFmtId="0" fontId="35" fillId="0" borderId="0" xfId="9" applyFont="1" applyFill="1" applyAlignment="1">
      <alignment horizontal="left" vertical="center" shrinkToFit="1"/>
    </xf>
    <xf numFmtId="0" fontId="33" fillId="0" borderId="0" xfId="9" applyFont="1" applyFill="1" applyAlignment="1">
      <alignment vertical="center" shrinkToFit="1"/>
    </xf>
    <xf numFmtId="0" fontId="35" fillId="0" borderId="0" xfId="9" applyFont="1" applyFill="1" applyAlignment="1">
      <alignment vertical="top" wrapText="1"/>
    </xf>
    <xf numFmtId="0" fontId="35" fillId="0" borderId="0" xfId="9" applyFont="1" applyFill="1" applyAlignment="1">
      <alignment vertical="top"/>
    </xf>
    <xf numFmtId="0" fontId="33" fillId="0" borderId="0" xfId="9" applyFont="1" applyFill="1" applyAlignment="1">
      <alignment horizontal="left" vertical="top" wrapText="1"/>
    </xf>
    <xf numFmtId="0" fontId="35" fillId="0" borderId="0" xfId="9" applyFont="1" applyFill="1" applyAlignment="1">
      <alignment horizontal="left" vertical="top" wrapText="1"/>
    </xf>
    <xf numFmtId="0" fontId="33" fillId="0" borderId="25" xfId="9" applyFont="1" applyFill="1" applyBorder="1" applyAlignment="1">
      <alignment horizontal="right" vertical="top"/>
    </xf>
    <xf numFmtId="0" fontId="35" fillId="0" borderId="25" xfId="9" applyFont="1" applyFill="1" applyBorder="1" applyAlignment="1">
      <alignment vertical="top" wrapText="1"/>
    </xf>
    <xf numFmtId="0" fontId="35" fillId="0" borderId="0" xfId="9" applyFont="1" applyFill="1" applyAlignment="1">
      <alignment horizontal="right" vertical="top"/>
    </xf>
    <xf numFmtId="0" fontId="35" fillId="0" borderId="0" xfId="9" applyFont="1" applyFill="1" applyAlignment="1">
      <alignment horizontal="left" vertical="top"/>
    </xf>
    <xf numFmtId="0" fontId="35" fillId="0" borderId="0" xfId="9" applyFont="1" applyFill="1" applyAlignment="1" applyProtection="1">
      <alignment vertical="top" wrapText="1"/>
      <protection locked="0"/>
    </xf>
    <xf numFmtId="0" fontId="35" fillId="0" borderId="25" xfId="9" applyFont="1" applyFill="1" applyBorder="1" applyAlignment="1">
      <alignment horizontal="center" vertical="center"/>
    </xf>
    <xf numFmtId="0" fontId="35" fillId="0" borderId="25" xfId="9" applyFont="1" applyFill="1" applyBorder="1" applyAlignment="1">
      <alignment horizontal="right" vertical="top"/>
    </xf>
    <xf numFmtId="0" fontId="33" fillId="0" borderId="25" xfId="9" applyFont="1" applyFill="1" applyBorder="1" applyAlignment="1">
      <alignment horizontal="right" vertical="center"/>
    </xf>
    <xf numFmtId="0" fontId="33" fillId="0" borderId="2" xfId="9" applyFont="1" applyFill="1" applyBorder="1">
      <alignment vertical="center"/>
    </xf>
    <xf numFmtId="0" fontId="33" fillId="0" borderId="3" xfId="9" applyFont="1" applyFill="1" applyBorder="1" applyAlignment="1">
      <alignment horizontal="left" vertical="center"/>
    </xf>
    <xf numFmtId="0" fontId="35" fillId="0" borderId="12" xfId="9" applyFont="1" applyFill="1" applyBorder="1">
      <alignment vertical="center"/>
    </xf>
    <xf numFmtId="0" fontId="41" fillId="0" borderId="0" xfId="9" applyFont="1" applyFill="1" applyProtection="1">
      <alignment vertical="center"/>
      <protection locked="0"/>
    </xf>
    <xf numFmtId="0" fontId="35" fillId="0" borderId="13" xfId="9" applyFont="1" applyFill="1" applyBorder="1" applyAlignment="1">
      <alignment vertical="top" wrapText="1"/>
    </xf>
    <xf numFmtId="0" fontId="35" fillId="0" borderId="0" xfId="9" applyFont="1" applyFill="1" applyAlignment="1">
      <alignment horizontal="right" vertical="center" shrinkToFit="1"/>
    </xf>
    <xf numFmtId="0" fontId="35" fillId="0" borderId="12" xfId="9" applyFont="1" applyFill="1" applyBorder="1" applyProtection="1">
      <alignment vertical="center"/>
      <protection locked="0"/>
    </xf>
    <xf numFmtId="0" fontId="33" fillId="0" borderId="0" xfId="9" applyFont="1" applyFill="1" applyAlignment="1" applyProtection="1">
      <alignment vertical="top"/>
      <protection locked="0"/>
    </xf>
    <xf numFmtId="0" fontId="60" fillId="0" borderId="0" xfId="14" applyFont="1" applyFill="1" applyAlignment="1" applyProtection="1">
      <alignment vertical="center"/>
      <protection locked="0"/>
    </xf>
    <xf numFmtId="0" fontId="35" fillId="0" borderId="0" xfId="9" applyFont="1" applyFill="1" applyAlignment="1" applyProtection="1">
      <alignment horizontal="left" vertical="center" wrapText="1"/>
      <protection locked="0"/>
    </xf>
    <xf numFmtId="0" fontId="41" fillId="0" borderId="0" xfId="9" applyFont="1" applyFill="1" applyAlignment="1" applyProtection="1">
      <alignment horizontal="center" vertical="center"/>
      <protection locked="0"/>
    </xf>
    <xf numFmtId="0" fontId="39" fillId="0" borderId="0" xfId="9" applyFont="1" applyFill="1" applyAlignment="1" applyProtection="1">
      <alignment horizontal="left" vertical="center"/>
      <protection locked="0"/>
    </xf>
    <xf numFmtId="0" fontId="33" fillId="0" borderId="0" xfId="9" applyFont="1" applyFill="1" applyAlignment="1" applyProtection="1">
      <alignment horizontal="right" vertical="center"/>
      <protection locked="0"/>
    </xf>
    <xf numFmtId="0" fontId="33" fillId="0" borderId="12" xfId="9" applyFont="1" applyFill="1" applyBorder="1" applyProtection="1">
      <alignment vertical="center"/>
      <protection locked="0"/>
    </xf>
    <xf numFmtId="0" fontId="40" fillId="0" borderId="0" xfId="0" applyFont="1" applyProtection="1">
      <alignment vertical="center"/>
      <protection locked="0"/>
    </xf>
    <xf numFmtId="0" fontId="39" fillId="0" borderId="0" xfId="9" applyFont="1" applyFill="1" applyProtection="1">
      <alignment vertical="center"/>
      <protection locked="0"/>
    </xf>
    <xf numFmtId="0" fontId="35" fillId="0" borderId="4" xfId="9" applyFont="1" applyFill="1" applyBorder="1" applyAlignment="1" applyProtection="1">
      <alignment horizontal="left" vertical="center"/>
      <protection locked="0"/>
    </xf>
    <xf numFmtId="0" fontId="60" fillId="0" borderId="0" xfId="14" applyFont="1" applyFill="1" applyAlignment="1" applyProtection="1">
      <alignment vertical="center"/>
    </xf>
    <xf numFmtId="0" fontId="35" fillId="0" borderId="13" xfId="9" applyFont="1" applyFill="1" applyBorder="1" applyAlignment="1">
      <alignment horizontal="left" vertical="top"/>
    </xf>
    <xf numFmtId="0" fontId="36" fillId="0" borderId="1" xfId="9" applyFont="1" applyFill="1" applyBorder="1" applyAlignment="1">
      <alignment horizontal="center" vertical="center"/>
    </xf>
    <xf numFmtId="0" fontId="36" fillId="0" borderId="0" xfId="9" applyFont="1" applyFill="1" applyAlignment="1">
      <alignment horizontal="center" vertical="center"/>
    </xf>
    <xf numFmtId="0" fontId="58" fillId="0" borderId="1" xfId="9" applyFont="1" applyFill="1" applyBorder="1" applyAlignment="1">
      <alignment horizontal="left" vertical="center"/>
    </xf>
    <xf numFmtId="0" fontId="33" fillId="0" borderId="25" xfId="9" applyFont="1" applyFill="1" applyBorder="1" applyAlignment="1">
      <alignment vertical="top"/>
    </xf>
    <xf numFmtId="0" fontId="35" fillId="0" borderId="1" xfId="9" quotePrefix="1" applyFont="1" applyFill="1" applyBorder="1" applyAlignment="1">
      <alignment vertical="top"/>
    </xf>
    <xf numFmtId="0" fontId="33" fillId="0" borderId="2" xfId="9" applyFont="1" applyFill="1" applyBorder="1" applyAlignment="1">
      <alignment vertical="center" wrapText="1"/>
    </xf>
    <xf numFmtId="0" fontId="61" fillId="0" borderId="0" xfId="9" applyFont="1" applyFill="1">
      <alignment vertical="center"/>
    </xf>
    <xf numFmtId="0" fontId="33" fillId="0" borderId="2" xfId="9" applyFont="1" applyFill="1" applyBorder="1" applyAlignment="1">
      <alignment horizontal="left" vertical="center"/>
    </xf>
    <xf numFmtId="0" fontId="35" fillId="0" borderId="2" xfId="9" applyFont="1" applyFill="1" applyBorder="1" applyAlignment="1">
      <alignment horizontal="left" vertical="center"/>
    </xf>
    <xf numFmtId="0" fontId="64" fillId="0" borderId="0" xfId="9" applyFont="1" applyFill="1" applyAlignment="1">
      <alignment horizontal="right" vertical="center"/>
    </xf>
    <xf numFmtId="0" fontId="33" fillId="0" borderId="2" xfId="9" applyFont="1" applyFill="1" applyBorder="1" applyAlignment="1">
      <alignment horizontal="left" vertical="top" wrapText="1"/>
    </xf>
    <xf numFmtId="0" fontId="33" fillId="0" borderId="1" xfId="9" applyFont="1" applyFill="1" applyBorder="1" applyAlignment="1">
      <alignment horizontal="left" vertical="center"/>
    </xf>
    <xf numFmtId="0" fontId="35" fillId="0" borderId="1" xfId="9" quotePrefix="1" applyFont="1" applyFill="1" applyBorder="1">
      <alignment vertical="center"/>
    </xf>
    <xf numFmtId="0" fontId="35" fillId="0" borderId="5" xfId="9" applyFont="1" applyFill="1" applyBorder="1">
      <alignment vertical="center"/>
    </xf>
    <xf numFmtId="0" fontId="35" fillId="0" borderId="0" xfId="9" applyFont="1" applyFill="1" applyAlignment="1">
      <alignment horizontal="left" vertical="top" wrapText="1" shrinkToFit="1"/>
    </xf>
    <xf numFmtId="0" fontId="65" fillId="0" borderId="2" xfId="9" applyFont="1" applyFill="1" applyBorder="1" applyAlignment="1">
      <alignment horizontal="left" vertical="center"/>
    </xf>
    <xf numFmtId="0" fontId="35" fillId="0" borderId="4" xfId="9" applyFont="1" applyFill="1" applyBorder="1">
      <alignment vertical="center"/>
    </xf>
    <xf numFmtId="0" fontId="31" fillId="0" borderId="0" xfId="0" applyFont="1" applyAlignment="1">
      <alignment vertical="top" wrapText="1"/>
    </xf>
    <xf numFmtId="0" fontId="31" fillId="0" borderId="2" xfId="0" applyFont="1" applyBorder="1">
      <alignment vertical="center"/>
    </xf>
    <xf numFmtId="0" fontId="31" fillId="0" borderId="0" xfId="9" applyFont="1" applyFill="1" applyAlignment="1" applyProtection="1">
      <alignment horizontal="center" vertical="center"/>
      <protection locked="0"/>
    </xf>
    <xf numFmtId="0" fontId="47" fillId="0" borderId="0" xfId="9" applyFont="1" applyFill="1" applyProtection="1">
      <alignment vertical="center"/>
      <protection locked="0"/>
    </xf>
    <xf numFmtId="0" fontId="35" fillId="0" borderId="0" xfId="9" quotePrefix="1" applyFont="1" applyFill="1">
      <alignment vertical="center"/>
    </xf>
    <xf numFmtId="0" fontId="35" fillId="0" borderId="16" xfId="9" quotePrefix="1" applyFont="1" applyFill="1" applyBorder="1" applyProtection="1">
      <alignment vertical="center"/>
      <protection locked="0"/>
    </xf>
    <xf numFmtId="0" fontId="33" fillId="0" borderId="20" xfId="9" applyFont="1" applyFill="1" applyBorder="1" applyProtection="1">
      <alignment vertical="center"/>
      <protection locked="0"/>
    </xf>
    <xf numFmtId="0" fontId="33" fillId="0" borderId="13" xfId="9" applyFont="1" applyFill="1" applyBorder="1" applyProtection="1">
      <alignment vertical="center"/>
      <protection locked="0"/>
    </xf>
    <xf numFmtId="0" fontId="40" fillId="0" borderId="2" xfId="0" applyFont="1" applyBorder="1" applyProtection="1">
      <alignment vertical="center"/>
      <protection locked="0"/>
    </xf>
    <xf numFmtId="0" fontId="58" fillId="0" borderId="1" xfId="9" applyFont="1" applyFill="1" applyBorder="1" applyAlignment="1" applyProtection="1">
      <alignment horizontal="left" vertical="center"/>
      <protection locked="0"/>
    </xf>
    <xf numFmtId="0" fontId="35" fillId="0" borderId="0" xfId="9" quotePrefix="1" applyFont="1" applyFill="1" applyProtection="1">
      <alignment vertical="center"/>
      <protection locked="0"/>
    </xf>
    <xf numFmtId="0" fontId="37" fillId="0" borderId="0" xfId="9" applyFont="1" applyFill="1">
      <alignment vertical="center"/>
    </xf>
    <xf numFmtId="176" fontId="35" fillId="0" borderId="13" xfId="3" applyFont="1" applyFill="1" applyBorder="1" applyAlignment="1" applyProtection="1">
      <alignment vertical="center"/>
      <protection locked="0"/>
    </xf>
    <xf numFmtId="0" fontId="66" fillId="0" borderId="25" xfId="9" applyFont="1" applyFill="1" applyBorder="1" applyAlignment="1">
      <alignment vertical="top" wrapText="1"/>
    </xf>
    <xf numFmtId="0" fontId="66" fillId="0" borderId="0" xfId="9" applyFont="1" applyFill="1" applyAlignment="1">
      <alignment vertical="top" wrapText="1"/>
    </xf>
    <xf numFmtId="0" fontId="66" fillId="0" borderId="2" xfId="9" applyFont="1" applyFill="1" applyBorder="1" applyAlignment="1">
      <alignment vertical="top" wrapText="1"/>
    </xf>
    <xf numFmtId="0" fontId="66" fillId="0" borderId="25" xfId="9" applyFont="1" applyFill="1" applyBorder="1" applyAlignment="1">
      <alignment horizontal="right" vertical="top" wrapText="1"/>
    </xf>
    <xf numFmtId="0" fontId="40" fillId="0" borderId="0" xfId="0" applyFont="1" applyAlignment="1" applyProtection="1">
      <alignment horizontal="center" vertical="center"/>
      <protection locked="0"/>
    </xf>
    <xf numFmtId="203" fontId="35" fillId="0" borderId="0" xfId="9" applyNumberFormat="1" applyFont="1" applyFill="1" applyAlignment="1" applyProtection="1">
      <alignment horizontal="right" vertical="center"/>
      <protection locked="0"/>
    </xf>
    <xf numFmtId="3" fontId="35" fillId="0" borderId="0" xfId="9" applyNumberFormat="1" applyFont="1" applyFill="1" applyAlignment="1" applyProtection="1">
      <alignment horizontal="left" vertical="center"/>
      <protection locked="0"/>
    </xf>
    <xf numFmtId="0" fontId="33" fillId="0" borderId="2" xfId="9" applyFont="1" applyFill="1" applyBorder="1" applyAlignment="1">
      <alignment vertical="top" wrapText="1" shrinkToFit="1"/>
    </xf>
    <xf numFmtId="203" fontId="35" fillId="0" borderId="0" xfId="9" applyNumberFormat="1" applyFont="1" applyFill="1" applyAlignment="1" applyProtection="1">
      <alignment horizontal="center" vertical="center"/>
      <protection locked="0"/>
    </xf>
    <xf numFmtId="0" fontId="40" fillId="0" borderId="13" xfId="0" applyFont="1" applyBorder="1" applyAlignment="1" applyProtection="1">
      <alignment vertical="center" shrinkToFit="1"/>
      <protection locked="0"/>
    </xf>
    <xf numFmtId="0" fontId="41" fillId="0" borderId="0" xfId="9" applyFont="1" applyFill="1" applyAlignment="1">
      <alignment horizontal="right" vertical="center"/>
    </xf>
    <xf numFmtId="0" fontId="41" fillId="0" borderId="0" xfId="9" applyFont="1" applyFill="1" applyAlignment="1">
      <alignment horizontal="left" vertical="center"/>
    </xf>
    <xf numFmtId="0" fontId="35" fillId="0" borderId="25" xfId="9" applyFont="1" applyFill="1" applyBorder="1" applyAlignment="1" applyProtection="1">
      <alignment vertical="center" wrapText="1"/>
      <protection locked="0"/>
    </xf>
    <xf numFmtId="0" fontId="35" fillId="0" borderId="29" xfId="9" applyFont="1" applyFill="1" applyBorder="1" applyAlignment="1" applyProtection="1">
      <alignment horizontal="left" vertical="center"/>
      <protection locked="0"/>
    </xf>
    <xf numFmtId="0" fontId="39" fillId="0" borderId="5" xfId="9" applyFont="1" applyFill="1" applyBorder="1" applyAlignment="1" applyProtection="1">
      <alignment horizontal="left" vertical="center"/>
      <protection locked="0"/>
    </xf>
    <xf numFmtId="0" fontId="36" fillId="0" borderId="25" xfId="9" applyFont="1" applyFill="1" applyBorder="1" applyAlignment="1">
      <alignment horizontal="center" vertical="center"/>
    </xf>
    <xf numFmtId="0" fontId="36" fillId="0" borderId="2" xfId="9" applyFont="1" applyFill="1" applyBorder="1" applyAlignment="1">
      <alignment horizontal="center" vertical="center"/>
    </xf>
    <xf numFmtId="0" fontId="62" fillId="0" borderId="0" xfId="9" applyFont="1" applyFill="1" applyAlignment="1">
      <alignment horizontal="left" vertical="center"/>
    </xf>
    <xf numFmtId="0" fontId="35" fillId="0" borderId="0" xfId="10" applyFont="1" applyAlignment="1">
      <alignment horizontal="right" vertical="center"/>
    </xf>
    <xf numFmtId="0" fontId="62" fillId="0" borderId="25" xfId="9" applyFont="1" applyFill="1" applyBorder="1" applyAlignment="1">
      <alignment horizontal="right" vertical="center"/>
    </xf>
    <xf numFmtId="0" fontId="35" fillId="0" borderId="0" xfId="10" applyFont="1">
      <alignment vertical="center"/>
    </xf>
    <xf numFmtId="0" fontId="38" fillId="0" borderId="1" xfId="9" applyFont="1" applyFill="1" applyBorder="1" applyAlignment="1">
      <alignment horizontal="left" vertical="center"/>
    </xf>
    <xf numFmtId="0" fontId="35" fillId="0" borderId="0" xfId="10" applyFont="1" applyAlignment="1">
      <alignment horizontal="right" vertical="top"/>
    </xf>
    <xf numFmtId="0" fontId="65" fillId="0" borderId="0" xfId="9" applyFont="1" applyFill="1" applyAlignment="1">
      <alignment horizontal="left" vertical="center"/>
    </xf>
    <xf numFmtId="0" fontId="67" fillId="0" borderId="0" xfId="9" applyFont="1" applyFill="1" applyAlignment="1">
      <alignment horizontal="left" vertical="center"/>
    </xf>
    <xf numFmtId="0" fontId="62" fillId="0" borderId="25" xfId="9" applyFont="1" applyFill="1" applyBorder="1" applyAlignment="1">
      <alignment horizontal="center" vertical="center"/>
    </xf>
    <xf numFmtId="0" fontId="67" fillId="0" borderId="2" xfId="9" applyFont="1" applyFill="1" applyBorder="1" applyAlignment="1">
      <alignment horizontal="left" vertical="center"/>
    </xf>
    <xf numFmtId="0" fontId="62" fillId="0" borderId="0" xfId="9" applyFont="1" applyFill="1">
      <alignment vertical="center"/>
    </xf>
    <xf numFmtId="0" fontId="35" fillId="0" borderId="0" xfId="10" applyFont="1" applyAlignment="1">
      <alignment vertical="top" wrapText="1"/>
    </xf>
    <xf numFmtId="0" fontId="31" fillId="0" borderId="2" xfId="0" applyFont="1" applyBorder="1" applyAlignment="1">
      <alignment vertical="top" wrapText="1"/>
    </xf>
    <xf numFmtId="0" fontId="35" fillId="0" borderId="19" xfId="9" applyFont="1" applyFill="1" applyBorder="1">
      <alignment vertical="center"/>
    </xf>
    <xf numFmtId="192" fontId="35" fillId="0" borderId="0" xfId="9" applyNumberFormat="1" applyFont="1" applyFill="1" applyAlignment="1">
      <alignment vertical="center" shrinkToFit="1"/>
    </xf>
    <xf numFmtId="0" fontId="41" fillId="0" borderId="0" xfId="9" applyFont="1" applyFill="1" applyAlignment="1">
      <alignment vertical="top"/>
    </xf>
    <xf numFmtId="0" fontId="62" fillId="0" borderId="0" xfId="9" applyFont="1" applyFill="1" applyAlignment="1">
      <alignment horizontal="center" vertical="center"/>
    </xf>
    <xf numFmtId="0" fontId="33" fillId="0" borderId="2" xfId="9" applyFont="1" applyFill="1" applyBorder="1" applyAlignment="1">
      <alignment horizontal="left" vertical="center" wrapText="1"/>
    </xf>
    <xf numFmtId="0" fontId="63" fillId="0" borderId="0" xfId="9" applyFont="1" applyFill="1" applyAlignment="1">
      <alignment horizontal="left" vertical="center" wrapText="1"/>
    </xf>
    <xf numFmtId="0" fontId="63" fillId="0" borderId="0" xfId="9" applyFont="1" applyFill="1" applyAlignment="1">
      <alignment horizontal="left" vertical="center"/>
    </xf>
    <xf numFmtId="0" fontId="31" fillId="0" borderId="2" xfId="0" applyFont="1" applyBorder="1" applyAlignment="1">
      <alignment vertical="top"/>
    </xf>
    <xf numFmtId="0" fontId="33" fillId="0" borderId="13" xfId="9" applyFont="1" applyFill="1" applyBorder="1" applyAlignment="1">
      <alignment horizontal="left" vertical="center"/>
    </xf>
    <xf numFmtId="0" fontId="33" fillId="0" borderId="18" xfId="9" applyFont="1" applyFill="1" applyBorder="1" applyAlignment="1">
      <alignment horizontal="center" vertical="center"/>
    </xf>
    <xf numFmtId="0" fontId="33" fillId="0" borderId="13" xfId="9" applyFont="1" applyFill="1" applyBorder="1" applyAlignment="1">
      <alignment horizontal="right" vertical="top"/>
    </xf>
    <xf numFmtId="0" fontId="7" fillId="0" borderId="7" xfId="9" applyFill="1" applyBorder="1">
      <alignment vertical="center"/>
    </xf>
    <xf numFmtId="0" fontId="58" fillId="0" borderId="0" xfId="9" applyFont="1" applyFill="1" applyAlignment="1">
      <alignment horizontal="left" vertical="center"/>
    </xf>
    <xf numFmtId="0" fontId="39" fillId="0" borderId="0" xfId="9" applyFont="1" applyFill="1" applyAlignment="1">
      <alignment horizontal="left" vertical="center"/>
    </xf>
    <xf numFmtId="0" fontId="7" fillId="2" borderId="0" xfId="9" applyFill="1" applyAlignment="1">
      <alignment horizontal="left" vertical="center"/>
    </xf>
    <xf numFmtId="0" fontId="7" fillId="0" borderId="0" xfId="9" applyAlignment="1">
      <alignment vertical="top" wrapText="1"/>
    </xf>
    <xf numFmtId="0" fontId="7" fillId="0" borderId="5" xfId="9" applyFill="1" applyBorder="1">
      <alignment vertical="center"/>
    </xf>
    <xf numFmtId="198" fontId="33" fillId="0" borderId="45" xfId="0" applyNumberFormat="1" applyFont="1" applyBorder="1" applyAlignment="1">
      <alignment horizontal="center" vertical="center"/>
    </xf>
    <xf numFmtId="0" fontId="33" fillId="0" borderId="55" xfId="9" applyFont="1" applyFill="1" applyBorder="1" applyAlignment="1">
      <alignment horizontal="center" vertical="center"/>
    </xf>
    <xf numFmtId="0" fontId="33" fillId="0" borderId="57" xfId="9" applyFont="1" applyFill="1" applyBorder="1" applyAlignment="1">
      <alignment horizontal="center" vertical="center"/>
    </xf>
    <xf numFmtId="0" fontId="42" fillId="0" borderId="2" xfId="9" applyFont="1" applyFill="1" applyBorder="1" applyAlignment="1">
      <alignment horizontal="left" vertical="center"/>
    </xf>
    <xf numFmtId="0" fontId="33" fillId="0" borderId="2" xfId="9" applyFont="1" applyFill="1" applyBorder="1" applyAlignment="1">
      <alignment vertical="top" shrinkToFit="1"/>
    </xf>
    <xf numFmtId="0" fontId="59" fillId="0" borderId="0" xfId="0" applyFont="1" applyAlignment="1">
      <alignment vertical="top" wrapText="1"/>
    </xf>
    <xf numFmtId="0" fontId="61" fillId="0" borderId="12" xfId="9" applyFont="1" applyFill="1" applyBorder="1">
      <alignment vertical="center"/>
    </xf>
    <xf numFmtId="0" fontId="41" fillId="0" borderId="25" xfId="9" applyFont="1" applyFill="1" applyBorder="1" applyAlignment="1">
      <alignment horizontal="right" vertical="center"/>
    </xf>
    <xf numFmtId="0" fontId="35" fillId="0" borderId="13" xfId="9" applyFont="1" applyFill="1" applyBorder="1" applyAlignment="1">
      <alignment horizontal="center" vertical="center"/>
    </xf>
    <xf numFmtId="198" fontId="33" fillId="0" borderId="0" xfId="0" applyNumberFormat="1" applyFont="1" applyAlignment="1">
      <alignment horizontal="right" vertical="center"/>
    </xf>
    <xf numFmtId="198" fontId="33" fillId="0" borderId="0" xfId="0" applyNumberFormat="1" applyFont="1" applyAlignment="1">
      <alignment horizontal="left" vertical="center"/>
    </xf>
    <xf numFmtId="0" fontId="42" fillId="0" borderId="0" xfId="9" applyFont="1" applyFill="1" applyAlignment="1">
      <alignment horizontal="left" vertical="center" wrapText="1"/>
    </xf>
    <xf numFmtId="0" fontId="42" fillId="0" borderId="19" xfId="9" applyFont="1" applyFill="1" applyBorder="1" applyAlignment="1">
      <alignment horizontal="left" vertical="center" wrapText="1"/>
    </xf>
    <xf numFmtId="0" fontId="35" fillId="0" borderId="29" xfId="9" applyFont="1" applyFill="1" applyBorder="1" applyAlignment="1">
      <alignment horizontal="left" vertical="center"/>
    </xf>
    <xf numFmtId="0" fontId="35" fillId="0" borderId="5" xfId="9" applyFont="1" applyFill="1" applyBorder="1" applyAlignment="1">
      <alignment horizontal="left" vertical="center"/>
    </xf>
    <xf numFmtId="199" fontId="33" fillId="0" borderId="0" xfId="0" applyNumberFormat="1" applyFont="1" applyAlignment="1">
      <alignment vertical="center" wrapText="1"/>
    </xf>
    <xf numFmtId="200" fontId="33" fillId="0" borderId="0" xfId="9" applyNumberFormat="1" applyFont="1" applyFill="1" applyAlignment="1">
      <alignment vertical="center" wrapText="1"/>
    </xf>
    <xf numFmtId="198" fontId="33" fillId="0" borderId="0" xfId="0" applyNumberFormat="1" applyFont="1" applyAlignment="1">
      <alignment horizontal="center" vertical="center"/>
    </xf>
    <xf numFmtId="0" fontId="7" fillId="0" borderId="0" xfId="9" applyFill="1" applyAlignment="1">
      <alignment horizontal="center" vertical="center"/>
    </xf>
    <xf numFmtId="0" fontId="7" fillId="0" borderId="1" xfId="6" applyFill="1" applyBorder="1" applyAlignment="1">
      <alignment horizontal="left" vertical="center"/>
    </xf>
    <xf numFmtId="0" fontId="57" fillId="0" borderId="0" xfId="14" applyFont="1" applyFill="1" applyAlignment="1" applyProtection="1">
      <alignment vertical="center"/>
    </xf>
    <xf numFmtId="0" fontId="35" fillId="0" borderId="27" xfId="9" applyFont="1" applyFill="1" applyBorder="1" applyAlignment="1">
      <alignment horizontal="center" vertical="center"/>
    </xf>
    <xf numFmtId="0" fontId="7" fillId="0" borderId="25" xfId="9" applyFill="1" applyBorder="1" applyAlignment="1">
      <alignment horizontal="right" vertical="center"/>
    </xf>
    <xf numFmtId="0" fontId="18" fillId="0" borderId="0" xfId="6" applyFont="1" applyFill="1">
      <alignment vertical="center"/>
    </xf>
    <xf numFmtId="0" fontId="7" fillId="0" borderId="0" xfId="6" applyFill="1" applyAlignment="1">
      <alignment horizontal="left" vertical="top" wrapText="1"/>
    </xf>
    <xf numFmtId="0" fontId="7" fillId="0" borderId="0" xfId="6" applyFill="1" applyAlignment="1">
      <alignment vertical="top" wrapText="1"/>
    </xf>
    <xf numFmtId="0" fontId="11" fillId="0" borderId="25" xfId="6" applyFont="1" applyFill="1" applyBorder="1" applyAlignment="1">
      <alignment horizontal="right" vertical="top"/>
    </xf>
    <xf numFmtId="0" fontId="7" fillId="0" borderId="0" xfId="6" applyFill="1">
      <alignment vertical="center"/>
    </xf>
    <xf numFmtId="0" fontId="7" fillId="0" borderId="0" xfId="6" applyFill="1" applyAlignment="1">
      <alignment horizontal="left" vertical="center"/>
    </xf>
    <xf numFmtId="0" fontId="6" fillId="0" borderId="34"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34" xfId="0" applyFont="1" applyBorder="1" applyAlignment="1">
      <alignment horizontal="center" vertical="center"/>
    </xf>
    <xf numFmtId="0" fontId="69" fillId="0" borderId="67" xfId="0" applyFont="1" applyBorder="1" applyAlignment="1">
      <alignment horizontal="center" vertical="center" wrapText="1"/>
    </xf>
    <xf numFmtId="0" fontId="19" fillId="0" borderId="67" xfId="0" applyFont="1" applyBorder="1" applyAlignment="1">
      <alignment horizontal="left" vertical="center" wrapText="1" shrinkToFit="1"/>
    </xf>
    <xf numFmtId="0" fontId="6" fillId="0" borderId="67" xfId="0" applyFont="1" applyBorder="1" applyAlignment="1">
      <alignment horizontal="left" vertical="center" shrinkToFit="1"/>
    </xf>
    <xf numFmtId="0" fontId="70" fillId="0" borderId="21" xfId="0" applyFont="1" applyBorder="1" applyAlignment="1">
      <alignment horizontal="distributed" vertical="center" indent="1"/>
    </xf>
    <xf numFmtId="0" fontId="71" fillId="0" borderId="21" xfId="0" applyFont="1" applyBorder="1">
      <alignment vertical="center"/>
    </xf>
    <xf numFmtId="0" fontId="72" fillId="0" borderId="0" xfId="0" applyFont="1">
      <alignment vertical="center"/>
    </xf>
    <xf numFmtId="0" fontId="6" fillId="0" borderId="33" xfId="0" applyFont="1" applyBorder="1">
      <alignment vertical="center"/>
    </xf>
    <xf numFmtId="0" fontId="70" fillId="0" borderId="34" xfId="0" applyFont="1" applyBorder="1">
      <alignment vertical="center"/>
    </xf>
    <xf numFmtId="0" fontId="6" fillId="0" borderId="36" xfId="0" applyFont="1" applyBorder="1">
      <alignment vertical="center"/>
    </xf>
    <xf numFmtId="0" fontId="6" fillId="0" borderId="37" xfId="0" applyFont="1" applyBorder="1" applyAlignment="1">
      <alignment horizontal="distributed" vertical="center"/>
    </xf>
    <xf numFmtId="0" fontId="71" fillId="0" borderId="31" xfId="0" applyFont="1" applyBorder="1">
      <alignment vertical="center"/>
    </xf>
    <xf numFmtId="0" fontId="6" fillId="0" borderId="31" xfId="0" applyFont="1" applyBorder="1" applyAlignment="1">
      <alignment horizontal="center" vertical="center"/>
    </xf>
    <xf numFmtId="0" fontId="6" fillId="0" borderId="38" xfId="0" applyFont="1" applyBorder="1">
      <alignment vertical="center"/>
    </xf>
    <xf numFmtId="0" fontId="6" fillId="0" borderId="39" xfId="0" applyFont="1" applyBorder="1" applyAlignment="1">
      <alignment horizontal="distributed" vertical="center"/>
    </xf>
    <xf numFmtId="0" fontId="71" fillId="0" borderId="40" xfId="0" applyFont="1" applyBorder="1">
      <alignment vertical="center"/>
    </xf>
    <xf numFmtId="0" fontId="6" fillId="0" borderId="40" xfId="0" applyFont="1" applyBorder="1" applyAlignment="1">
      <alignment horizontal="center" vertical="center"/>
    </xf>
    <xf numFmtId="0" fontId="6" fillId="0" borderId="42" xfId="0" applyFont="1" applyBorder="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0" fillId="0" borderId="0" xfId="0" applyAlignment="1">
      <alignment horizontal="center" vertical="center"/>
    </xf>
    <xf numFmtId="0" fontId="19" fillId="0" borderId="21" xfId="0" applyFont="1" applyBorder="1" applyAlignment="1">
      <alignment horizontal="center" vertical="center" textRotation="255"/>
    </xf>
    <xf numFmtId="0" fontId="6" fillId="0" borderId="21" xfId="0" applyFont="1" applyBorder="1" applyAlignment="1">
      <alignment horizontal="distributed" vertical="center"/>
    </xf>
    <xf numFmtId="0" fontId="19" fillId="0" borderId="21" xfId="0" applyFont="1" applyBorder="1" applyAlignment="1">
      <alignment horizontal="center" vertical="center"/>
    </xf>
    <xf numFmtId="0" fontId="6" fillId="0" borderId="21" xfId="0" applyFont="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6" fillId="0" borderId="21" xfId="0" applyFont="1" applyBorder="1" applyAlignment="1">
      <alignment horizontal="center" vertical="center" shrinkToFit="1"/>
    </xf>
    <xf numFmtId="0" fontId="19" fillId="0" borderId="0" xfId="0" applyFont="1" applyAlignment="1">
      <alignment horizontal="center" vertical="center" textRotation="255"/>
    </xf>
    <xf numFmtId="0" fontId="19" fillId="0" borderId="0" xfId="0" applyFont="1" applyAlignment="1">
      <alignment horizontal="center" vertical="center"/>
    </xf>
    <xf numFmtId="0" fontId="0" fillId="0" borderId="0" xfId="0"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right" vertical="top"/>
    </xf>
    <xf numFmtId="0" fontId="6" fillId="0" borderId="0" xfId="0" applyFont="1">
      <alignment vertical="center"/>
    </xf>
    <xf numFmtId="0" fontId="3" fillId="0" borderId="0" xfId="9" applyFont="1" applyFill="1" applyAlignment="1">
      <alignment horizontal="right" vertical="center"/>
    </xf>
    <xf numFmtId="0" fontId="7" fillId="0" borderId="0" xfId="9" applyAlignment="1">
      <alignment horizontal="center" vertical="center"/>
    </xf>
    <xf numFmtId="0" fontId="7" fillId="0" borderId="0" xfId="9" applyAlignment="1">
      <alignment horizontal="left" vertical="center"/>
    </xf>
    <xf numFmtId="0" fontId="21" fillId="0" borderId="0" xfId="0" applyFont="1">
      <alignment vertical="center"/>
    </xf>
    <xf numFmtId="0" fontId="7" fillId="0" borderId="0" xfId="0" applyFont="1">
      <alignment vertical="center"/>
    </xf>
    <xf numFmtId="0" fontId="7" fillId="0" borderId="0" xfId="9">
      <alignment vertical="center"/>
    </xf>
    <xf numFmtId="0" fontId="11" fillId="0" borderId="0" xfId="9" applyFont="1" applyAlignment="1">
      <alignment vertical="top" wrapText="1"/>
    </xf>
    <xf numFmtId="0" fontId="7" fillId="2" borderId="0" xfId="9" applyFill="1" applyAlignment="1">
      <alignment vertical="top" wrapText="1"/>
    </xf>
    <xf numFmtId="0" fontId="7" fillId="0" borderId="25" xfId="9" applyBorder="1" applyAlignment="1">
      <alignment horizontal="center" vertical="center"/>
    </xf>
    <xf numFmtId="0" fontId="11" fillId="0" borderId="0" xfId="9" applyFont="1" applyAlignment="1">
      <alignment horizontal="center" vertical="center"/>
    </xf>
    <xf numFmtId="0" fontId="7" fillId="0" borderId="12" xfId="9" applyFill="1" applyBorder="1" applyAlignment="1">
      <alignment horizontal="left" vertical="center"/>
    </xf>
    <xf numFmtId="0" fontId="7" fillId="2" borderId="0" xfId="9" applyFill="1" applyAlignment="1">
      <alignment horizontal="right" vertical="center"/>
    </xf>
    <xf numFmtId="0" fontId="7" fillId="0" borderId="2" xfId="9" applyFill="1" applyBorder="1" applyAlignment="1">
      <alignment horizontal="left" vertical="center"/>
    </xf>
    <xf numFmtId="0" fontId="7" fillId="0" borderId="12" xfId="9" applyFill="1" applyBorder="1" applyAlignment="1">
      <alignment horizontal="center" vertical="center" shrinkToFit="1"/>
    </xf>
    <xf numFmtId="0" fontId="7" fillId="2" borderId="166" xfId="9" applyFill="1" applyBorder="1" applyAlignment="1" applyProtection="1">
      <alignment horizontal="center" vertical="center" shrinkToFit="1"/>
      <protection locked="0"/>
    </xf>
    <xf numFmtId="0" fontId="7" fillId="0" borderId="166" xfId="9" applyBorder="1" applyAlignment="1" applyProtection="1">
      <alignment horizontal="center" vertical="center" shrinkToFit="1"/>
      <protection locked="0"/>
    </xf>
    <xf numFmtId="0" fontId="7" fillId="2" borderId="167" xfId="9" applyFill="1" applyBorder="1" applyAlignment="1" applyProtection="1">
      <alignment horizontal="center" vertical="center" shrinkToFit="1"/>
      <protection locked="0"/>
    </xf>
    <xf numFmtId="0" fontId="7" fillId="0" borderId="167" xfId="9" applyBorder="1" applyAlignment="1" applyProtection="1">
      <alignment horizontal="center" vertical="center" shrinkToFit="1"/>
      <protection locked="0"/>
    </xf>
    <xf numFmtId="3" fontId="7" fillId="2" borderId="167" xfId="9" applyNumberFormat="1" applyFill="1" applyBorder="1" applyAlignment="1" applyProtection="1">
      <alignment horizontal="center" vertical="center" shrinkToFit="1"/>
      <protection locked="0"/>
    </xf>
    <xf numFmtId="0" fontId="7" fillId="2" borderId="167" xfId="9" applyFill="1" applyBorder="1" applyAlignment="1" applyProtection="1">
      <alignment horizontal="center" vertical="top" shrinkToFit="1"/>
      <protection locked="0"/>
    </xf>
    <xf numFmtId="0" fontId="7" fillId="2" borderId="204" xfId="9" applyFill="1" applyBorder="1" applyAlignment="1" applyProtection="1">
      <alignment horizontal="center" vertical="top" shrinkToFit="1"/>
      <protection locked="0"/>
    </xf>
    <xf numFmtId="0" fontId="7" fillId="2" borderId="204" xfId="9" applyFill="1" applyBorder="1" applyAlignment="1" applyProtection="1">
      <alignment horizontal="center" vertical="center" shrinkToFit="1"/>
      <protection locked="0"/>
    </xf>
    <xf numFmtId="3" fontId="7" fillId="2" borderId="204" xfId="9" applyNumberFormat="1" applyFill="1" applyBorder="1" applyAlignment="1" applyProtection="1">
      <alignment horizontal="center" vertical="center" shrinkToFit="1"/>
      <protection locked="0"/>
    </xf>
    <xf numFmtId="0" fontId="3" fillId="0" borderId="0" xfId="9" quotePrefix="1" applyFont="1">
      <alignment vertical="center"/>
    </xf>
    <xf numFmtId="0" fontId="7" fillId="0" borderId="11" xfId="9" applyBorder="1">
      <alignment vertical="center"/>
    </xf>
    <xf numFmtId="0" fontId="7" fillId="2" borderId="0" xfId="9" applyFill="1">
      <alignment vertical="center"/>
    </xf>
    <xf numFmtId="0" fontId="14" fillId="8" borderId="24" xfId="0" applyFont="1" applyFill="1" applyBorder="1" applyAlignment="1">
      <alignment horizontal="center" vertical="center"/>
    </xf>
    <xf numFmtId="0" fontId="53" fillId="8" borderId="24" xfId="0" applyFont="1" applyFill="1" applyBorder="1" applyAlignment="1">
      <alignment horizontal="center" vertical="center" shrinkToFit="1"/>
    </xf>
    <xf numFmtId="0" fontId="7" fillId="2" borderId="206" xfId="9" applyFill="1" applyBorder="1" applyAlignment="1">
      <alignment horizontal="center" vertical="center"/>
    </xf>
    <xf numFmtId="211" fontId="7" fillId="2" borderId="206" xfId="9" applyNumberFormat="1" applyFill="1" applyBorder="1" applyAlignment="1">
      <alignment horizontal="center" vertical="center"/>
    </xf>
    <xf numFmtId="0" fontId="27" fillId="0" borderId="0" xfId="9" applyFont="1" applyAlignment="1">
      <alignment vertical="center" wrapText="1"/>
    </xf>
    <xf numFmtId="0" fontId="7" fillId="2" borderId="81" xfId="9" applyFill="1" applyBorder="1" applyAlignment="1">
      <alignment horizontal="center" vertical="center"/>
    </xf>
    <xf numFmtId="0" fontId="7" fillId="2" borderId="81" xfId="9" applyFill="1" applyBorder="1" applyAlignment="1">
      <alignment horizontal="center" vertical="center" shrinkToFit="1"/>
    </xf>
    <xf numFmtId="0" fontId="27" fillId="0" borderId="0" xfId="9" applyFont="1">
      <alignment vertical="center"/>
    </xf>
    <xf numFmtId="0" fontId="14" fillId="9" borderId="23" xfId="0" applyFont="1" applyFill="1" applyBorder="1">
      <alignment vertical="center"/>
    </xf>
    <xf numFmtId="0" fontId="14" fillId="9" borderId="81" xfId="0" applyFont="1" applyFill="1" applyBorder="1" applyAlignment="1">
      <alignment horizontal="center" vertical="center"/>
    </xf>
    <xf numFmtId="20" fontId="14" fillId="9" borderId="11" xfId="0" applyNumberFormat="1" applyFont="1" applyFill="1" applyBorder="1" applyAlignment="1">
      <alignment horizontal="centerContinuous" vertical="center"/>
    </xf>
    <xf numFmtId="0" fontId="14" fillId="9" borderId="11" xfId="0" applyFont="1" applyFill="1" applyBorder="1" applyAlignment="1">
      <alignment horizontal="centerContinuous" vertical="center"/>
    </xf>
    <xf numFmtId="0" fontId="14" fillId="9" borderId="10" xfId="0" applyFont="1" applyFill="1" applyBorder="1" applyAlignment="1">
      <alignment horizontal="centerContinuous" vertical="center"/>
    </xf>
    <xf numFmtId="213" fontId="7" fillId="0" borderId="0" xfId="9" applyNumberFormat="1">
      <alignment vertical="center"/>
    </xf>
    <xf numFmtId="0" fontId="14" fillId="9" borderId="24" xfId="0" applyFont="1" applyFill="1" applyBorder="1">
      <alignment vertical="center"/>
    </xf>
    <xf numFmtId="0" fontId="14" fillId="0" borderId="165" xfId="0" applyFont="1" applyBorder="1" applyAlignment="1">
      <alignment horizontal="center" vertical="center"/>
    </xf>
    <xf numFmtId="0" fontId="15" fillId="9" borderId="30" xfId="0" applyFont="1" applyFill="1" applyBorder="1" applyAlignment="1">
      <alignment horizontal="center" vertical="center"/>
    </xf>
    <xf numFmtId="0" fontId="15" fillId="9" borderId="24" xfId="0" applyFont="1" applyFill="1" applyBorder="1" applyAlignment="1">
      <alignment horizontal="center" vertical="center"/>
    </xf>
    <xf numFmtId="0" fontId="14" fillId="0" borderId="218" xfId="0" applyFont="1" applyBorder="1" applyAlignment="1">
      <alignment horizontal="center" vertical="center"/>
    </xf>
    <xf numFmtId="0" fontId="14" fillId="0" borderId="219" xfId="0" applyFont="1" applyBorder="1" applyAlignment="1">
      <alignment horizontal="center" vertical="center"/>
    </xf>
    <xf numFmtId="0" fontId="9" fillId="2" borderId="0" xfId="9" applyFont="1" applyFill="1" applyAlignment="1">
      <alignment horizontal="left" vertical="center"/>
    </xf>
    <xf numFmtId="0" fontId="15" fillId="0" borderId="0" xfId="0" applyFont="1">
      <alignment vertical="center"/>
    </xf>
    <xf numFmtId="0" fontId="7" fillId="2" borderId="0" xfId="9" applyFill="1" applyAlignment="1">
      <alignment vertical="center" wrapText="1"/>
    </xf>
    <xf numFmtId="0" fontId="17" fillId="10" borderId="54" xfId="9" applyFont="1" applyFill="1" applyBorder="1" applyAlignment="1">
      <alignment horizontal="right" vertical="center"/>
    </xf>
    <xf numFmtId="0" fontId="17" fillId="10" borderId="51" xfId="9" applyFont="1" applyFill="1" applyBorder="1">
      <alignment vertical="center"/>
    </xf>
    <xf numFmtId="0" fontId="17" fillId="10" borderId="47" xfId="9" applyFont="1" applyFill="1" applyBorder="1">
      <alignment vertical="center"/>
    </xf>
    <xf numFmtId="214" fontId="17" fillId="10" borderId="51" xfId="9" applyNumberFormat="1" applyFont="1" applyFill="1" applyBorder="1">
      <alignment vertical="center"/>
    </xf>
    <xf numFmtId="201" fontId="17" fillId="0" borderId="7" xfId="9" applyNumberFormat="1" applyFont="1" applyFill="1" applyBorder="1" applyAlignment="1">
      <alignment vertical="center" shrinkToFit="1"/>
    </xf>
    <xf numFmtId="0" fontId="7" fillId="2" borderId="0" xfId="9" applyFill="1" applyAlignment="1">
      <alignment horizontal="right" vertical="center" wrapText="1"/>
    </xf>
    <xf numFmtId="0" fontId="14" fillId="0" borderId="24" xfId="0" applyFont="1" applyBorder="1" applyAlignment="1">
      <alignment horizontal="center" vertical="center"/>
    </xf>
    <xf numFmtId="20" fontId="14" fillId="0" borderId="24" xfId="0" applyNumberFormat="1" applyFont="1" applyBorder="1" applyAlignment="1">
      <alignment horizontal="center" vertical="center"/>
    </xf>
    <xf numFmtId="201" fontId="14" fillId="8" borderId="32" xfId="0" applyNumberFormat="1" applyFont="1" applyFill="1" applyBorder="1" applyAlignment="1">
      <alignment horizontal="center" vertical="center"/>
    </xf>
    <xf numFmtId="0" fontId="15" fillId="0" borderId="215" xfId="0" applyFont="1" applyBorder="1" applyAlignment="1">
      <alignment horizontal="center" vertical="center"/>
    </xf>
    <xf numFmtId="0" fontId="15" fillId="0" borderId="15" xfId="0" applyFont="1" applyBorder="1" applyAlignment="1">
      <alignment horizontal="center" vertical="center"/>
    </xf>
    <xf numFmtId="0" fontId="15" fillId="0" borderId="110" xfId="0" applyFont="1" applyBorder="1" applyAlignment="1">
      <alignment horizontal="center" vertical="center"/>
    </xf>
    <xf numFmtId="0" fontId="17" fillId="2" borderId="55" xfId="9" applyFont="1" applyFill="1" applyBorder="1" applyAlignment="1">
      <alignment horizontal="right" vertical="center"/>
    </xf>
    <xf numFmtId="0" fontId="17" fillId="2" borderId="45" xfId="9" applyFont="1" applyFill="1" applyBorder="1">
      <alignment vertical="center"/>
    </xf>
    <xf numFmtId="0" fontId="17" fillId="2" borderId="92" xfId="9" applyFont="1" applyFill="1" applyBorder="1">
      <alignment vertical="center"/>
    </xf>
    <xf numFmtId="214" fontId="17" fillId="2" borderId="45" xfId="9" applyNumberFormat="1" applyFont="1" applyFill="1" applyBorder="1">
      <alignment vertical="center"/>
    </xf>
    <xf numFmtId="0" fontId="17" fillId="0" borderId="7" xfId="9" applyFont="1" applyFill="1" applyBorder="1" applyAlignment="1">
      <alignment vertical="center" shrinkToFit="1"/>
    </xf>
    <xf numFmtId="0" fontId="17" fillId="0" borderId="0" xfId="9" applyFont="1" applyFill="1">
      <alignment vertical="center"/>
    </xf>
    <xf numFmtId="0" fontId="15" fillId="0" borderId="220" xfId="0" applyFont="1" applyBorder="1" applyAlignment="1">
      <alignment horizontal="center" vertical="center"/>
    </xf>
    <xf numFmtId="0" fontId="15" fillId="0" borderId="24" xfId="0" applyFont="1" applyBorder="1" applyAlignment="1">
      <alignment horizontal="center" vertical="center"/>
    </xf>
    <xf numFmtId="0" fontId="15" fillId="0" borderId="221" xfId="0" applyFont="1" applyBorder="1" applyAlignment="1">
      <alignment horizontal="center" vertical="center"/>
    </xf>
    <xf numFmtId="0" fontId="17" fillId="2" borderId="57" xfId="9" applyFont="1" applyFill="1" applyBorder="1" applyAlignment="1">
      <alignment horizontal="right" vertical="center" shrinkToFit="1"/>
    </xf>
    <xf numFmtId="0" fontId="17" fillId="2" borderId="44" xfId="9" applyFont="1" applyFill="1" applyBorder="1" applyAlignment="1">
      <alignment vertical="center" textRotation="255" shrinkToFit="1"/>
    </xf>
    <xf numFmtId="0" fontId="17" fillId="2" borderId="44" xfId="9" applyFont="1" applyFill="1" applyBorder="1" applyAlignment="1">
      <alignment horizontal="left" vertical="center" shrinkToFit="1"/>
    </xf>
    <xf numFmtId="0" fontId="17" fillId="2" borderId="44" xfId="9" applyFont="1" applyFill="1" applyBorder="1">
      <alignment vertical="center"/>
    </xf>
    <xf numFmtId="0" fontId="17" fillId="2" borderId="93" xfId="9" applyFont="1" applyFill="1" applyBorder="1" applyAlignment="1">
      <alignment vertical="center" shrinkToFit="1"/>
    </xf>
    <xf numFmtId="0" fontId="17" fillId="0" borderId="0" xfId="9" applyFont="1" applyFill="1" applyAlignment="1">
      <alignment horizontal="left" vertical="center" shrinkToFit="1"/>
    </xf>
    <xf numFmtId="0" fontId="17" fillId="0" borderId="0" xfId="9" applyFont="1" applyFill="1" applyAlignment="1">
      <alignment vertical="center" shrinkToFit="1"/>
    </xf>
    <xf numFmtId="0" fontId="15" fillId="0" borderId="216" xfId="0" applyFont="1" applyBorder="1" applyAlignment="1">
      <alignment horizontal="center" vertical="center"/>
    </xf>
    <xf numFmtId="0" fontId="15" fillId="0" borderId="222" xfId="0" applyFont="1" applyBorder="1" applyAlignment="1">
      <alignment horizontal="center" vertical="center"/>
    </xf>
    <xf numFmtId="0" fontId="15" fillId="0" borderId="217" xfId="0" applyFont="1" applyBorder="1" applyAlignment="1">
      <alignment horizontal="center" vertical="center"/>
    </xf>
    <xf numFmtId="0" fontId="7" fillId="2" borderId="12" xfId="9" applyFill="1" applyBorder="1" applyAlignment="1">
      <alignment vertical="top"/>
    </xf>
    <xf numFmtId="0" fontId="7" fillId="2" borderId="12" xfId="9" applyFill="1" applyBorder="1">
      <alignment vertical="center"/>
    </xf>
    <xf numFmtId="0" fontId="7" fillId="2" borderId="0" xfId="9" applyFill="1" applyAlignment="1">
      <alignment horizontal="left" vertical="center" shrinkToFit="1"/>
    </xf>
    <xf numFmtId="0" fontId="7" fillId="0" borderId="13" xfId="9" applyFill="1" applyBorder="1" applyAlignment="1">
      <alignment horizontal="right" vertical="center"/>
    </xf>
    <xf numFmtId="0" fontId="3" fillId="0" borderId="2" xfId="9" applyFont="1" applyFill="1" applyBorder="1" applyAlignment="1">
      <alignment horizontal="center" vertical="center"/>
    </xf>
    <xf numFmtId="181" fontId="55" fillId="5" borderId="51" xfId="9" applyNumberFormat="1" applyFont="1" applyFill="1" applyBorder="1" applyAlignment="1">
      <alignment horizontal="center" vertical="center" shrinkToFit="1"/>
    </xf>
    <xf numFmtId="0" fontId="7" fillId="0" borderId="0" xfId="0" applyFont="1" applyAlignment="1">
      <alignment horizontal="center" vertical="center" shrinkToFit="1"/>
    </xf>
    <xf numFmtId="0" fontId="10" fillId="0" borderId="12" xfId="0" applyFont="1" applyBorder="1">
      <alignment vertical="center"/>
    </xf>
    <xf numFmtId="0" fontId="10" fillId="0" borderId="25" xfId="0" applyFont="1" applyBorder="1">
      <alignment vertical="center"/>
    </xf>
    <xf numFmtId="0" fontId="10" fillId="0" borderId="0" xfId="0" applyFont="1">
      <alignment vertical="center"/>
    </xf>
    <xf numFmtId="0" fontId="7" fillId="0" borderId="2" xfId="9" applyFill="1" applyBorder="1" applyAlignment="1">
      <alignment horizontal="right" vertical="center"/>
    </xf>
    <xf numFmtId="0" fontId="7" fillId="0" borderId="0" xfId="9" applyFill="1" applyAlignment="1">
      <alignment vertical="center" wrapText="1" shrinkToFit="1"/>
    </xf>
    <xf numFmtId="0" fontId="15" fillId="0" borderId="0" xfId="0" applyFont="1" applyAlignment="1">
      <alignment vertical="top" wrapText="1"/>
    </xf>
    <xf numFmtId="0" fontId="2" fillId="0" borderId="0" xfId="0" applyFont="1" applyAlignment="1">
      <alignment vertical="top" wrapText="1"/>
    </xf>
    <xf numFmtId="0" fontId="7" fillId="0" borderId="1" xfId="0" applyFont="1" applyBorder="1">
      <alignment vertical="center"/>
    </xf>
    <xf numFmtId="0" fontId="7" fillId="0" borderId="13" xfId="9" applyFill="1" applyBorder="1" applyAlignment="1">
      <alignment wrapText="1"/>
    </xf>
    <xf numFmtId="0" fontId="7" fillId="0" borderId="1" xfId="6" quotePrefix="1" applyFill="1" applyBorder="1" applyAlignment="1">
      <alignment vertical="top" wrapText="1"/>
    </xf>
    <xf numFmtId="0" fontId="11" fillId="0" borderId="25" xfId="16" applyFont="1" applyBorder="1" applyAlignment="1">
      <alignment horizontal="right" vertical="center"/>
    </xf>
    <xf numFmtId="0" fontId="7" fillId="0" borderId="1" xfId="6" quotePrefix="1" applyFill="1" applyBorder="1">
      <alignment vertical="center"/>
    </xf>
    <xf numFmtId="3" fontId="7" fillId="0" borderId="0" xfId="9" applyNumberFormat="1" applyFill="1" applyAlignment="1">
      <alignment horizontal="center" vertical="center"/>
    </xf>
    <xf numFmtId="0" fontId="11" fillId="2" borderId="25" xfId="9" applyFont="1" applyFill="1" applyBorder="1" applyAlignment="1">
      <alignment horizontal="center" vertical="center"/>
    </xf>
    <xf numFmtId="0" fontId="19" fillId="0" borderId="0" xfId="9" applyFont="1">
      <alignment vertical="center"/>
    </xf>
    <xf numFmtId="0" fontId="7" fillId="0" borderId="0" xfId="9" applyAlignment="1">
      <alignment vertical="center" wrapText="1"/>
    </xf>
    <xf numFmtId="3" fontId="7" fillId="0" borderId="0" xfId="9" applyNumberFormat="1" applyFill="1">
      <alignment vertical="center"/>
    </xf>
    <xf numFmtId="0" fontId="48" fillId="0" borderId="0" xfId="9" applyFont="1" applyAlignment="1">
      <alignment horizontal="left" vertical="top"/>
    </xf>
    <xf numFmtId="0" fontId="11" fillId="0" borderId="25" xfId="9" applyFont="1" applyBorder="1" applyAlignment="1">
      <alignment horizontal="center" vertical="center"/>
    </xf>
    <xf numFmtId="0" fontId="7" fillId="0" borderId="3" xfId="9" applyFill="1" applyBorder="1" applyAlignment="1">
      <alignment horizontal="center" vertical="center" shrinkToFit="1"/>
    </xf>
    <xf numFmtId="181" fontId="11" fillId="0" borderId="45" xfId="9" applyNumberFormat="1" applyFont="1" applyFill="1" applyBorder="1" applyAlignment="1" applyProtection="1">
      <alignment horizontal="center" vertical="center" shrinkToFit="1"/>
      <protection locked="0"/>
    </xf>
    <xf numFmtId="181" fontId="11" fillId="0" borderId="44" xfId="9" applyNumberFormat="1" applyFont="1" applyFill="1" applyBorder="1" applyAlignment="1" applyProtection="1">
      <alignment horizontal="center" vertical="center" shrinkToFit="1"/>
      <protection locked="0"/>
    </xf>
    <xf numFmtId="0" fontId="54" fillId="2" borderId="22" xfId="9" applyFont="1" applyFill="1" applyBorder="1" applyAlignment="1">
      <alignment vertical="top"/>
    </xf>
    <xf numFmtId="0" fontId="54" fillId="2" borderId="1" xfId="9" applyFont="1" applyFill="1" applyBorder="1" applyAlignment="1">
      <alignment vertical="top"/>
    </xf>
    <xf numFmtId="0" fontId="54" fillId="2" borderId="4" xfId="9" applyFont="1" applyFill="1" applyBorder="1" applyAlignment="1">
      <alignment vertical="top"/>
    </xf>
    <xf numFmtId="0" fontId="54" fillId="2" borderId="0" xfId="9" applyFont="1" applyFill="1" applyAlignment="1">
      <alignment vertical="top"/>
    </xf>
    <xf numFmtId="0" fontId="54" fillId="2" borderId="0" xfId="9" applyFont="1" applyFill="1" applyAlignment="1">
      <alignment vertical="top" wrapText="1"/>
    </xf>
    <xf numFmtId="0" fontId="73" fillId="0" borderId="25" xfId="0" applyFont="1" applyBorder="1" applyAlignment="1" applyProtection="1">
      <alignment horizontal="right" vertical="center"/>
      <protection locked="0"/>
    </xf>
    <xf numFmtId="0" fontId="73" fillId="0" borderId="25" xfId="9" applyFont="1" applyBorder="1" applyAlignment="1">
      <alignment horizontal="right" vertical="center"/>
    </xf>
    <xf numFmtId="0" fontId="29" fillId="0" borderId="25" xfId="16" applyFont="1" applyBorder="1" applyAlignment="1">
      <alignment horizontal="right" vertical="center"/>
    </xf>
    <xf numFmtId="0" fontId="29" fillId="0" borderId="25" xfId="9" applyFont="1" applyBorder="1" applyAlignment="1">
      <alignment horizontal="center" vertical="center"/>
    </xf>
    <xf numFmtId="0" fontId="76" fillId="0" borderId="0" xfId="18" applyFont="1" applyAlignment="1">
      <alignment vertical="center"/>
    </xf>
    <xf numFmtId="0" fontId="78" fillId="0" borderId="0" xfId="18" applyFont="1" applyAlignment="1">
      <alignment vertical="center"/>
    </xf>
    <xf numFmtId="0" fontId="79" fillId="0" borderId="0" xfId="18" applyFont="1" applyAlignment="1">
      <alignment horizontal="left" vertical="center"/>
    </xf>
    <xf numFmtId="31" fontId="77" fillId="0" borderId="0" xfId="18" applyNumberFormat="1" applyFont="1" applyAlignment="1">
      <alignment horizontal="right" vertical="center"/>
    </xf>
    <xf numFmtId="0" fontId="80" fillId="0" borderId="0" xfId="18" applyFont="1" applyAlignment="1">
      <alignment horizontal="center" vertical="center"/>
    </xf>
    <xf numFmtId="0" fontId="79" fillId="0" borderId="0" xfId="18" applyFont="1" applyAlignment="1" applyProtection="1">
      <alignment vertical="center"/>
      <protection locked="0"/>
    </xf>
    <xf numFmtId="0" fontId="76" fillId="0" borderId="0" xfId="18" applyFont="1" applyAlignment="1" applyProtection="1">
      <alignment vertical="center"/>
      <protection locked="0"/>
    </xf>
    <xf numFmtId="0" fontId="77" fillId="0" borderId="0" xfId="18" applyFont="1" applyAlignment="1" applyProtection="1">
      <alignment vertical="center"/>
      <protection locked="0"/>
    </xf>
    <xf numFmtId="0" fontId="76" fillId="0" borderId="0" xfId="18" applyFont="1" applyAlignment="1" applyProtection="1">
      <alignment horizontal="left" vertical="center"/>
      <protection locked="0"/>
    </xf>
    <xf numFmtId="0" fontId="81" fillId="0" borderId="0" xfId="18" applyFont="1" applyAlignment="1" applyProtection="1">
      <alignment horizontal="left" vertical="center"/>
      <protection locked="0"/>
    </xf>
    <xf numFmtId="0" fontId="82" fillId="0" borderId="0" xfId="18" applyFont="1" applyAlignment="1">
      <alignment horizontal="center" vertical="center"/>
    </xf>
    <xf numFmtId="0" fontId="76" fillId="0" borderId="0" xfId="18" applyFont="1" applyAlignment="1">
      <alignment horizontal="left" vertical="center"/>
    </xf>
    <xf numFmtId="0" fontId="83" fillId="0" borderId="0" xfId="18" applyFont="1" applyAlignment="1">
      <alignment vertical="center"/>
    </xf>
    <xf numFmtId="0" fontId="83" fillId="0" borderId="0" xfId="18" applyFont="1" applyAlignment="1" applyProtection="1">
      <alignment vertical="center"/>
      <protection locked="0"/>
    </xf>
    <xf numFmtId="0" fontId="84" fillId="0" borderId="0" xfId="18" applyFont="1" applyAlignment="1">
      <alignment vertical="center"/>
    </xf>
    <xf numFmtId="0" fontId="85" fillId="0" borderId="0" xfId="18" applyFont="1" applyAlignment="1">
      <alignment horizontal="center" vertical="center"/>
    </xf>
    <xf numFmtId="0" fontId="79" fillId="0" borderId="0" xfId="18" applyFont="1" applyAlignment="1">
      <alignment vertical="center"/>
    </xf>
    <xf numFmtId="0" fontId="86" fillId="0" borderId="0" xfId="18" applyFont="1" applyAlignment="1" applyProtection="1">
      <alignment horizontal="center" vertical="center"/>
      <protection locked="0"/>
    </xf>
    <xf numFmtId="0" fontId="81" fillId="0" borderId="0" xfId="18" applyFont="1" applyAlignment="1" applyProtection="1">
      <alignment vertical="center"/>
      <protection locked="0"/>
    </xf>
    <xf numFmtId="0" fontId="87" fillId="0" borderId="0" xfId="18" applyFont="1" applyAlignment="1">
      <alignment horizontal="center" vertical="center"/>
    </xf>
    <xf numFmtId="0" fontId="81" fillId="0" borderId="0" xfId="18" applyFont="1" applyAlignment="1" applyProtection="1">
      <alignment horizontal="left" vertical="center" wrapText="1"/>
      <protection locked="0"/>
    </xf>
    <xf numFmtId="0" fontId="84" fillId="0" borderId="0" xfId="18" applyFont="1" applyAlignment="1">
      <alignment vertical="center" wrapText="1"/>
    </xf>
    <xf numFmtId="0" fontId="77" fillId="0" borderId="0" xfId="18" applyFont="1" applyAlignment="1">
      <alignment horizontal="left" vertical="center" wrapText="1"/>
    </xf>
    <xf numFmtId="0" fontId="84" fillId="0" borderId="0" xfId="18" applyFont="1" applyAlignment="1">
      <alignment horizontal="left" vertical="center" wrapText="1"/>
    </xf>
    <xf numFmtId="0" fontId="77" fillId="0" borderId="0" xfId="18" applyFont="1" applyAlignment="1">
      <alignment vertical="center"/>
    </xf>
    <xf numFmtId="0" fontId="81" fillId="0" borderId="0" xfId="18" applyFont="1" applyAlignment="1">
      <alignment horizontal="right" vertical="center"/>
    </xf>
    <xf numFmtId="0" fontId="77" fillId="0" borderId="0" xfId="18" applyFont="1" applyAlignment="1">
      <alignment horizontal="right" vertical="center"/>
    </xf>
    <xf numFmtId="0" fontId="88" fillId="0" borderId="0" xfId="18" applyFont="1" applyAlignment="1">
      <alignment vertical="center"/>
    </xf>
    <xf numFmtId="0" fontId="81" fillId="0" borderId="0" xfId="18" applyFont="1" applyAlignment="1">
      <alignment vertical="center"/>
    </xf>
    <xf numFmtId="0" fontId="79" fillId="0" borderId="0" xfId="18" applyFont="1" applyAlignment="1" applyProtection="1">
      <alignment horizontal="left" vertical="center"/>
      <protection locked="0"/>
    </xf>
    <xf numFmtId="0" fontId="79" fillId="0" borderId="0" xfId="18" applyFont="1" applyAlignment="1" applyProtection="1">
      <alignment horizontal="right" vertical="center"/>
      <protection locked="0"/>
    </xf>
    <xf numFmtId="0" fontId="77" fillId="0" borderId="0" xfId="18" applyFont="1" applyAlignment="1" applyProtection="1">
      <alignment horizontal="center" vertical="center"/>
      <protection locked="0"/>
    </xf>
    <xf numFmtId="0" fontId="89" fillId="0" borderId="0" xfId="18" applyFont="1" applyAlignment="1">
      <alignment vertical="center"/>
    </xf>
    <xf numFmtId="0" fontId="90" fillId="0" borderId="0" xfId="18" applyFont="1" applyAlignment="1">
      <alignment vertical="center"/>
    </xf>
    <xf numFmtId="0" fontId="76" fillId="0" borderId="0" xfId="18" applyFont="1" applyAlignment="1" applyProtection="1">
      <alignment horizontal="right" vertical="center"/>
      <protection locked="0"/>
    </xf>
    <xf numFmtId="0" fontId="35" fillId="0" borderId="9" xfId="9" applyFont="1" applyFill="1" applyBorder="1" applyAlignment="1">
      <alignment horizontal="center" vertical="center"/>
    </xf>
    <xf numFmtId="0" fontId="35" fillId="0" borderId="11" xfId="9" applyFont="1" applyFill="1" applyBorder="1" applyAlignment="1">
      <alignment horizontal="center" vertical="center"/>
    </xf>
    <xf numFmtId="0" fontId="35" fillId="0" borderId="45" xfId="9" applyFont="1" applyFill="1" applyBorder="1" applyAlignment="1">
      <alignment horizontal="center" vertical="center"/>
    </xf>
    <xf numFmtId="0" fontId="35" fillId="0" borderId="18" xfId="9" applyFont="1" applyFill="1" applyBorder="1" applyAlignment="1">
      <alignment horizontal="center" vertical="center"/>
    </xf>
    <xf numFmtId="0" fontId="35" fillId="0" borderId="12" xfId="9" applyFont="1" applyFill="1" applyBorder="1" applyAlignment="1">
      <alignment horizontal="center" vertical="center"/>
    </xf>
    <xf numFmtId="0" fontId="35" fillId="0" borderId="55" xfId="9" applyFont="1" applyFill="1" applyBorder="1" applyAlignment="1">
      <alignment horizontal="center" vertical="center"/>
    </xf>
    <xf numFmtId="0" fontId="35" fillId="0" borderId="7" xfId="9" applyFont="1" applyFill="1" applyBorder="1" applyAlignment="1">
      <alignment horizontal="center" vertical="center"/>
    </xf>
    <xf numFmtId="0" fontId="33" fillId="0" borderId="0" xfId="0" applyFont="1" applyAlignment="1">
      <alignment horizontal="right" vertical="top" wrapText="1"/>
    </xf>
    <xf numFmtId="0" fontId="35" fillId="0" borderId="0" xfId="9" applyFont="1" applyAlignment="1">
      <alignment vertical="center" shrinkToFit="1"/>
    </xf>
    <xf numFmtId="0" fontId="35" fillId="0" borderId="0" xfId="9" applyFont="1">
      <alignment vertical="center"/>
    </xf>
    <xf numFmtId="0" fontId="35" fillId="0" borderId="0" xfId="9" applyFont="1" applyAlignment="1">
      <alignment horizontal="center" vertical="center"/>
    </xf>
    <xf numFmtId="0" fontId="33" fillId="0" borderId="0" xfId="9" applyFont="1" applyAlignment="1">
      <alignment horizontal="left" vertical="top" wrapText="1"/>
    </xf>
    <xf numFmtId="0" fontId="33" fillId="0" borderId="0" xfId="9" applyFont="1" applyAlignment="1">
      <alignment vertical="top" wrapText="1"/>
    </xf>
    <xf numFmtId="0" fontId="33" fillId="0" borderId="0" xfId="9" applyFont="1" applyAlignment="1">
      <alignment horizontal="left" vertical="top"/>
    </xf>
    <xf numFmtId="0" fontId="35" fillId="0" borderId="0" xfId="9" applyFont="1" applyAlignment="1">
      <alignment horizontal="center" vertical="center" textRotation="255"/>
    </xf>
    <xf numFmtId="0" fontId="33" fillId="0" borderId="0" xfId="9" applyFont="1" applyFill="1" applyAlignment="1"/>
    <xf numFmtId="0" fontId="35" fillId="0" borderId="225" xfId="9" applyFont="1" applyBorder="1" applyAlignment="1">
      <alignment vertical="top" wrapText="1"/>
    </xf>
    <xf numFmtId="0" fontId="35" fillId="0" borderId="225" xfId="9" applyFont="1" applyBorder="1">
      <alignment vertical="center"/>
    </xf>
    <xf numFmtId="0" fontId="33" fillId="0" borderId="225" xfId="9" applyFont="1" applyBorder="1" applyAlignment="1">
      <alignment horizontal="right" vertical="top"/>
    </xf>
    <xf numFmtId="0" fontId="33" fillId="0" borderId="225" xfId="9" applyFont="1" applyBorder="1" applyAlignment="1">
      <alignment vertical="top" wrapText="1"/>
    </xf>
    <xf numFmtId="0" fontId="35" fillId="0" borderId="227" xfId="9" applyFont="1" applyFill="1" applyBorder="1" applyAlignment="1">
      <alignment horizontal="right" vertical="center"/>
    </xf>
    <xf numFmtId="0" fontId="35" fillId="0" borderId="227" xfId="9" applyFont="1" applyBorder="1">
      <alignment vertical="center"/>
    </xf>
    <xf numFmtId="0" fontId="35" fillId="0" borderId="0" xfId="9" applyFont="1" applyAlignment="1">
      <alignment horizontal="right" vertical="center"/>
    </xf>
    <xf numFmtId="0" fontId="35" fillId="0" borderId="227" xfId="9" applyFont="1" applyBorder="1" applyAlignment="1">
      <alignment horizontal="right" vertical="center"/>
    </xf>
    <xf numFmtId="182" fontId="35" fillId="0" borderId="0" xfId="9" applyNumberFormat="1" applyFont="1" applyFill="1">
      <alignment vertical="center"/>
    </xf>
    <xf numFmtId="193" fontId="35" fillId="0" borderId="0" xfId="9" applyNumberFormat="1" applyFont="1" applyFill="1">
      <alignment vertical="center"/>
    </xf>
    <xf numFmtId="182" fontId="35" fillId="0" borderId="13" xfId="9" applyNumberFormat="1" applyFont="1" applyFill="1" applyBorder="1">
      <alignment vertical="center"/>
    </xf>
    <xf numFmtId="0" fontId="35" fillId="0" borderId="13" xfId="9" applyFont="1" applyBorder="1">
      <alignment vertical="center"/>
    </xf>
    <xf numFmtId="0" fontId="33" fillId="0" borderId="7" xfId="9" applyFont="1" applyFill="1" applyBorder="1" applyAlignment="1">
      <alignment horizontal="right" vertical="top"/>
    </xf>
    <xf numFmtId="0" fontId="33" fillId="0" borderId="7" xfId="9" applyFont="1" applyFill="1" applyBorder="1" applyAlignment="1">
      <alignment vertical="top"/>
    </xf>
    <xf numFmtId="0" fontId="35" fillId="0" borderId="25" xfId="9" applyFont="1" applyBorder="1">
      <alignment vertical="center"/>
    </xf>
    <xf numFmtId="0" fontId="33" fillId="0" borderId="25" xfId="9" applyFont="1" applyFill="1" applyBorder="1" applyAlignment="1">
      <alignment vertical="top" wrapText="1"/>
    </xf>
    <xf numFmtId="0" fontId="33" fillId="0" borderId="25" xfId="9" applyFont="1" applyFill="1" applyBorder="1" applyAlignment="1"/>
    <xf numFmtId="0" fontId="35" fillId="0" borderId="227" xfId="9" applyFont="1" applyFill="1" applyBorder="1">
      <alignment vertical="center"/>
    </xf>
    <xf numFmtId="0" fontId="35" fillId="0" borderId="231" xfId="9" applyFont="1" applyBorder="1">
      <alignment vertical="center"/>
    </xf>
    <xf numFmtId="0" fontId="35" fillId="0" borderId="232" xfId="9" applyFont="1" applyBorder="1">
      <alignment vertical="center"/>
    </xf>
    <xf numFmtId="0" fontId="35" fillId="0" borderId="232" xfId="9" applyFont="1" applyBorder="1" applyAlignment="1">
      <alignment horizontal="center" vertical="center"/>
    </xf>
    <xf numFmtId="0" fontId="35" fillId="0" borderId="232" xfId="9" applyFont="1" applyBorder="1" applyAlignment="1">
      <alignment vertical="center" shrinkToFit="1"/>
    </xf>
    <xf numFmtId="0" fontId="35" fillId="0" borderId="232" xfId="9" applyFont="1" applyBorder="1" applyAlignment="1">
      <alignment vertical="top" wrapText="1"/>
    </xf>
    <xf numFmtId="176" fontId="96" fillId="0" borderId="0" xfId="3" applyFont="1" applyFill="1" applyBorder="1" applyAlignment="1" applyProtection="1">
      <alignment vertical="center" wrapText="1"/>
    </xf>
    <xf numFmtId="189" fontId="35" fillId="0" borderId="0" xfId="9" applyNumberFormat="1" applyFont="1" applyFill="1">
      <alignment vertical="center"/>
    </xf>
    <xf numFmtId="189" fontId="35" fillId="0" borderId="0" xfId="9" applyNumberFormat="1" applyFont="1" applyFill="1" applyAlignment="1">
      <alignment horizontal="right"/>
    </xf>
    <xf numFmtId="0" fontId="33" fillId="0" borderId="0" xfId="9" applyFont="1" applyAlignment="1">
      <alignment horizontal="right" vertical="top"/>
    </xf>
    <xf numFmtId="0" fontId="35" fillId="0" borderId="28" xfId="9" applyFont="1" applyFill="1" applyBorder="1" applyAlignment="1">
      <alignment horizontal="left" vertical="center" wrapText="1"/>
    </xf>
    <xf numFmtId="0" fontId="33" fillId="0" borderId="19" xfId="9" applyFont="1" applyFill="1" applyBorder="1" applyAlignment="1">
      <alignment horizontal="left" vertical="top"/>
    </xf>
    <xf numFmtId="0" fontId="97" fillId="0" borderId="12" xfId="9" applyFont="1" applyFill="1" applyBorder="1" applyAlignment="1">
      <alignment horizontal="left" vertical="top"/>
    </xf>
    <xf numFmtId="0" fontId="35" fillId="0" borderId="13" xfId="9" applyFont="1" applyFill="1" applyBorder="1" applyAlignment="1">
      <alignment horizontal="left" vertical="center" wrapText="1"/>
    </xf>
    <xf numFmtId="0" fontId="97" fillId="0" borderId="0" xfId="9" applyFont="1" applyFill="1" applyAlignment="1">
      <alignment horizontal="left" vertical="top"/>
    </xf>
    <xf numFmtId="0" fontId="35" fillId="0" borderId="181" xfId="9" applyFont="1" applyFill="1" applyBorder="1" applyAlignment="1">
      <alignment vertical="center" shrinkToFit="1"/>
    </xf>
    <xf numFmtId="0" fontId="35" fillId="0" borderId="164" xfId="9" applyFont="1" applyFill="1" applyBorder="1" applyAlignment="1">
      <alignment horizontal="center" vertical="center"/>
    </xf>
    <xf numFmtId="0" fontId="35" fillId="0" borderId="11" xfId="9" applyFont="1" applyFill="1" applyBorder="1" applyAlignment="1">
      <alignment horizontal="center" vertical="center" shrinkToFit="1"/>
    </xf>
    <xf numFmtId="0" fontId="35" fillId="0" borderId="26" xfId="9" applyFont="1" applyFill="1" applyBorder="1" applyAlignment="1">
      <alignment horizontal="center" vertical="center"/>
    </xf>
    <xf numFmtId="0" fontId="97" fillId="0" borderId="0" xfId="9" applyFont="1" applyFill="1">
      <alignment vertical="center"/>
    </xf>
    <xf numFmtId="0" fontId="35" fillId="0" borderId="26" xfId="9" applyFont="1" applyFill="1" applyBorder="1">
      <alignment vertical="center"/>
    </xf>
    <xf numFmtId="0" fontId="35" fillId="0" borderId="11" xfId="9" applyFont="1" applyFill="1" applyBorder="1">
      <alignment vertical="center"/>
    </xf>
    <xf numFmtId="0" fontId="35" fillId="0" borderId="1" xfId="9" applyFont="1" applyFill="1" applyBorder="1" applyAlignment="1">
      <alignment horizontal="right" vertical="center"/>
    </xf>
    <xf numFmtId="0" fontId="35" fillId="7" borderId="54" xfId="9" applyFont="1" applyFill="1" applyBorder="1">
      <alignment vertical="center"/>
    </xf>
    <xf numFmtId="0" fontId="35" fillId="7" borderId="55" xfId="9" applyFont="1" applyFill="1" applyBorder="1">
      <alignment vertical="center"/>
    </xf>
    <xf numFmtId="0" fontId="35" fillId="0" borderId="78" xfId="9" applyFont="1" applyFill="1" applyBorder="1">
      <alignment vertical="center"/>
    </xf>
    <xf numFmtId="0" fontId="35" fillId="0" borderId="57" xfId="9" applyFont="1" applyFill="1" applyBorder="1">
      <alignment vertical="center"/>
    </xf>
    <xf numFmtId="0" fontId="35" fillId="0" borderId="54" xfId="9" applyFont="1" applyFill="1" applyBorder="1">
      <alignment vertical="center"/>
    </xf>
    <xf numFmtId="0" fontId="35" fillId="7" borderId="122" xfId="9" applyFont="1" applyFill="1" applyBorder="1">
      <alignment vertical="center"/>
    </xf>
    <xf numFmtId="0" fontId="35" fillId="7" borderId="64" xfId="9" applyFont="1" applyFill="1" applyBorder="1">
      <alignment vertical="center"/>
    </xf>
    <xf numFmtId="0" fontId="35" fillId="0" borderId="80" xfId="9" applyFont="1" applyFill="1" applyBorder="1">
      <alignment vertical="center"/>
    </xf>
    <xf numFmtId="0" fontId="33" fillId="0" borderId="12" xfId="9" applyFont="1" applyFill="1" applyBorder="1">
      <alignment vertical="center"/>
    </xf>
    <xf numFmtId="0" fontId="33" fillId="0" borderId="13" xfId="9" applyFont="1" applyFill="1" applyBorder="1" applyAlignment="1">
      <alignment horizontal="left" vertical="top"/>
    </xf>
    <xf numFmtId="0" fontId="35" fillId="0" borderId="13" xfId="9" applyFont="1" applyFill="1" applyBorder="1" applyAlignment="1">
      <alignment horizontal="left" vertical="top" wrapText="1"/>
    </xf>
    <xf numFmtId="0" fontId="33" fillId="0" borderId="25" xfId="9" applyFont="1" applyFill="1" applyBorder="1" applyAlignment="1">
      <alignment horizontal="left" vertical="top"/>
    </xf>
    <xf numFmtId="0" fontId="35" fillId="0" borderId="27" xfId="9" applyFont="1" applyFill="1" applyBorder="1">
      <alignment vertical="center"/>
    </xf>
    <xf numFmtId="178" fontId="35" fillId="0" borderId="0" xfId="9" applyNumberFormat="1" applyFont="1">
      <alignment vertical="center"/>
    </xf>
    <xf numFmtId="223" fontId="35" fillId="0" borderId="0" xfId="9" applyNumberFormat="1" applyFont="1">
      <alignment vertical="center"/>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33" fillId="0" borderId="5" xfId="0" applyFont="1" applyBorder="1" applyAlignment="1">
      <alignment horizontal="left" vertical="top" wrapText="1"/>
    </xf>
    <xf numFmtId="0" fontId="33" fillId="0" borderId="2" xfId="0" applyFont="1" applyBorder="1" applyAlignment="1">
      <alignment horizontal="left" vertical="top" wrapText="1" shrinkToFit="1"/>
    </xf>
    <xf numFmtId="0" fontId="35" fillId="0" borderId="51" xfId="9" applyFont="1" applyFill="1" applyBorder="1" applyAlignment="1">
      <alignment horizontal="center" vertical="center"/>
    </xf>
    <xf numFmtId="0" fontId="33" fillId="0" borderId="0" xfId="9" applyFont="1" applyFill="1" applyAlignment="1">
      <alignment horizontal="right" vertical="center" shrinkToFit="1"/>
    </xf>
    <xf numFmtId="0" fontId="35" fillId="0" borderId="8" xfId="9" applyFont="1" applyFill="1" applyBorder="1" applyAlignment="1">
      <alignment horizontal="center" vertical="center"/>
    </xf>
    <xf numFmtId="0" fontId="35" fillId="0" borderId="46" xfId="9" applyFont="1" applyFill="1" applyBorder="1" applyAlignment="1">
      <alignment horizontal="center" vertical="center"/>
    </xf>
    <xf numFmtId="0" fontId="35" fillId="0" borderId="90" xfId="9" applyFont="1" applyFill="1" applyBorder="1" applyAlignment="1">
      <alignment horizontal="center" vertical="center"/>
    </xf>
    <xf numFmtId="186" fontId="35" fillId="0" borderId="0" xfId="9" applyNumberFormat="1" applyFont="1" applyFill="1" applyAlignment="1">
      <alignment horizontal="center" vertical="center"/>
    </xf>
    <xf numFmtId="182" fontId="35" fillId="0" borderId="0" xfId="9" applyNumberFormat="1" applyFont="1" applyFill="1" applyAlignment="1">
      <alignment horizontal="center" vertical="center" wrapText="1" shrinkToFit="1"/>
    </xf>
    <xf numFmtId="49" fontId="36" fillId="0" borderId="0" xfId="9" quotePrefix="1" applyNumberFormat="1" applyFont="1" applyFill="1" applyAlignment="1">
      <alignment horizontal="center" vertical="center"/>
    </xf>
    <xf numFmtId="182" fontId="35" fillId="0" borderId="8" xfId="9" applyNumberFormat="1" applyFont="1" applyFill="1" applyBorder="1" applyAlignment="1">
      <alignment horizontal="center" vertical="center"/>
    </xf>
    <xf numFmtId="0" fontId="35" fillId="0" borderId="44" xfId="9" applyFont="1" applyFill="1" applyBorder="1" applyAlignment="1">
      <alignment horizontal="center" vertical="center" shrinkToFit="1"/>
    </xf>
    <xf numFmtId="0" fontId="35" fillId="0" borderId="0" xfId="9" applyFont="1" applyFill="1" applyAlignment="1">
      <alignment horizontal="left" vertical="center" wrapText="1"/>
    </xf>
    <xf numFmtId="0" fontId="35" fillId="0" borderId="0" xfId="9" applyFont="1" applyAlignment="1">
      <alignment horizontal="left" vertical="center"/>
    </xf>
    <xf numFmtId="0" fontId="35" fillId="0" borderId="79" xfId="9" applyFont="1" applyFill="1" applyBorder="1" applyAlignment="1">
      <alignment horizontal="center" vertical="center"/>
    </xf>
    <xf numFmtId="0" fontId="35" fillId="0" borderId="51" xfId="9" applyFont="1" applyFill="1" applyBorder="1" applyAlignment="1">
      <alignment horizontal="left" vertical="center"/>
    </xf>
    <xf numFmtId="0" fontId="35" fillId="0" borderId="12" xfId="9" applyFont="1" applyFill="1" applyBorder="1" applyAlignment="1">
      <alignment horizontal="left" vertical="center"/>
    </xf>
    <xf numFmtId="0" fontId="35" fillId="0" borderId="1" xfId="9" quotePrefix="1" applyFont="1" applyFill="1" applyBorder="1" applyAlignment="1">
      <alignment horizontal="right" vertical="center"/>
    </xf>
    <xf numFmtId="0" fontId="35" fillId="0" borderId="94" xfId="9" applyFont="1" applyFill="1" applyBorder="1" applyAlignment="1">
      <alignment horizontal="center" vertical="center" shrinkToFit="1"/>
    </xf>
    <xf numFmtId="0" fontId="36" fillId="0" borderId="36" xfId="9" applyFont="1" applyFill="1" applyBorder="1" applyAlignment="1">
      <alignment horizontal="center" vertical="center"/>
    </xf>
    <xf numFmtId="0" fontId="33" fillId="0" borderId="0" xfId="9" applyFont="1" applyFill="1" applyAlignment="1">
      <alignment horizontal="left" vertical="center" shrinkToFit="1"/>
    </xf>
    <xf numFmtId="0" fontId="37" fillId="0" borderId="0" xfId="9" applyFont="1" applyFill="1" applyAlignment="1">
      <alignment horizontal="left" vertical="center"/>
    </xf>
    <xf numFmtId="0" fontId="33" fillId="0" borderId="0" xfId="9" applyFont="1" applyFill="1" applyAlignment="1">
      <alignment vertical="top"/>
    </xf>
    <xf numFmtId="0" fontId="35" fillId="0" borderId="0" xfId="9" applyFont="1" applyFill="1" applyAlignment="1">
      <alignment vertical="top" shrinkToFit="1"/>
    </xf>
    <xf numFmtId="0" fontId="35" fillId="0" borderId="32" xfId="9" applyFont="1" applyBorder="1" applyAlignment="1">
      <alignment horizontal="center" vertical="center"/>
    </xf>
    <xf numFmtId="0" fontId="35" fillId="0" borderId="31" xfId="9" applyFont="1" applyBorder="1" applyAlignment="1">
      <alignment horizontal="center" vertical="center"/>
    </xf>
    <xf numFmtId="0" fontId="40" fillId="0" borderId="0" xfId="0" applyFont="1" applyAlignment="1">
      <alignment vertical="center" shrinkToFit="1"/>
    </xf>
    <xf numFmtId="0" fontId="35" fillId="0" borderId="0" xfId="10" applyFont="1" applyAlignment="1">
      <alignment horizontal="left" vertical="center"/>
    </xf>
    <xf numFmtId="0" fontId="101" fillId="0" borderId="0" xfId="0" applyFont="1" applyAlignment="1">
      <alignment horizontal="center" vertical="center"/>
    </xf>
    <xf numFmtId="0" fontId="38" fillId="0" borderId="0" xfId="0" applyFont="1">
      <alignment vertical="center"/>
    </xf>
    <xf numFmtId="0" fontId="102" fillId="0" borderId="0" xfId="0" applyFont="1" applyAlignment="1">
      <alignment horizontal="center" vertical="center"/>
    </xf>
    <xf numFmtId="0" fontId="103" fillId="0" borderId="0" xfId="0" applyFont="1">
      <alignment vertical="center"/>
    </xf>
    <xf numFmtId="0" fontId="102" fillId="0" borderId="0" xfId="0" applyFont="1">
      <alignment vertical="center"/>
    </xf>
    <xf numFmtId="0" fontId="101" fillId="0" borderId="0" xfId="0" applyFont="1">
      <alignment vertical="center"/>
    </xf>
    <xf numFmtId="0" fontId="101" fillId="0" borderId="0" xfId="0" applyFont="1" applyAlignment="1">
      <alignment horizontal="right" vertical="center"/>
    </xf>
    <xf numFmtId="0" fontId="101" fillId="0" borderId="0" xfId="0" applyFont="1" applyAlignment="1">
      <alignment horizontal="left" vertical="center"/>
    </xf>
    <xf numFmtId="0" fontId="102" fillId="12" borderId="0" xfId="0" applyFont="1" applyFill="1" applyAlignment="1">
      <alignment horizontal="center" vertical="center"/>
    </xf>
    <xf numFmtId="0" fontId="60" fillId="0" borderId="0" xfId="14" applyFont="1" applyProtection="1">
      <alignment vertical="center"/>
    </xf>
    <xf numFmtId="0" fontId="60" fillId="0" borderId="0" xfId="14" applyFont="1">
      <alignment vertical="center"/>
    </xf>
    <xf numFmtId="0" fontId="37" fillId="0" borderId="1" xfId="9" applyFont="1" applyFill="1" applyBorder="1" applyAlignment="1">
      <alignment horizontal="right" vertical="center"/>
    </xf>
    <xf numFmtId="0" fontId="33" fillId="0" borderId="28" xfId="9" applyFont="1" applyFill="1" applyBorder="1" applyAlignment="1">
      <alignment horizontal="left" vertical="top" wrapText="1"/>
    </xf>
    <xf numFmtId="0" fontId="33" fillId="0" borderId="12" xfId="9" applyFont="1" applyFill="1" applyBorder="1" applyAlignment="1">
      <alignment horizontal="left" vertical="top" wrapText="1"/>
    </xf>
    <xf numFmtId="0" fontId="33" fillId="0" borderId="0" xfId="9" applyFont="1" applyFill="1" applyAlignment="1">
      <alignment horizontal="right" vertical="top" wrapText="1"/>
    </xf>
    <xf numFmtId="0" fontId="33" fillId="0" borderId="13" xfId="9" applyFont="1" applyFill="1" applyBorder="1" applyAlignment="1">
      <alignment vertical="top" wrapText="1"/>
    </xf>
    <xf numFmtId="186" fontId="35" fillId="0" borderId="7" xfId="9" applyNumberFormat="1" applyFont="1" applyFill="1" applyBorder="1" applyAlignment="1">
      <alignment horizontal="center" vertical="center"/>
    </xf>
    <xf numFmtId="0" fontId="35" fillId="0" borderId="2" xfId="9" applyFont="1" applyFill="1" applyBorder="1" applyAlignment="1">
      <alignment horizontal="left" vertical="top" wrapText="1"/>
    </xf>
    <xf numFmtId="0" fontId="105" fillId="0" borderId="0" xfId="9" applyFont="1" applyAlignment="1">
      <alignment horizontal="left" vertical="center"/>
    </xf>
    <xf numFmtId="0" fontId="105" fillId="0" borderId="1" xfId="9" applyFont="1" applyBorder="1" applyAlignment="1">
      <alignment horizontal="left" vertical="center"/>
    </xf>
    <xf numFmtId="0" fontId="105" fillId="0" borderId="2" xfId="9" applyFont="1" applyFill="1" applyBorder="1">
      <alignment vertical="center"/>
    </xf>
    <xf numFmtId="0" fontId="105" fillId="0" borderId="0" xfId="9" applyFont="1" applyFill="1">
      <alignment vertical="center"/>
    </xf>
    <xf numFmtId="0" fontId="106" fillId="0" borderId="0" xfId="9" applyFont="1" applyAlignment="1">
      <alignment horizontal="left" vertical="center"/>
    </xf>
    <xf numFmtId="0" fontId="105" fillId="0" borderId="0" xfId="9" applyFont="1">
      <alignment vertical="center"/>
    </xf>
    <xf numFmtId="179" fontId="35" fillId="0" borderId="54" xfId="9" applyNumberFormat="1" applyFont="1" applyBorder="1" applyAlignment="1">
      <alignment horizontal="center" vertical="center"/>
    </xf>
    <xf numFmtId="179" fontId="35" fillId="0" borderId="7" xfId="9" applyNumberFormat="1" applyFont="1" applyBorder="1" applyAlignment="1">
      <alignment horizontal="center" vertical="center"/>
    </xf>
    <xf numFmtId="187" fontId="35" fillId="0" borderId="79" xfId="9" applyNumberFormat="1" applyFont="1" applyBorder="1" applyAlignment="1">
      <alignment horizontal="center" vertical="center"/>
    </xf>
    <xf numFmtId="187" fontId="35" fillId="0" borderId="55" xfId="9" applyNumberFormat="1" applyFont="1" applyBorder="1" applyAlignment="1">
      <alignment horizontal="center" vertical="center"/>
    </xf>
    <xf numFmtId="0" fontId="105" fillId="0" borderId="0" xfId="9" quotePrefix="1" applyFont="1">
      <alignment vertical="center"/>
    </xf>
    <xf numFmtId="187" fontId="35" fillId="0" borderId="7" xfId="9" applyNumberFormat="1" applyFont="1" applyBorder="1" applyAlignment="1">
      <alignment horizontal="center" vertical="center"/>
    </xf>
    <xf numFmtId="0" fontId="33" fillId="0" borderId="46" xfId="9" applyFont="1" applyBorder="1" applyAlignment="1">
      <alignment horizontal="left" vertical="center"/>
    </xf>
    <xf numFmtId="0" fontId="35" fillId="0" borderId="44" xfId="9" applyFont="1" applyBorder="1" applyAlignment="1">
      <alignment horizontal="center" vertical="center"/>
    </xf>
    <xf numFmtId="0" fontId="35" fillId="0" borderId="93" xfId="9" applyFont="1" applyBorder="1" applyAlignment="1">
      <alignment horizontal="left" vertical="center"/>
    </xf>
    <xf numFmtId="0" fontId="33" fillId="0" borderId="18" xfId="9" applyFont="1" applyBorder="1">
      <alignment vertical="center"/>
    </xf>
    <xf numFmtId="0" fontId="35" fillId="0" borderId="46" xfId="9" applyFont="1" applyBorder="1" applyAlignment="1">
      <alignment horizontal="left" vertical="center"/>
    </xf>
    <xf numFmtId="0" fontId="35" fillId="0" borderId="91" xfId="9" applyFont="1" applyBorder="1" applyAlignment="1">
      <alignment horizontal="left" vertical="center"/>
    </xf>
    <xf numFmtId="0" fontId="33" fillId="0" borderId="78" xfId="9" applyFont="1" applyBorder="1" applyAlignment="1">
      <alignment vertical="center" shrinkToFit="1"/>
    </xf>
    <xf numFmtId="0" fontId="35" fillId="0" borderId="8" xfId="9" applyFont="1" applyBorder="1" applyAlignment="1">
      <alignment horizontal="left" vertical="center"/>
    </xf>
    <xf numFmtId="179" fontId="35" fillId="0" borderId="57" xfId="9" applyNumberFormat="1" applyFont="1" applyBorder="1" applyAlignment="1">
      <alignment horizontal="right" vertical="center"/>
    </xf>
    <xf numFmtId="0" fontId="35" fillId="0" borderId="44" xfId="9" applyFont="1" applyBorder="1">
      <alignment vertical="center"/>
    </xf>
    <xf numFmtId="0" fontId="35" fillId="0" borderId="44" xfId="9" applyFont="1" applyBorder="1" applyAlignment="1">
      <alignment horizontal="left" vertical="center"/>
    </xf>
    <xf numFmtId="0" fontId="33" fillId="0" borderId="32" xfId="9" applyFont="1" applyBorder="1" applyAlignment="1">
      <alignment vertical="center" wrapText="1"/>
    </xf>
    <xf numFmtId="0" fontId="35" fillId="0" borderId="30" xfId="9" applyFont="1" applyBorder="1" applyAlignment="1">
      <alignment horizontal="left" vertical="center"/>
    </xf>
    <xf numFmtId="0" fontId="105" fillId="0" borderId="0" xfId="0" applyFont="1">
      <alignment vertical="center"/>
    </xf>
    <xf numFmtId="0" fontId="105" fillId="0" borderId="1" xfId="0" applyFont="1" applyBorder="1">
      <alignment vertical="center"/>
    </xf>
    <xf numFmtId="0" fontId="107" fillId="0" borderId="2" xfId="0" applyFont="1" applyBorder="1" applyAlignment="1">
      <alignment vertical="center" wrapText="1"/>
    </xf>
    <xf numFmtId="0" fontId="107" fillId="0" borderId="0" xfId="0" applyFont="1" applyAlignment="1">
      <alignment vertical="center" wrapText="1"/>
    </xf>
    <xf numFmtId="0" fontId="108" fillId="0" borderId="0" xfId="9" applyFont="1" applyAlignment="1">
      <alignment horizontal="left" vertical="top"/>
    </xf>
    <xf numFmtId="0" fontId="35" fillId="0" borderId="11" xfId="9" applyFont="1" applyBorder="1" applyAlignment="1">
      <alignment horizontal="left" vertical="center"/>
    </xf>
    <xf numFmtId="0" fontId="107" fillId="0" borderId="2" xfId="0" applyFont="1" applyBorder="1" applyAlignment="1">
      <alignment horizontal="left" vertical="center" wrapText="1"/>
    </xf>
    <xf numFmtId="0" fontId="107" fillId="0" borderId="0" xfId="0" applyFont="1" applyAlignment="1">
      <alignment horizontal="left" vertical="center" wrapText="1"/>
    </xf>
    <xf numFmtId="0" fontId="35" fillId="0" borderId="0" xfId="0" applyFont="1" applyAlignment="1">
      <alignment horizontal="left" vertical="center"/>
    </xf>
    <xf numFmtId="0" fontId="33" fillId="0" borderId="0" xfId="0" applyFont="1" applyAlignment="1">
      <alignment horizontal="right" vertical="top" shrinkToFit="1"/>
    </xf>
    <xf numFmtId="0" fontId="43" fillId="0" borderId="13" xfId="0" applyFont="1" applyBorder="1">
      <alignment vertical="center"/>
    </xf>
    <xf numFmtId="0" fontId="33" fillId="0" borderId="2" xfId="0" applyFont="1" applyBorder="1" applyAlignment="1">
      <alignment vertical="top" wrapText="1" shrinkToFit="1"/>
    </xf>
    <xf numFmtId="0" fontId="35" fillId="0" borderId="0" xfId="0" applyFont="1" applyAlignment="1">
      <alignment horizontal="left" vertical="center" wrapText="1"/>
    </xf>
    <xf numFmtId="0" fontId="46" fillId="0" borderId="0" xfId="0" applyFont="1" applyAlignment="1">
      <alignment horizontal="right" vertical="top" shrinkToFit="1"/>
    </xf>
    <xf numFmtId="0" fontId="33" fillId="0" borderId="13" xfId="0" applyFont="1" applyBorder="1" applyAlignment="1">
      <alignment vertical="top" wrapText="1" shrinkToFit="1"/>
    </xf>
    <xf numFmtId="0" fontId="33" fillId="0" borderId="25" xfId="0" applyFont="1" applyBorder="1" applyAlignment="1">
      <alignment horizontal="left" vertical="top"/>
    </xf>
    <xf numFmtId="0" fontId="43" fillId="0" borderId="0" xfId="0" applyFont="1" applyAlignment="1">
      <alignment horizontal="left" vertical="center"/>
    </xf>
    <xf numFmtId="0" fontId="33" fillId="0" borderId="13" xfId="0" applyFont="1" applyBorder="1" applyAlignment="1">
      <alignment horizontal="center" vertical="center" wrapText="1"/>
    </xf>
    <xf numFmtId="0" fontId="33" fillId="0" borderId="0" xfId="0" applyFont="1" applyAlignment="1">
      <alignment vertical="top" wrapText="1" shrinkToFit="1"/>
    </xf>
    <xf numFmtId="0" fontId="35" fillId="0" borderId="25" xfId="9" applyFont="1" applyFill="1" applyBorder="1" applyAlignment="1">
      <alignment horizontal="left" vertical="center" wrapText="1"/>
    </xf>
    <xf numFmtId="0" fontId="33" fillId="0" borderId="2" xfId="0" applyFont="1" applyBorder="1" applyAlignment="1">
      <alignment horizontal="left" vertical="top"/>
    </xf>
    <xf numFmtId="0" fontId="42" fillId="0" borderId="25" xfId="9" applyFont="1" applyFill="1" applyBorder="1">
      <alignment vertical="center"/>
    </xf>
    <xf numFmtId="0" fontId="33" fillId="0" borderId="0" xfId="8" applyFont="1" applyAlignment="1">
      <alignment vertical="top" wrapText="1"/>
    </xf>
    <xf numFmtId="0" fontId="35" fillId="0" borderId="3" xfId="9" applyFont="1" applyFill="1" applyBorder="1" applyAlignment="1">
      <alignment vertical="top" wrapText="1"/>
    </xf>
    <xf numFmtId="0" fontId="35" fillId="0" borderId="2" xfId="9" applyFont="1" applyFill="1" applyBorder="1" applyAlignment="1">
      <alignment horizontal="left" vertical="top"/>
    </xf>
    <xf numFmtId="0" fontId="33" fillId="0" borderId="1" xfId="9" applyFont="1" applyFill="1" applyBorder="1" applyAlignment="1">
      <alignment horizontal="left" vertical="top"/>
    </xf>
    <xf numFmtId="0" fontId="35" fillId="0" borderId="11" xfId="9" applyFont="1" applyFill="1" applyBorder="1" applyAlignment="1">
      <alignment horizontal="right" vertical="center"/>
    </xf>
    <xf numFmtId="0" fontId="35" fillId="0" borderId="0" xfId="9" applyFont="1" applyFill="1" applyAlignment="1" applyProtection="1">
      <alignment vertical="center" shrinkToFit="1"/>
      <protection locked="0"/>
    </xf>
    <xf numFmtId="0" fontId="35" fillId="0" borderId="11" xfId="10" applyFont="1" applyBorder="1" applyAlignment="1">
      <alignment vertical="center" shrinkToFit="1"/>
    </xf>
    <xf numFmtId="0" fontId="35" fillId="0" borderId="1" xfId="9" applyFont="1" applyFill="1" applyBorder="1" applyAlignment="1">
      <alignment horizontal="left" vertical="top"/>
    </xf>
    <xf numFmtId="182" fontId="35" fillId="0" borderId="0" xfId="9" applyNumberFormat="1" applyFont="1" applyFill="1" applyAlignment="1">
      <alignment shrinkToFit="1"/>
    </xf>
    <xf numFmtId="0" fontId="40" fillId="0" borderId="0" xfId="0" applyFont="1">
      <alignment vertical="center"/>
    </xf>
    <xf numFmtId="183" fontId="35" fillId="0" borderId="0" xfId="9" applyNumberFormat="1" applyFont="1" applyFill="1" applyAlignment="1">
      <alignment vertical="center" shrinkToFit="1"/>
    </xf>
    <xf numFmtId="184" fontId="35" fillId="0" borderId="0" xfId="9" applyNumberFormat="1" applyFont="1" applyFill="1" applyAlignment="1">
      <alignment shrinkToFit="1"/>
    </xf>
    <xf numFmtId="182" fontId="31" fillId="6" borderId="18" xfId="9" applyNumberFormat="1" applyFont="1" applyFill="1" applyBorder="1" applyAlignment="1">
      <alignment horizontal="left" vertical="center" shrinkToFit="1"/>
    </xf>
    <xf numFmtId="182" fontId="41" fillId="6" borderId="50" xfId="0" applyNumberFormat="1" applyFont="1" applyFill="1" applyBorder="1" applyAlignment="1">
      <alignment horizontal="right" vertical="center" shrinkToFit="1"/>
    </xf>
    <xf numFmtId="182" fontId="33" fillId="0" borderId="0" xfId="9" applyNumberFormat="1" applyFont="1" applyFill="1" applyAlignment="1">
      <alignment horizontal="right"/>
    </xf>
    <xf numFmtId="182" fontId="33" fillId="0" borderId="0" xfId="9" applyNumberFormat="1" applyFont="1" applyFill="1" applyAlignment="1">
      <alignment horizontal="left"/>
    </xf>
    <xf numFmtId="183" fontId="40" fillId="0" borderId="0" xfId="0" applyNumberFormat="1" applyFont="1" applyAlignment="1">
      <alignment vertical="center" shrinkToFit="1"/>
    </xf>
    <xf numFmtId="182" fontId="31" fillId="0" borderId="0" xfId="9" applyNumberFormat="1" applyFont="1" applyFill="1" applyAlignment="1">
      <alignment horizontal="left" vertical="center" shrinkToFit="1"/>
    </xf>
    <xf numFmtId="182" fontId="41" fillId="0" borderId="0" xfId="0" applyNumberFormat="1" applyFont="1" applyAlignment="1">
      <alignment horizontal="right" vertical="center" shrinkToFit="1"/>
    </xf>
    <xf numFmtId="182" fontId="35" fillId="0" borderId="0" xfId="9" applyNumberFormat="1" applyFont="1" applyFill="1" applyAlignment="1">
      <alignment vertical="center" shrinkToFit="1"/>
    </xf>
    <xf numFmtId="0" fontId="35" fillId="0" borderId="46" xfId="10" applyFont="1" applyBorder="1" applyAlignment="1" applyProtection="1">
      <alignment vertical="center" shrinkToFit="1"/>
      <protection locked="0"/>
    </xf>
    <xf numFmtId="0" fontId="35" fillId="0" borderId="0" xfId="10" applyFont="1" applyAlignment="1">
      <alignment vertical="center" shrinkToFit="1"/>
    </xf>
    <xf numFmtId="0" fontId="35" fillId="0" borderId="46" xfId="9" applyFont="1" applyFill="1" applyBorder="1" applyAlignment="1" applyProtection="1">
      <alignment vertical="center" shrinkToFit="1"/>
      <protection locked="0"/>
    </xf>
    <xf numFmtId="182" fontId="35" fillId="0" borderId="2" xfId="9" applyNumberFormat="1" applyFont="1" applyFill="1" applyBorder="1" applyAlignment="1"/>
    <xf numFmtId="182" fontId="41" fillId="0" borderId="0" xfId="9" applyNumberFormat="1" applyFont="1" applyFill="1">
      <alignment vertical="center"/>
    </xf>
    <xf numFmtId="182" fontId="35" fillId="0" borderId="0" xfId="9" applyNumberFormat="1" applyFont="1" applyFill="1" applyAlignment="1"/>
    <xf numFmtId="182" fontId="35" fillId="0" borderId="0" xfId="9" applyNumberFormat="1" applyFont="1" applyFill="1" applyAlignment="1">
      <alignment horizontal="right"/>
    </xf>
    <xf numFmtId="0" fontId="35" fillId="0" borderId="0" xfId="10" applyFont="1" applyAlignment="1" applyProtection="1">
      <alignment vertical="center" shrinkToFit="1"/>
      <protection locked="0"/>
    </xf>
    <xf numFmtId="0" fontId="35" fillId="0" borderId="2" xfId="9" applyFont="1" applyFill="1" applyBorder="1" applyAlignment="1">
      <alignment horizontal="left" vertical="center" wrapText="1"/>
    </xf>
    <xf numFmtId="182" fontId="33" fillId="0" borderId="0" xfId="9" applyNumberFormat="1" applyFont="1" applyFill="1" applyAlignment="1">
      <alignment horizontal="left" shrinkToFit="1"/>
    </xf>
    <xf numFmtId="182" fontId="33" fillId="0" borderId="0" xfId="9" applyNumberFormat="1" applyFont="1" applyFill="1" applyAlignment="1">
      <alignment shrinkToFit="1"/>
    </xf>
    <xf numFmtId="184" fontId="35" fillId="0" borderId="0" xfId="9" applyNumberFormat="1" applyFont="1" applyFill="1" applyAlignment="1">
      <alignment horizontal="left" vertical="center"/>
    </xf>
    <xf numFmtId="182" fontId="33" fillId="0" borderId="0" xfId="9" applyNumberFormat="1" applyFont="1" applyFill="1">
      <alignment vertical="center"/>
    </xf>
    <xf numFmtId="0" fontId="42" fillId="0" borderId="0" xfId="9" applyFont="1" applyFill="1" applyAlignment="1">
      <alignment horizontal="center" vertical="center"/>
    </xf>
    <xf numFmtId="182" fontId="41" fillId="0" borderId="1" xfId="9" applyNumberFormat="1" applyFont="1" applyFill="1" applyBorder="1">
      <alignment vertical="center"/>
    </xf>
    <xf numFmtId="0" fontId="41" fillId="0" borderId="1" xfId="9" applyFont="1" applyFill="1" applyBorder="1">
      <alignment vertical="center"/>
    </xf>
    <xf numFmtId="0" fontId="112" fillId="0" borderId="0" xfId="9" applyFont="1" applyFill="1" applyAlignment="1">
      <alignment horizontal="left" vertical="center"/>
    </xf>
    <xf numFmtId="0" fontId="35" fillId="0" borderId="2" xfId="9" applyFont="1" applyFill="1" applyBorder="1" applyAlignment="1">
      <alignment horizontal="center" vertical="center"/>
    </xf>
    <xf numFmtId="0" fontId="46" fillId="0" borderId="0" xfId="0" applyFont="1" applyAlignment="1">
      <alignment horizontal="center" vertical="center"/>
    </xf>
    <xf numFmtId="0" fontId="35" fillId="0" borderId="29" xfId="9" applyFont="1" applyFill="1" applyBorder="1">
      <alignment vertical="center"/>
    </xf>
    <xf numFmtId="0" fontId="35" fillId="0" borderId="27" xfId="9" applyFont="1" applyFill="1" applyBorder="1" applyAlignment="1">
      <alignment horizontal="right" vertical="center"/>
    </xf>
    <xf numFmtId="0" fontId="35" fillId="0" borderId="21" xfId="9" applyFont="1" applyFill="1" applyBorder="1">
      <alignment vertical="center"/>
    </xf>
    <xf numFmtId="0" fontId="41" fillId="0" borderId="21" xfId="9" applyFont="1" applyFill="1" applyBorder="1" applyAlignment="1">
      <alignment horizontal="right" vertical="center"/>
    </xf>
    <xf numFmtId="0" fontId="33" fillId="0" borderId="21" xfId="9" applyFont="1" applyFill="1" applyBorder="1" applyAlignment="1">
      <alignment vertical="top" wrapText="1"/>
    </xf>
    <xf numFmtId="0" fontId="35" fillId="0" borderId="0" xfId="9" applyFont="1" applyFill="1" applyAlignment="1">
      <alignment horizontal="left" vertical="center" wrapText="1" shrinkToFit="1"/>
    </xf>
    <xf numFmtId="0" fontId="36" fillId="0" borderId="20" xfId="9" applyFont="1" applyFill="1" applyBorder="1" applyAlignment="1">
      <alignment horizontal="center" vertical="center"/>
    </xf>
    <xf numFmtId="0" fontId="61" fillId="0" borderId="0" xfId="9" applyFont="1" applyFill="1" applyAlignment="1">
      <alignment horizontal="center" vertical="center"/>
    </xf>
    <xf numFmtId="0" fontId="108" fillId="0" borderId="0" xfId="9" applyFont="1" applyFill="1" applyAlignment="1">
      <alignment horizontal="center" vertical="center"/>
    </xf>
    <xf numFmtId="0" fontId="61" fillId="0" borderId="0" xfId="9" applyFont="1" applyFill="1" applyAlignment="1">
      <alignment vertical="center" wrapText="1"/>
    </xf>
    <xf numFmtId="196" fontId="35" fillId="0" borderId="0" xfId="9" applyNumberFormat="1" applyFont="1" applyFill="1" applyAlignment="1">
      <alignment vertical="center" shrinkToFit="1"/>
    </xf>
    <xf numFmtId="196" fontId="105" fillId="0" borderId="0" xfId="9" applyNumberFormat="1" applyFont="1" applyFill="1" applyAlignment="1">
      <alignment vertical="center" shrinkToFit="1"/>
    </xf>
    <xf numFmtId="0" fontId="105" fillId="0" borderId="0" xfId="9" applyFont="1" applyFill="1" applyAlignment="1">
      <alignment horizontal="center" vertical="center"/>
    </xf>
    <xf numFmtId="196" fontId="105" fillId="0" borderId="0" xfId="9" applyNumberFormat="1" applyFont="1" applyFill="1" applyAlignment="1">
      <alignment horizontal="left" vertical="center" shrinkToFit="1"/>
    </xf>
    <xf numFmtId="0" fontId="105" fillId="0" borderId="0" xfId="9" applyFont="1" applyFill="1" applyAlignment="1">
      <alignment horizontal="left" vertical="center" shrinkToFit="1"/>
    </xf>
    <xf numFmtId="0" fontId="35" fillId="0" borderId="250" xfId="9" applyFont="1" applyFill="1" applyBorder="1" applyAlignment="1">
      <alignment horizontal="center" vertical="center" shrinkToFit="1"/>
    </xf>
    <xf numFmtId="196" fontId="35" fillId="0" borderId="0" xfId="9" applyNumberFormat="1" applyFont="1" applyFill="1" applyAlignment="1">
      <alignment horizontal="left" vertical="center" shrinkToFit="1"/>
    </xf>
    <xf numFmtId="0" fontId="35" fillId="0" borderId="31" xfId="9" applyFont="1" applyFill="1" applyBorder="1" applyAlignment="1">
      <alignment horizontal="center" vertical="center" shrinkToFit="1"/>
    </xf>
    <xf numFmtId="0" fontId="35" fillId="0" borderId="12" xfId="9" applyFont="1" applyFill="1" applyBorder="1" applyAlignment="1">
      <alignment horizontal="center" vertical="center" shrinkToFit="1"/>
    </xf>
    <xf numFmtId="196" fontId="35" fillId="0" borderId="0" xfId="9" applyNumberFormat="1" applyFont="1" applyFill="1">
      <alignment vertical="center"/>
    </xf>
    <xf numFmtId="0" fontId="33" fillId="0" borderId="0" xfId="9" applyFont="1" applyFill="1" applyAlignment="1">
      <alignment vertical="center" textRotation="255" wrapText="1"/>
    </xf>
    <xf numFmtId="0" fontId="33" fillId="0" borderId="7" xfId="9" applyFont="1" applyFill="1" applyBorder="1">
      <alignment vertical="center"/>
    </xf>
    <xf numFmtId="0" fontId="33" fillId="11" borderId="33" xfId="9" applyFont="1" applyFill="1" applyBorder="1">
      <alignment vertical="center"/>
    </xf>
    <xf numFmtId="0" fontId="33" fillId="11" borderId="34" xfId="9" applyFont="1" applyFill="1" applyBorder="1">
      <alignment vertical="center"/>
    </xf>
    <xf numFmtId="0" fontId="33" fillId="11" borderId="36" xfId="9" applyFont="1" applyFill="1" applyBorder="1">
      <alignment vertical="center"/>
    </xf>
    <xf numFmtId="0" fontId="35" fillId="0" borderId="47" xfId="9" applyFont="1" applyFill="1" applyBorder="1" applyAlignment="1">
      <alignment horizontal="right" vertical="center"/>
    </xf>
    <xf numFmtId="215" fontId="35" fillId="6" borderId="242" xfId="9" applyNumberFormat="1" applyFont="1" applyFill="1" applyBorder="1">
      <alignment vertical="center"/>
    </xf>
    <xf numFmtId="2" fontId="35" fillId="0" borderId="0" xfId="9" applyNumberFormat="1" applyFont="1" applyFill="1">
      <alignment vertical="center"/>
    </xf>
    <xf numFmtId="1" fontId="35" fillId="0" borderId="0" xfId="9" applyNumberFormat="1" applyFont="1" applyFill="1">
      <alignment vertical="center"/>
    </xf>
    <xf numFmtId="215" fontId="35" fillId="6" borderId="244" xfId="9" applyNumberFormat="1" applyFont="1" applyFill="1" applyBorder="1">
      <alignment vertical="center"/>
    </xf>
    <xf numFmtId="0" fontId="35" fillId="0" borderId="45" xfId="9" applyFont="1" applyFill="1" applyBorder="1">
      <alignment vertical="center"/>
    </xf>
    <xf numFmtId="0" fontId="35" fillId="0" borderId="48" xfId="9" applyFont="1" applyFill="1" applyBorder="1">
      <alignment vertical="center"/>
    </xf>
    <xf numFmtId="0" fontId="35" fillId="0" borderId="48" xfId="9" applyFont="1" applyFill="1" applyBorder="1" applyAlignment="1">
      <alignment horizontal="center" vertical="center"/>
    </xf>
    <xf numFmtId="215" fontId="35" fillId="6" borderId="245" xfId="9" applyNumberFormat="1" applyFont="1" applyFill="1" applyBorder="1">
      <alignment vertical="center"/>
    </xf>
    <xf numFmtId="0" fontId="35" fillId="0" borderId="49" xfId="9" applyFont="1" applyFill="1" applyBorder="1" applyAlignment="1">
      <alignment horizontal="right" vertical="center"/>
    </xf>
    <xf numFmtId="185" fontId="35" fillId="0" borderId="0" xfId="9" applyNumberFormat="1" applyFont="1" applyFill="1">
      <alignment vertical="center"/>
    </xf>
    <xf numFmtId="185" fontId="35" fillId="0" borderId="25" xfId="9" applyNumberFormat="1" applyFont="1" applyFill="1" applyBorder="1">
      <alignment vertical="center"/>
    </xf>
    <xf numFmtId="0" fontId="39" fillId="0" borderId="25" xfId="9" applyFont="1" applyFill="1" applyBorder="1">
      <alignment vertical="center"/>
    </xf>
    <xf numFmtId="0" fontId="31" fillId="0" borderId="0" xfId="0" applyFont="1" applyAlignment="1">
      <alignment vertical="center" textRotation="255"/>
    </xf>
    <xf numFmtId="20" fontId="35" fillId="0" borderId="0" xfId="9" applyNumberFormat="1" applyFont="1" applyFill="1" applyAlignment="1">
      <alignment vertical="center" shrinkToFit="1"/>
    </xf>
    <xf numFmtId="200" fontId="35" fillId="0" borderId="0" xfId="9" applyNumberFormat="1" applyFont="1" applyFill="1">
      <alignment vertical="center"/>
    </xf>
    <xf numFmtId="204" fontId="35" fillId="6" borderId="0" xfId="9" applyNumberFormat="1" applyFont="1" applyFill="1">
      <alignment vertical="center"/>
    </xf>
    <xf numFmtId="0" fontId="46" fillId="0" borderId="13" xfId="0" applyFont="1" applyBorder="1" applyAlignment="1">
      <alignment vertical="top"/>
    </xf>
    <xf numFmtId="0" fontId="46" fillId="0" borderId="2" xfId="0" applyFont="1" applyBorder="1" applyAlignment="1">
      <alignment vertical="top" wrapText="1"/>
    </xf>
    <xf numFmtId="0" fontId="33" fillId="0" borderId="0" xfId="0" applyFont="1">
      <alignment vertical="center"/>
    </xf>
    <xf numFmtId="0" fontId="33" fillId="0" borderId="0" xfId="9" applyFont="1" applyFill="1" applyAlignment="1">
      <alignment vertical="center" textRotation="255"/>
    </xf>
    <xf numFmtId="0" fontId="33" fillId="11" borderId="0" xfId="9" applyFont="1" applyFill="1" applyAlignment="1">
      <alignment horizontal="center" vertical="center"/>
    </xf>
    <xf numFmtId="20" fontId="33" fillId="0" borderId="0" xfId="9" applyNumberFormat="1" applyFont="1" applyFill="1" applyAlignment="1">
      <alignment vertical="center" shrinkToFit="1"/>
    </xf>
    <xf numFmtId="0" fontId="97" fillId="11" borderId="0" xfId="9" applyFont="1" applyFill="1" applyAlignment="1">
      <alignment horizontal="center" vertical="center"/>
    </xf>
    <xf numFmtId="177" fontId="35" fillId="11" borderId="0" xfId="9" applyNumberFormat="1" applyFont="1" applyFill="1">
      <alignment vertical="center"/>
    </xf>
    <xf numFmtId="180" fontId="35" fillId="6" borderId="0" xfId="9" applyNumberFormat="1" applyFont="1" applyFill="1" applyAlignment="1">
      <alignment horizontal="center" vertical="center"/>
    </xf>
    <xf numFmtId="215" fontId="35" fillId="6" borderId="0" xfId="9" applyNumberFormat="1" applyFont="1" applyFill="1">
      <alignment vertical="center"/>
    </xf>
    <xf numFmtId="0" fontId="35" fillId="11" borderId="0" xfId="9" applyFont="1" applyFill="1" applyAlignment="1">
      <alignment horizontal="center" vertical="center"/>
    </xf>
    <xf numFmtId="20" fontId="33" fillId="0" borderId="0" xfId="9" applyNumberFormat="1" applyFont="1" applyFill="1">
      <alignment vertical="center"/>
    </xf>
    <xf numFmtId="20" fontId="35" fillId="0" borderId="0" xfId="9" applyNumberFormat="1" applyFont="1" applyFill="1">
      <alignment vertical="center"/>
    </xf>
    <xf numFmtId="0" fontId="35" fillId="0" borderId="28" xfId="9" applyFont="1" applyFill="1" applyBorder="1" applyAlignment="1">
      <alignment horizontal="left" vertical="top" wrapText="1"/>
    </xf>
    <xf numFmtId="0" fontId="96" fillId="0" borderId="25" xfId="9" applyFont="1" applyFill="1" applyBorder="1" applyAlignment="1">
      <alignment horizontal="right" vertical="top"/>
    </xf>
    <xf numFmtId="0" fontId="61" fillId="0" borderId="0" xfId="9" applyFont="1" applyFill="1" applyAlignment="1">
      <alignment horizontal="left" vertical="center" wrapText="1"/>
    </xf>
    <xf numFmtId="0" fontId="35" fillId="0" borderId="11" xfId="9" applyFont="1" applyFill="1" applyBorder="1" applyAlignment="1">
      <alignment horizontal="left"/>
    </xf>
    <xf numFmtId="0" fontId="35" fillId="0" borderId="0" xfId="9" applyFont="1" applyFill="1" applyAlignment="1">
      <alignment horizontal="left"/>
    </xf>
    <xf numFmtId="0" fontId="35" fillId="0" borderId="0" xfId="9" applyFont="1" applyFill="1" applyAlignment="1"/>
    <xf numFmtId="0" fontId="35" fillId="0" borderId="13" xfId="9" applyFont="1" applyFill="1" applyBorder="1" applyAlignment="1">
      <alignment vertical="center" wrapText="1"/>
    </xf>
    <xf numFmtId="0" fontId="33" fillId="0" borderId="25" xfId="9" applyFont="1" applyFill="1" applyBorder="1" applyAlignment="1">
      <alignment horizontal="center" vertical="top"/>
    </xf>
    <xf numFmtId="0" fontId="35" fillId="0" borderId="0" xfId="9" applyFont="1" applyFill="1" applyAlignment="1">
      <alignment horizontal="right"/>
    </xf>
    <xf numFmtId="0" fontId="35" fillId="0" borderId="0" xfId="9" applyFont="1" applyFill="1" applyAlignment="1">
      <alignment horizontal="center"/>
    </xf>
    <xf numFmtId="0" fontId="33" fillId="0" borderId="25" xfId="0" applyFont="1" applyBorder="1" applyAlignment="1">
      <alignment horizontal="right" vertical="top"/>
    </xf>
    <xf numFmtId="0" fontId="33" fillId="0" borderId="0" xfId="0" applyFont="1" applyAlignment="1">
      <alignment vertical="center" wrapText="1" shrinkToFit="1"/>
    </xf>
    <xf numFmtId="0" fontId="61" fillId="0" borderId="0" xfId="9" applyFont="1" applyFill="1" applyAlignment="1">
      <alignment horizontal="right" vertical="center"/>
    </xf>
    <xf numFmtId="0" fontId="35" fillId="0" borderId="0" xfId="9" applyFont="1" applyFill="1" applyAlignment="1">
      <alignment horizontal="right" vertical="top" shrinkToFit="1"/>
    </xf>
    <xf numFmtId="0" fontId="97" fillId="0" borderId="7" xfId="9" applyFont="1" applyFill="1" applyBorder="1" applyAlignment="1">
      <alignment wrapText="1"/>
    </xf>
    <xf numFmtId="0" fontId="114" fillId="0" borderId="0" xfId="9" applyFont="1" applyFill="1" applyAlignment="1"/>
    <xf numFmtId="0" fontId="97" fillId="0" borderId="0" xfId="0" applyFont="1" applyAlignment="1">
      <alignment vertical="center" shrinkToFit="1"/>
    </xf>
    <xf numFmtId="0" fontId="97" fillId="0" borderId="0" xfId="9" applyFont="1" applyFill="1" applyAlignment="1">
      <alignment wrapText="1"/>
    </xf>
    <xf numFmtId="0" fontId="97" fillId="0" borderId="8" xfId="9" applyFont="1" applyFill="1" applyBorder="1">
      <alignment vertical="center"/>
    </xf>
    <xf numFmtId="0" fontId="97" fillId="0" borderId="78" xfId="9" applyFont="1" applyFill="1" applyBorder="1" applyAlignment="1">
      <alignment wrapText="1"/>
    </xf>
    <xf numFmtId="0" fontId="114" fillId="0" borderId="46" xfId="9" applyFont="1" applyFill="1" applyBorder="1" applyAlignment="1"/>
    <xf numFmtId="0" fontId="97" fillId="0" borderId="46" xfId="9" applyFont="1" applyFill="1" applyBorder="1" applyAlignment="1">
      <alignment vertical="top"/>
    </xf>
    <xf numFmtId="0" fontId="97" fillId="0" borderId="91" xfId="9" applyFont="1" applyFill="1" applyBorder="1" applyAlignment="1">
      <alignment vertical="top"/>
    </xf>
    <xf numFmtId="0" fontId="97" fillId="0" borderId="0" xfId="9" applyFont="1" applyFill="1" applyAlignment="1">
      <alignment vertical="top"/>
    </xf>
    <xf numFmtId="0" fontId="97" fillId="0" borderId="8" xfId="9" applyFont="1" applyFill="1" applyBorder="1" applyAlignment="1">
      <alignment vertical="top"/>
    </xf>
    <xf numFmtId="0" fontId="97" fillId="0" borderId="79" xfId="9" applyFont="1" applyFill="1" applyBorder="1" applyAlignment="1">
      <alignment wrapText="1"/>
    </xf>
    <xf numFmtId="0" fontId="114" fillId="0" borderId="90" xfId="9" applyFont="1" applyFill="1" applyBorder="1" applyAlignment="1"/>
    <xf numFmtId="0" fontId="97" fillId="0" borderId="90" xfId="0" applyFont="1" applyBorder="1" applyAlignment="1">
      <alignment vertical="center" shrinkToFit="1"/>
    </xf>
    <xf numFmtId="0" fontId="97" fillId="0" borderId="90" xfId="9" applyFont="1" applyFill="1" applyBorder="1" applyAlignment="1">
      <alignment wrapText="1"/>
    </xf>
    <xf numFmtId="0" fontId="97" fillId="0" borderId="90" xfId="9" applyFont="1" applyFill="1" applyBorder="1">
      <alignment vertical="center"/>
    </xf>
    <xf numFmtId="0" fontId="97" fillId="0" borderId="104" xfId="9" applyFont="1" applyFill="1" applyBorder="1">
      <alignment vertical="center"/>
    </xf>
    <xf numFmtId="0" fontId="35" fillId="0" borderId="13" xfId="9" applyFont="1" applyFill="1" applyBorder="1" applyAlignment="1">
      <alignment horizontal="left"/>
    </xf>
    <xf numFmtId="0" fontId="97" fillId="0" borderId="9" xfId="9" applyFont="1" applyFill="1" applyBorder="1" applyAlignment="1">
      <alignment wrapText="1"/>
    </xf>
    <xf numFmtId="0" fontId="114" fillId="0" borderId="11" xfId="9" applyFont="1" applyFill="1" applyBorder="1" applyAlignment="1"/>
    <xf numFmtId="0" fontId="97" fillId="0" borderId="11" xfId="9" applyFont="1" applyFill="1" applyBorder="1" applyAlignment="1">
      <alignment vertical="top"/>
    </xf>
    <xf numFmtId="0" fontId="97" fillId="0" borderId="10" xfId="9" applyFont="1" applyFill="1" applyBorder="1" applyAlignment="1">
      <alignment vertical="top"/>
    </xf>
    <xf numFmtId="0" fontId="37" fillId="0" borderId="13" xfId="9" applyFont="1" applyFill="1" applyBorder="1">
      <alignment vertical="center"/>
    </xf>
    <xf numFmtId="0" fontId="96" fillId="0" borderId="2" xfId="9" applyFont="1" applyFill="1" applyBorder="1" applyAlignment="1">
      <alignment vertical="top" wrapText="1"/>
    </xf>
    <xf numFmtId="0" fontId="35" fillId="0" borderId="0" xfId="0" applyFont="1" applyAlignment="1">
      <alignment horizontal="right" vertical="center"/>
    </xf>
    <xf numFmtId="0" fontId="33" fillId="0" borderId="25" xfId="9" applyFont="1" applyFill="1" applyBorder="1" applyAlignment="1">
      <alignment horizontal="right" vertical="center" shrinkToFit="1"/>
    </xf>
    <xf numFmtId="0" fontId="35" fillId="0" borderId="1" xfId="9" applyFont="1" applyFill="1" applyBorder="1" applyAlignment="1">
      <alignment horizontal="right" vertical="center" shrinkToFit="1"/>
    </xf>
    <xf numFmtId="0" fontId="35" fillId="0" borderId="0" xfId="9" applyFont="1" applyFill="1" applyAlignment="1">
      <alignment wrapText="1"/>
    </xf>
    <xf numFmtId="0" fontId="41" fillId="0" borderId="0" xfId="9" applyFont="1" applyFill="1" applyAlignment="1">
      <alignment vertical="top" wrapText="1"/>
    </xf>
    <xf numFmtId="0" fontId="35" fillId="0" borderId="18" xfId="9" applyFont="1" applyFill="1" applyBorder="1">
      <alignment vertical="center"/>
    </xf>
    <xf numFmtId="0" fontId="35" fillId="0" borderId="6" xfId="9" applyFont="1" applyFill="1" applyBorder="1">
      <alignment vertical="center"/>
    </xf>
    <xf numFmtId="0" fontId="64" fillId="0" borderId="7" xfId="9" applyFont="1" applyFill="1" applyBorder="1" applyAlignment="1">
      <alignment horizontal="right" vertical="center"/>
    </xf>
    <xf numFmtId="0" fontId="33" fillId="0" borderId="8" xfId="9" applyFont="1" applyFill="1" applyBorder="1">
      <alignment vertical="center"/>
    </xf>
    <xf numFmtId="0" fontId="64" fillId="0" borderId="0" xfId="9" applyFont="1" applyFill="1" applyAlignment="1">
      <alignment horizontal="left" vertical="center"/>
    </xf>
    <xf numFmtId="0" fontId="35" fillId="0" borderId="7" xfId="9" applyFont="1" applyFill="1" applyBorder="1" applyAlignment="1">
      <alignment horizontal="right" vertical="center"/>
    </xf>
    <xf numFmtId="0" fontId="33" fillId="0" borderId="8" xfId="9" applyFont="1" applyFill="1" applyBorder="1" applyAlignment="1">
      <alignment vertical="top" wrapText="1"/>
    </xf>
    <xf numFmtId="0" fontId="40" fillId="0" borderId="0" xfId="0" applyFont="1" applyAlignment="1">
      <alignment vertical="top"/>
    </xf>
    <xf numFmtId="0" fontId="41" fillId="0" borderId="3" xfId="9" applyFont="1" applyFill="1" applyBorder="1" applyAlignment="1">
      <alignment horizontal="center" vertical="center"/>
    </xf>
    <xf numFmtId="0" fontId="39" fillId="0" borderId="3" xfId="9" applyFont="1" applyFill="1" applyBorder="1">
      <alignment vertical="center"/>
    </xf>
    <xf numFmtId="0" fontId="31" fillId="0" borderId="3" xfId="9" applyFont="1" applyFill="1" applyBorder="1" applyAlignment="1">
      <alignment horizontal="center" vertical="center"/>
    </xf>
    <xf numFmtId="0" fontId="33" fillId="0" borderId="5" xfId="9" applyFont="1" applyFill="1" applyBorder="1" applyAlignment="1">
      <alignment vertical="top" wrapText="1"/>
    </xf>
    <xf numFmtId="0" fontId="35" fillId="0" borderId="21" xfId="9" applyFont="1" applyFill="1" applyBorder="1" applyAlignment="1">
      <alignment horizontal="left" vertical="center"/>
    </xf>
    <xf numFmtId="0" fontId="95" fillId="0" borderId="21" xfId="9" applyFont="1" applyFill="1" applyBorder="1" applyAlignment="1">
      <alignment horizontal="left" vertical="center"/>
    </xf>
    <xf numFmtId="0" fontId="95" fillId="0" borderId="21" xfId="9" applyFont="1" applyFill="1" applyBorder="1">
      <alignment vertical="center"/>
    </xf>
    <xf numFmtId="0" fontId="35" fillId="0" borderId="21" xfId="9" applyFont="1" applyFill="1" applyBorder="1" applyAlignment="1">
      <alignment vertical="center" wrapText="1"/>
    </xf>
    <xf numFmtId="0" fontId="35" fillId="0" borderId="9" xfId="9" applyFont="1" applyFill="1" applyBorder="1" applyAlignment="1">
      <alignment horizontal="right" vertical="center"/>
    </xf>
    <xf numFmtId="0" fontId="33" fillId="0" borderId="10" xfId="9" applyFont="1" applyFill="1" applyBorder="1" applyAlignment="1">
      <alignment vertical="top" wrapText="1"/>
    </xf>
    <xf numFmtId="0" fontId="40" fillId="0" borderId="2" xfId="0" applyFont="1" applyBorder="1" applyAlignment="1">
      <alignment horizontal="left" vertical="top"/>
    </xf>
    <xf numFmtId="0" fontId="35" fillId="0" borderId="1" xfId="0" quotePrefix="1" applyFont="1" applyBorder="1">
      <alignment vertical="center"/>
    </xf>
    <xf numFmtId="0" fontId="62" fillId="0" borderId="46" xfId="9" applyFont="1" applyFill="1" applyBorder="1" applyAlignment="1">
      <alignment horizontal="center" vertical="center"/>
    </xf>
    <xf numFmtId="0" fontId="62" fillId="0" borderId="106" xfId="9" applyFont="1" applyFill="1" applyBorder="1" applyAlignment="1">
      <alignment horizontal="center" vertical="center"/>
    </xf>
    <xf numFmtId="0" fontId="62" fillId="0" borderId="91" xfId="9" applyFont="1" applyFill="1" applyBorder="1" applyAlignment="1">
      <alignment horizontal="center" vertical="center"/>
    </xf>
    <xf numFmtId="0" fontId="35" fillId="0" borderId="8" xfId="9" applyFont="1" applyFill="1" applyBorder="1">
      <alignment vertical="center"/>
    </xf>
    <xf numFmtId="0" fontId="62" fillId="0" borderId="45" xfId="9" applyFont="1" applyFill="1" applyBorder="1" applyAlignment="1">
      <alignment horizontal="center" vertical="center"/>
    </xf>
    <xf numFmtId="0" fontId="62" fillId="0" borderId="98" xfId="9" applyFont="1" applyFill="1" applyBorder="1" applyAlignment="1">
      <alignment horizontal="center" vertical="center"/>
    </xf>
    <xf numFmtId="0" fontId="62" fillId="0" borderId="92" xfId="9" applyFont="1" applyFill="1" applyBorder="1" applyAlignment="1">
      <alignment horizontal="center" vertical="center"/>
    </xf>
    <xf numFmtId="0" fontId="35" fillId="0" borderId="7" xfId="9" applyFont="1" applyFill="1" applyBorder="1">
      <alignment vertical="center"/>
    </xf>
    <xf numFmtId="0" fontId="36" fillId="0" borderId="13" xfId="9" applyFont="1" applyFill="1" applyBorder="1" applyAlignment="1">
      <alignment horizontal="center" vertical="center"/>
    </xf>
    <xf numFmtId="0" fontId="35" fillId="0" borderId="1" xfId="0" quotePrefix="1" applyFont="1" applyBorder="1" applyAlignment="1">
      <alignment vertical="top"/>
    </xf>
    <xf numFmtId="0" fontId="35" fillId="0" borderId="0" xfId="0" applyFont="1" applyAlignment="1">
      <alignment vertical="top"/>
    </xf>
    <xf numFmtId="0" fontId="62" fillId="0" borderId="107" xfId="9" applyFont="1" applyFill="1" applyBorder="1" applyAlignment="1">
      <alignment horizontal="center" vertical="center"/>
    </xf>
    <xf numFmtId="0" fontId="62" fillId="0" borderId="101" xfId="9" applyFont="1" applyFill="1" applyBorder="1" applyAlignment="1">
      <alignment horizontal="center" vertical="center"/>
    </xf>
    <xf numFmtId="0" fontId="62" fillId="0" borderId="44" xfId="9" applyFont="1" applyFill="1" applyBorder="1" applyAlignment="1">
      <alignment horizontal="center" vertical="center"/>
    </xf>
    <xf numFmtId="0" fontId="62" fillId="0" borderId="93" xfId="9" applyFont="1" applyFill="1" applyBorder="1" applyAlignment="1">
      <alignment horizontal="center" vertical="center"/>
    </xf>
    <xf numFmtId="0" fontId="41" fillId="0" borderId="13" xfId="9" applyFont="1" applyFill="1" applyBorder="1" applyAlignment="1">
      <alignment horizontal="center" vertical="center"/>
    </xf>
    <xf numFmtId="0" fontId="33" fillId="0" borderId="2" xfId="9" applyFont="1" applyFill="1" applyBorder="1" applyAlignment="1">
      <alignment horizontal="left" vertical="top"/>
    </xf>
    <xf numFmtId="0" fontId="40" fillId="0" borderId="2" xfId="0" applyFont="1" applyBorder="1" applyAlignment="1">
      <alignment horizontal="left" vertical="top" wrapText="1"/>
    </xf>
    <xf numFmtId="0" fontId="40" fillId="0" borderId="1" xfId="9" applyFont="1" applyFill="1" applyBorder="1" applyAlignment="1">
      <alignment horizontal="left" vertical="center"/>
    </xf>
    <xf numFmtId="0" fontId="33" fillId="0" borderId="12" xfId="9" applyFont="1" applyFill="1" applyBorder="1" applyAlignment="1">
      <alignment vertical="top" wrapText="1"/>
    </xf>
    <xf numFmtId="0" fontId="61" fillId="0" borderId="18" xfId="9" applyFont="1" applyFill="1" applyBorder="1" applyAlignment="1">
      <alignment horizontal="right" vertical="top"/>
    </xf>
    <xf numFmtId="0" fontId="61" fillId="0" borderId="12" xfId="9" applyFont="1" applyFill="1" applyBorder="1" applyAlignment="1">
      <alignment vertical="top" wrapText="1"/>
    </xf>
    <xf numFmtId="0" fontId="61" fillId="0" borderId="7" xfId="9" applyFont="1" applyFill="1" applyBorder="1" applyAlignment="1">
      <alignment horizontal="right" vertical="top"/>
    </xf>
    <xf numFmtId="0" fontId="41" fillId="0" borderId="25" xfId="9" applyFont="1" applyFill="1" applyBorder="1" applyAlignment="1">
      <alignment horizontal="center" vertical="center"/>
    </xf>
    <xf numFmtId="0" fontId="35" fillId="0" borderId="9" xfId="9" applyFont="1" applyFill="1" applyBorder="1">
      <alignment vertical="center"/>
    </xf>
    <xf numFmtId="0" fontId="35" fillId="0" borderId="10" xfId="9" applyFont="1" applyFill="1" applyBorder="1">
      <alignment vertical="center"/>
    </xf>
    <xf numFmtId="0" fontId="61" fillId="0" borderId="0" xfId="9" applyFont="1" applyFill="1" applyAlignment="1">
      <alignment horizontal="right" vertical="top"/>
    </xf>
    <xf numFmtId="0" fontId="61" fillId="0" borderId="0" xfId="9" applyFont="1" applyFill="1" applyAlignment="1">
      <alignment vertical="top" wrapText="1"/>
    </xf>
    <xf numFmtId="0" fontId="35" fillId="0" borderId="1" xfId="9" applyFont="1" applyFill="1" applyBorder="1" applyAlignment="1">
      <alignment horizontal="center" vertical="center"/>
    </xf>
    <xf numFmtId="0" fontId="61" fillId="0" borderId="7" xfId="9" applyFont="1" applyFill="1" applyBorder="1" applyAlignment="1">
      <alignment horizontal="right" vertical="center"/>
    </xf>
    <xf numFmtId="0" fontId="61" fillId="0" borderId="0" xfId="9" applyFont="1" applyFill="1" applyAlignment="1">
      <alignment horizontal="left" vertical="center"/>
    </xf>
    <xf numFmtId="0" fontId="61" fillId="0" borderId="8" xfId="9" applyFont="1" applyFill="1" applyBorder="1" applyAlignment="1">
      <alignment horizontal="left" vertical="center"/>
    </xf>
    <xf numFmtId="0" fontId="33" fillId="0" borderId="7" xfId="9" applyFont="1" applyFill="1" applyBorder="1" applyAlignment="1">
      <alignment horizontal="right" vertical="top" wrapText="1"/>
    </xf>
    <xf numFmtId="0" fontId="33" fillId="0" borderId="7" xfId="9" applyFont="1" applyFill="1" applyBorder="1" applyAlignment="1">
      <alignment horizontal="right" vertical="center" wrapText="1"/>
    </xf>
    <xf numFmtId="0" fontId="33" fillId="0" borderId="9" xfId="9" applyFont="1" applyFill="1" applyBorder="1" applyAlignment="1">
      <alignment horizontal="right" vertical="top" wrapText="1"/>
    </xf>
    <xf numFmtId="0" fontId="33" fillId="0" borderId="2" xfId="9" applyFont="1" applyFill="1" applyBorder="1" applyAlignment="1">
      <alignment vertical="top"/>
    </xf>
    <xf numFmtId="0" fontId="42" fillId="0" borderId="0" xfId="9" applyFont="1" applyFill="1" applyAlignment="1">
      <alignment vertical="center" wrapText="1"/>
    </xf>
    <xf numFmtId="0" fontId="37" fillId="0" borderId="4" xfId="9" applyFont="1" applyFill="1" applyBorder="1" applyAlignment="1">
      <alignment horizontal="left" vertical="center"/>
    </xf>
    <xf numFmtId="0" fontId="33" fillId="0" borderId="27" xfId="9" applyFont="1" applyFill="1" applyBorder="1" applyAlignment="1">
      <alignment horizontal="right" vertical="center"/>
    </xf>
    <xf numFmtId="0" fontId="33" fillId="0" borderId="3" xfId="9" applyFont="1" applyFill="1" applyBorder="1">
      <alignment vertical="center"/>
    </xf>
    <xf numFmtId="0" fontId="35" fillId="2" borderId="0" xfId="9" applyFont="1" applyFill="1" applyAlignment="1">
      <alignment horizontal="left" vertical="center"/>
    </xf>
    <xf numFmtId="0" fontId="31" fillId="0" borderId="0" xfId="0" applyFont="1">
      <alignment vertical="center"/>
    </xf>
    <xf numFmtId="0" fontId="35" fillId="0" borderId="12" xfId="9" applyFont="1" applyFill="1" applyBorder="1" applyAlignment="1">
      <alignment horizontal="left" vertical="top"/>
    </xf>
    <xf numFmtId="0" fontId="41" fillId="0" borderId="0" xfId="9" applyFont="1" applyFill="1" applyAlignment="1">
      <alignment vertical="center" shrinkToFit="1"/>
    </xf>
    <xf numFmtId="181" fontId="35" fillId="0" borderId="0" xfId="9" applyNumberFormat="1" applyFont="1" applyFill="1" applyAlignment="1">
      <alignment vertical="center" shrinkToFit="1"/>
    </xf>
    <xf numFmtId="0" fontId="33" fillId="0" borderId="0" xfId="0" applyFont="1" applyAlignment="1">
      <alignment vertical="center" shrinkToFit="1"/>
    </xf>
    <xf numFmtId="0" fontId="40" fillId="0" borderId="2" xfId="0" applyFont="1" applyBorder="1">
      <alignment vertical="center"/>
    </xf>
    <xf numFmtId="0" fontId="35" fillId="0" borderId="0" xfId="9" applyFont="1" applyFill="1" applyAlignment="1">
      <alignment horizontal="right" vertical="center" wrapText="1"/>
    </xf>
    <xf numFmtId="0" fontId="35" fillId="0" borderId="18" xfId="9" applyFont="1" applyFill="1" applyBorder="1" applyAlignment="1">
      <alignment horizontal="right" vertical="center"/>
    </xf>
    <xf numFmtId="0" fontId="35" fillId="0" borderId="6" xfId="9" applyFont="1" applyFill="1" applyBorder="1" applyAlignment="1">
      <alignment horizontal="left" vertical="top"/>
    </xf>
    <xf numFmtId="0" fontId="35" fillId="0" borderId="8" xfId="9" applyFont="1" applyFill="1" applyBorder="1" applyAlignment="1">
      <alignment horizontal="left" vertical="top"/>
    </xf>
    <xf numFmtId="0" fontId="113" fillId="0" borderId="25" xfId="9" applyFont="1" applyFill="1" applyBorder="1" applyAlignment="1">
      <alignment horizontal="right" vertical="top"/>
    </xf>
    <xf numFmtId="0" fontId="40" fillId="0" borderId="0" xfId="0" applyFont="1" applyAlignment="1">
      <alignment horizontal="left" vertical="center" wrapText="1"/>
    </xf>
    <xf numFmtId="176" fontId="33" fillId="0" borderId="25" xfId="3" applyFont="1" applyFill="1" applyBorder="1" applyAlignment="1">
      <alignment vertical="center"/>
    </xf>
    <xf numFmtId="176" fontId="33" fillId="0" borderId="0" xfId="3" applyFont="1" applyFill="1" applyBorder="1" applyAlignment="1">
      <alignment vertical="center"/>
    </xf>
    <xf numFmtId="0" fontId="33" fillId="0" borderId="27" xfId="9" applyFont="1" applyFill="1" applyBorder="1">
      <alignment vertical="center"/>
    </xf>
    <xf numFmtId="0" fontId="65" fillId="0" borderId="3" xfId="9" applyFont="1" applyFill="1" applyBorder="1" applyAlignment="1">
      <alignment horizontal="left" vertical="center"/>
    </xf>
    <xf numFmtId="0" fontId="38" fillId="0" borderId="0" xfId="9" applyFont="1">
      <alignment vertical="center"/>
    </xf>
    <xf numFmtId="0" fontId="36" fillId="0" borderId="0" xfId="9" applyFont="1">
      <alignment vertical="center"/>
    </xf>
    <xf numFmtId="0" fontId="33" fillId="0" borderId="0" xfId="9" applyFont="1">
      <alignment vertical="center"/>
    </xf>
    <xf numFmtId="178" fontId="33" fillId="2" borderId="25" xfId="9" applyNumberFormat="1" applyFont="1" applyFill="1" applyBorder="1" applyAlignment="1">
      <alignment horizontal="right" vertical="center" shrinkToFit="1"/>
    </xf>
    <xf numFmtId="178" fontId="33" fillId="2" borderId="0" xfId="9" applyNumberFormat="1" applyFont="1" applyFill="1" applyAlignment="1">
      <alignment horizontal="left" vertical="center" shrinkToFit="1"/>
    </xf>
    <xf numFmtId="178" fontId="33" fillId="2" borderId="7" xfId="9" applyNumberFormat="1" applyFont="1" applyFill="1" applyBorder="1" applyAlignment="1">
      <alignment horizontal="right" vertical="center" shrinkToFit="1"/>
    </xf>
    <xf numFmtId="178" fontId="33" fillId="2" borderId="8" xfId="9" applyNumberFormat="1" applyFont="1" applyFill="1" applyBorder="1" applyAlignment="1">
      <alignment horizontal="left" vertical="center" shrinkToFit="1"/>
    </xf>
    <xf numFmtId="0" fontId="33" fillId="0" borderId="19" xfId="9" applyFont="1" applyFill="1" applyBorder="1" applyAlignment="1"/>
    <xf numFmtId="0" fontId="33" fillId="0" borderId="12" xfId="9" applyFont="1" applyFill="1" applyBorder="1" applyAlignment="1"/>
    <xf numFmtId="0" fontId="33" fillId="0" borderId="28" xfId="9" applyFont="1" applyFill="1" applyBorder="1" applyAlignment="1"/>
    <xf numFmtId="0" fontId="33" fillId="2" borderId="46" xfId="9" applyFont="1" applyFill="1" applyBorder="1" applyAlignment="1">
      <alignment horizontal="center" vertical="center" shrinkToFit="1"/>
    </xf>
    <xf numFmtId="0" fontId="33" fillId="0" borderId="13" xfId="9" applyFont="1" applyFill="1" applyBorder="1" applyAlignment="1"/>
    <xf numFmtId="0" fontId="33" fillId="2" borderId="7" xfId="9" applyFont="1" applyFill="1" applyBorder="1" applyAlignment="1">
      <alignment vertical="center" shrinkToFit="1"/>
    </xf>
    <xf numFmtId="0" fontId="33" fillId="2" borderId="8" xfId="9" applyFont="1" applyFill="1" applyBorder="1" applyAlignment="1">
      <alignment horizontal="left" vertical="center"/>
    </xf>
    <xf numFmtId="0" fontId="33" fillId="2" borderId="0" xfId="9" applyFont="1" applyFill="1" applyAlignment="1">
      <alignment vertical="center" shrinkToFit="1"/>
    </xf>
    <xf numFmtId="184" fontId="33" fillId="6" borderId="0" xfId="9" applyNumberFormat="1" applyFont="1" applyFill="1" applyAlignment="1">
      <alignment vertical="center" shrinkToFit="1"/>
    </xf>
    <xf numFmtId="178" fontId="33" fillId="2" borderId="25" xfId="9" applyNumberFormat="1" applyFont="1" applyFill="1" applyBorder="1" applyAlignment="1">
      <alignment vertical="center" shrinkToFit="1"/>
    </xf>
    <xf numFmtId="178" fontId="33" fillId="2" borderId="0" xfId="9" applyNumberFormat="1" applyFont="1" applyFill="1" applyAlignment="1">
      <alignment vertical="center" shrinkToFit="1"/>
    </xf>
    <xf numFmtId="178" fontId="33" fillId="2" borderId="7" xfId="9" applyNumberFormat="1" applyFont="1" applyFill="1" applyBorder="1" applyAlignment="1">
      <alignment vertical="center" shrinkToFit="1"/>
    </xf>
    <xf numFmtId="178" fontId="33" fillId="2" borderId="8" xfId="9" applyNumberFormat="1" applyFont="1" applyFill="1" applyBorder="1" applyAlignment="1">
      <alignment vertical="center" shrinkToFit="1"/>
    </xf>
    <xf numFmtId="0" fontId="33" fillId="0" borderId="117" xfId="9" applyFont="1" applyFill="1" applyBorder="1">
      <alignment vertical="center"/>
    </xf>
    <xf numFmtId="0" fontId="33" fillId="0" borderId="46" xfId="9" applyFont="1" applyFill="1" applyBorder="1">
      <alignment vertical="center"/>
    </xf>
    <xf numFmtId="0" fontId="33" fillId="0" borderId="179" xfId="9" applyFont="1" applyFill="1" applyBorder="1">
      <alignment vertical="center"/>
    </xf>
    <xf numFmtId="0" fontId="33" fillId="2" borderId="78" xfId="9" applyFont="1" applyFill="1" applyBorder="1" applyAlignment="1">
      <alignment vertical="center" shrinkToFit="1"/>
    </xf>
    <xf numFmtId="0" fontId="33" fillId="2" borderId="91" xfId="9" applyFont="1" applyFill="1" applyBorder="1" applyAlignment="1">
      <alignment horizontal="left" vertical="center"/>
    </xf>
    <xf numFmtId="0" fontId="33" fillId="2" borderId="46" xfId="9" applyFont="1" applyFill="1" applyBorder="1" applyAlignment="1">
      <alignment vertical="center" shrinkToFit="1"/>
    </xf>
    <xf numFmtId="184" fontId="33" fillId="6" borderId="46" xfId="9" applyNumberFormat="1" applyFont="1" applyFill="1" applyBorder="1" applyAlignment="1">
      <alignment vertical="center" shrinkToFit="1"/>
    </xf>
    <xf numFmtId="178" fontId="33" fillId="2" borderId="117" xfId="9" applyNumberFormat="1" applyFont="1" applyFill="1" applyBorder="1" applyAlignment="1">
      <alignment vertical="center" shrinkToFit="1"/>
    </xf>
    <xf numFmtId="178" fontId="33" fillId="2" borderId="46" xfId="9" applyNumberFormat="1" applyFont="1" applyFill="1" applyBorder="1" applyAlignment="1">
      <alignment vertical="center" shrinkToFit="1"/>
    </xf>
    <xf numFmtId="178" fontId="33" fillId="2" borderId="78" xfId="9" applyNumberFormat="1" applyFont="1" applyFill="1" applyBorder="1" applyAlignment="1">
      <alignment vertical="center" shrinkToFit="1"/>
    </xf>
    <xf numFmtId="178" fontId="33" fillId="2" borderId="91" xfId="9" applyNumberFormat="1" applyFont="1" applyFill="1" applyBorder="1" applyAlignment="1">
      <alignment vertical="center" shrinkToFit="1"/>
    </xf>
    <xf numFmtId="0" fontId="33" fillId="0" borderId="0" xfId="9" applyFont="1" applyAlignment="1">
      <alignment horizontal="center" vertical="center"/>
    </xf>
    <xf numFmtId="0" fontId="33" fillId="2" borderId="9" xfId="9" applyFont="1" applyFill="1" applyBorder="1" applyAlignment="1">
      <alignment vertical="center" shrinkToFit="1"/>
    </xf>
    <xf numFmtId="0" fontId="33" fillId="2" borderId="10" xfId="9" applyFont="1" applyFill="1" applyBorder="1" applyAlignment="1">
      <alignment horizontal="left" vertical="center"/>
    </xf>
    <xf numFmtId="0" fontId="33" fillId="2" borderId="11" xfId="9" applyFont="1" applyFill="1" applyBorder="1" applyAlignment="1">
      <alignment vertical="center" shrinkToFit="1"/>
    </xf>
    <xf numFmtId="184" fontId="33" fillId="6" borderId="53" xfId="9" applyNumberFormat="1" applyFont="1" applyFill="1" applyBorder="1" applyAlignment="1">
      <alignment vertical="center" shrinkToFit="1"/>
    </xf>
    <xf numFmtId="0" fontId="33" fillId="2" borderId="29" xfId="9" applyFont="1" applyFill="1" applyBorder="1" applyAlignment="1">
      <alignment horizontal="left" vertical="center"/>
    </xf>
    <xf numFmtId="178" fontId="33" fillId="2" borderId="26" xfId="9" applyNumberFormat="1" applyFont="1" applyFill="1" applyBorder="1" applyAlignment="1">
      <alignment vertical="center" shrinkToFit="1"/>
    </xf>
    <xf numFmtId="178" fontId="33" fillId="2" borderId="11" xfId="9" applyNumberFormat="1" applyFont="1" applyFill="1" applyBorder="1" applyAlignment="1">
      <alignment vertical="center" shrinkToFit="1"/>
    </xf>
    <xf numFmtId="178" fontId="33" fillId="2" borderId="9" xfId="9" applyNumberFormat="1" applyFont="1" applyFill="1" applyBorder="1" applyAlignment="1">
      <alignment vertical="center" shrinkToFit="1"/>
    </xf>
    <xf numFmtId="178" fontId="33" fillId="2" borderId="10" xfId="9" applyNumberFormat="1" applyFont="1" applyFill="1" applyBorder="1" applyAlignment="1">
      <alignment vertical="center" shrinkToFit="1"/>
    </xf>
    <xf numFmtId="0" fontId="33" fillId="0" borderId="13" xfId="9" applyFont="1" applyFill="1" applyBorder="1">
      <alignment vertical="center"/>
    </xf>
    <xf numFmtId="182" fontId="33" fillId="6" borderId="22" xfId="9" applyNumberFormat="1" applyFont="1" applyFill="1" applyBorder="1" applyAlignment="1">
      <alignment vertical="center" shrinkToFit="1"/>
    </xf>
    <xf numFmtId="0" fontId="33" fillId="2" borderId="21" xfId="9" applyFont="1" applyFill="1" applyBorder="1" applyAlignment="1">
      <alignment horizontal="left" vertical="center" shrinkToFit="1"/>
    </xf>
    <xf numFmtId="184" fontId="33" fillId="6" borderId="22" xfId="9" applyNumberFormat="1" applyFont="1" applyFill="1" applyBorder="1" applyAlignment="1">
      <alignment vertical="center" shrinkToFit="1"/>
    </xf>
    <xf numFmtId="1" fontId="33" fillId="2" borderId="21" xfId="9" applyNumberFormat="1" applyFont="1" applyFill="1" applyBorder="1" applyAlignment="1">
      <alignment horizontal="left" vertical="center" shrinkToFit="1"/>
    </xf>
    <xf numFmtId="3" fontId="33" fillId="0" borderId="0" xfId="9" applyNumberFormat="1" applyFont="1">
      <alignment vertical="center"/>
    </xf>
    <xf numFmtId="182" fontId="33" fillId="6" borderId="4" xfId="9" applyNumberFormat="1" applyFont="1" applyFill="1" applyBorder="1" applyAlignment="1">
      <alignment vertical="center" shrinkToFit="1"/>
    </xf>
    <xf numFmtId="0" fontId="33" fillId="2" borderId="3" xfId="9" applyFont="1" applyFill="1" applyBorder="1" applyAlignment="1">
      <alignment horizontal="left" vertical="center" shrinkToFit="1"/>
    </xf>
    <xf numFmtId="184" fontId="33" fillId="6" borderId="4" xfId="9" applyNumberFormat="1" applyFont="1" applyFill="1" applyBorder="1" applyAlignment="1">
      <alignment vertical="center" shrinkToFit="1"/>
    </xf>
    <xf numFmtId="0" fontId="31" fillId="0" borderId="0" xfId="0" quotePrefix="1" applyFont="1" applyAlignment="1">
      <alignment horizontal="center" vertical="top"/>
    </xf>
    <xf numFmtId="0" fontId="33" fillId="0" borderId="0" xfId="9" applyFont="1" applyAlignment="1">
      <alignment horizontal="right" vertical="center"/>
    </xf>
    <xf numFmtId="0" fontId="31" fillId="0" borderId="0" xfId="0" quotePrefix="1" applyFont="1" applyAlignment="1">
      <alignment vertical="top"/>
    </xf>
    <xf numFmtId="0" fontId="31" fillId="0" borderId="0" xfId="9" quotePrefix="1" applyFont="1">
      <alignment vertical="center"/>
    </xf>
    <xf numFmtId="0" fontId="33" fillId="0" borderId="0" xfId="9" applyFont="1" applyAlignment="1">
      <alignment horizontal="left" vertical="center"/>
    </xf>
    <xf numFmtId="49" fontId="35" fillId="0" borderId="0" xfId="9" quotePrefix="1" applyNumberFormat="1" applyFont="1">
      <alignment vertical="center"/>
    </xf>
    <xf numFmtId="49" fontId="35" fillId="0" borderId="0" xfId="9" applyNumberFormat="1" applyFont="1">
      <alignment vertical="center"/>
    </xf>
    <xf numFmtId="0" fontId="115" fillId="0" borderId="0" xfId="9" applyFont="1">
      <alignment vertical="center"/>
    </xf>
    <xf numFmtId="0" fontId="59" fillId="0" borderId="0" xfId="9" applyFont="1">
      <alignment vertical="center"/>
    </xf>
    <xf numFmtId="0" fontId="33" fillId="2" borderId="0" xfId="9" applyFont="1" applyFill="1" applyAlignment="1">
      <alignment vertical="center" textRotation="255"/>
    </xf>
    <xf numFmtId="0" fontId="33" fillId="2" borderId="0" xfId="9" applyFont="1" applyFill="1">
      <alignment vertical="center"/>
    </xf>
    <xf numFmtId="0" fontId="33" fillId="2" borderId="0" xfId="9" applyFont="1" applyFill="1" applyAlignment="1">
      <alignment vertical="center" textRotation="255" shrinkToFit="1"/>
    </xf>
    <xf numFmtId="0" fontId="33" fillId="2" borderId="0" xfId="9" applyFont="1" applyFill="1" applyAlignment="1">
      <alignment vertical="center" wrapText="1"/>
    </xf>
    <xf numFmtId="0" fontId="33" fillId="2" borderId="0" xfId="9" applyFont="1" applyFill="1" applyAlignment="1">
      <alignment vertical="top" wrapText="1"/>
    </xf>
    <xf numFmtId="0" fontId="119" fillId="0" borderId="0" xfId="9" applyFont="1" applyAlignment="1">
      <alignment vertical="center" wrapText="1" shrinkToFit="1"/>
    </xf>
    <xf numFmtId="0" fontId="96" fillId="2" borderId="0" xfId="9" applyFont="1" applyFill="1" applyAlignment="1">
      <alignment vertical="center" wrapText="1"/>
    </xf>
    <xf numFmtId="0" fontId="33" fillId="0" borderId="0" xfId="9" applyFont="1" applyAlignment="1">
      <alignment vertical="center" wrapText="1"/>
    </xf>
    <xf numFmtId="178" fontId="33" fillId="2" borderId="0" xfId="9" applyNumberFormat="1" applyFont="1" applyFill="1" applyAlignment="1">
      <alignment horizontal="right" vertical="center" shrinkToFit="1"/>
    </xf>
    <xf numFmtId="49" fontId="33" fillId="2" borderId="0" xfId="9" applyNumberFormat="1" applyFont="1" applyFill="1" applyAlignment="1">
      <alignment vertical="center" shrinkToFit="1"/>
    </xf>
    <xf numFmtId="0" fontId="33" fillId="0" borderId="0" xfId="9" applyFont="1" applyAlignment="1">
      <alignment vertical="center" shrinkToFit="1"/>
    </xf>
    <xf numFmtId="184" fontId="33" fillId="2" borderId="0" xfId="1" applyNumberFormat="1" applyFont="1" applyFill="1" applyBorder="1" applyAlignment="1" applyProtection="1">
      <alignment vertical="center" shrinkToFit="1"/>
    </xf>
    <xf numFmtId="182" fontId="33" fillId="2" borderId="0" xfId="1" applyNumberFormat="1" applyFont="1" applyFill="1" applyBorder="1" applyAlignment="1" applyProtection="1">
      <alignment vertical="center" shrinkToFit="1"/>
    </xf>
    <xf numFmtId="182" fontId="33" fillId="6" borderId="0" xfId="1" applyNumberFormat="1" applyFont="1" applyFill="1" applyBorder="1" applyAlignment="1" applyProtection="1">
      <alignment vertical="center" shrinkToFit="1"/>
    </xf>
    <xf numFmtId="0" fontId="33" fillId="2" borderId="0" xfId="9" applyFont="1" applyFill="1" applyAlignment="1">
      <alignment wrapText="1"/>
    </xf>
    <xf numFmtId="0" fontId="97" fillId="2" borderId="0" xfId="9" applyFont="1" applyFill="1" applyAlignment="1">
      <alignment vertical="center" wrapText="1"/>
    </xf>
    <xf numFmtId="192" fontId="33" fillId="0" borderId="0" xfId="9" applyNumberFormat="1" applyFont="1">
      <alignment vertical="center"/>
    </xf>
    <xf numFmtId="0" fontId="33" fillId="2" borderId="0" xfId="9" applyFont="1" applyFill="1" applyAlignment="1">
      <alignment horizontal="left" vertical="center"/>
    </xf>
    <xf numFmtId="0" fontId="40" fillId="0" borderId="0" xfId="0" applyFont="1" applyAlignment="1">
      <alignment vertical="top" wrapText="1"/>
    </xf>
    <xf numFmtId="182" fontId="33" fillId="2" borderId="0" xfId="1" applyNumberFormat="1" applyFont="1" applyFill="1" applyBorder="1" applyAlignment="1" applyProtection="1">
      <alignment vertical="top" shrinkToFit="1"/>
    </xf>
    <xf numFmtId="1" fontId="33" fillId="6" borderId="0" xfId="9" applyNumberFormat="1" applyFont="1" applyFill="1" applyAlignment="1">
      <alignment vertical="center" shrinkToFit="1"/>
    </xf>
    <xf numFmtId="0" fontId="33" fillId="2" borderId="0" xfId="9" applyFont="1" applyFill="1" applyAlignment="1">
      <alignment horizontal="left" vertical="center" shrinkToFit="1"/>
    </xf>
    <xf numFmtId="1" fontId="33" fillId="2" borderId="0" xfId="9" applyNumberFormat="1" applyFont="1" applyFill="1" applyAlignment="1">
      <alignment horizontal="left" vertical="center" shrinkToFit="1"/>
    </xf>
    <xf numFmtId="182" fontId="33" fillId="6" borderId="0" xfId="9" applyNumberFormat="1" applyFont="1" applyFill="1" applyAlignment="1">
      <alignment vertical="center" shrinkToFit="1"/>
    </xf>
    <xf numFmtId="178" fontId="33" fillId="6" borderId="0" xfId="9" applyNumberFormat="1" applyFont="1" applyFill="1" applyAlignment="1">
      <alignment vertical="center" shrinkToFit="1"/>
    </xf>
    <xf numFmtId="0" fontId="33" fillId="6" borderId="0" xfId="9" applyFont="1" applyFill="1" applyAlignment="1">
      <alignment vertical="center" shrinkToFit="1"/>
    </xf>
    <xf numFmtId="38" fontId="33" fillId="6" borderId="0" xfId="9" applyNumberFormat="1" applyFont="1" applyFill="1" applyAlignment="1">
      <alignment vertical="center" shrinkToFit="1"/>
    </xf>
    <xf numFmtId="38" fontId="33" fillId="0" borderId="0" xfId="9" applyNumberFormat="1" applyFont="1" applyFill="1" applyAlignment="1">
      <alignment vertical="center" wrapText="1"/>
    </xf>
    <xf numFmtId="0" fontId="33" fillId="0" borderId="0" xfId="9" applyFont="1" applyAlignment="1">
      <alignment vertical="top"/>
    </xf>
    <xf numFmtId="0" fontId="33" fillId="2" borderId="7" xfId="9" applyFont="1" applyFill="1" applyBorder="1" applyAlignment="1" applyProtection="1">
      <alignment vertical="center" shrinkToFit="1"/>
      <protection locked="0"/>
    </xf>
    <xf numFmtId="0" fontId="33" fillId="2" borderId="0" xfId="9" applyFont="1" applyFill="1" applyAlignment="1" applyProtection="1">
      <alignment vertical="center" shrinkToFit="1"/>
      <protection locked="0"/>
    </xf>
    <xf numFmtId="178" fontId="33" fillId="2" borderId="25" xfId="9" applyNumberFormat="1" applyFont="1" applyFill="1" applyBorder="1" applyAlignment="1" applyProtection="1">
      <alignment vertical="center" shrinkToFit="1"/>
      <protection locked="0"/>
    </xf>
    <xf numFmtId="178" fontId="33" fillId="2" borderId="0" xfId="9" applyNumberFormat="1" applyFont="1" applyFill="1" applyAlignment="1" applyProtection="1">
      <alignment vertical="center" shrinkToFit="1"/>
      <protection locked="0"/>
    </xf>
    <xf numFmtId="178" fontId="33" fillId="2" borderId="7" xfId="9" applyNumberFormat="1" applyFont="1" applyFill="1" applyBorder="1" applyAlignment="1" applyProtection="1">
      <alignment vertical="center" shrinkToFit="1"/>
      <protection locked="0"/>
    </xf>
    <xf numFmtId="178" fontId="33" fillId="2" borderId="8" xfId="9" applyNumberFormat="1" applyFont="1" applyFill="1" applyBorder="1" applyAlignment="1" applyProtection="1">
      <alignment vertical="center" shrinkToFit="1"/>
      <protection locked="0"/>
    </xf>
    <xf numFmtId="0" fontId="33" fillId="2" borderId="78" xfId="9" applyFont="1" applyFill="1" applyBorder="1" applyAlignment="1" applyProtection="1">
      <alignment vertical="center" shrinkToFit="1"/>
      <protection locked="0"/>
    </xf>
    <xf numFmtId="0" fontId="33" fillId="2" borderId="46" xfId="9" applyFont="1" applyFill="1" applyBorder="1" applyAlignment="1" applyProtection="1">
      <alignment vertical="center" shrinkToFit="1"/>
      <protection locked="0"/>
    </xf>
    <xf numFmtId="178" fontId="33" fillId="2" borderId="117" xfId="9" applyNumberFormat="1" applyFont="1" applyFill="1" applyBorder="1" applyAlignment="1" applyProtection="1">
      <alignment vertical="center" shrinkToFit="1"/>
      <protection locked="0"/>
    </xf>
    <xf numFmtId="178" fontId="33" fillId="2" borderId="46" xfId="9" applyNumberFormat="1" applyFont="1" applyFill="1" applyBorder="1" applyAlignment="1" applyProtection="1">
      <alignment vertical="center" shrinkToFit="1"/>
      <protection locked="0"/>
    </xf>
    <xf numFmtId="178" fontId="33" fillId="2" borderId="78" xfId="9" applyNumberFormat="1" applyFont="1" applyFill="1" applyBorder="1" applyAlignment="1" applyProtection="1">
      <alignment vertical="center" shrinkToFit="1"/>
      <protection locked="0"/>
    </xf>
    <xf numFmtId="178" fontId="33" fillId="2" borderId="91" xfId="9" applyNumberFormat="1" applyFont="1" applyFill="1" applyBorder="1" applyAlignment="1" applyProtection="1">
      <alignment vertical="center" shrinkToFit="1"/>
      <protection locked="0"/>
    </xf>
    <xf numFmtId="0" fontId="33" fillId="2" borderId="9" xfId="9" applyFont="1" applyFill="1" applyBorder="1" applyAlignment="1" applyProtection="1">
      <alignment vertical="center" shrinkToFit="1"/>
      <protection locked="0"/>
    </xf>
    <xf numFmtId="0" fontId="33" fillId="2" borderId="11" xfId="9" applyFont="1" applyFill="1" applyBorder="1" applyAlignment="1" applyProtection="1">
      <alignment vertical="center" shrinkToFit="1"/>
      <protection locked="0"/>
    </xf>
    <xf numFmtId="178" fontId="33" fillId="2" borderId="26" xfId="9" applyNumberFormat="1" applyFont="1" applyFill="1" applyBorder="1" applyAlignment="1" applyProtection="1">
      <alignment vertical="center" shrinkToFit="1"/>
      <protection locked="0"/>
    </xf>
    <xf numFmtId="178" fontId="33" fillId="2" borderId="11" xfId="9" applyNumberFormat="1" applyFont="1" applyFill="1" applyBorder="1" applyAlignment="1" applyProtection="1">
      <alignment vertical="center" shrinkToFit="1"/>
      <protection locked="0"/>
    </xf>
    <xf numFmtId="178" fontId="33" fillId="2" borderId="9" xfId="9" applyNumberFormat="1" applyFont="1" applyFill="1" applyBorder="1" applyAlignment="1" applyProtection="1">
      <alignment vertical="center" shrinkToFit="1"/>
      <protection locked="0"/>
    </xf>
    <xf numFmtId="178" fontId="33" fillId="2" borderId="10" xfId="9" applyNumberFormat="1" applyFont="1" applyFill="1" applyBorder="1" applyAlignment="1" applyProtection="1">
      <alignment vertical="center" shrinkToFit="1"/>
      <protection locked="0"/>
    </xf>
    <xf numFmtId="0" fontId="33" fillId="2" borderId="12" xfId="9" applyFont="1" applyFill="1" applyBorder="1" applyAlignment="1">
      <alignment horizontal="center" shrinkToFit="1"/>
    </xf>
    <xf numFmtId="0" fontId="33" fillId="2" borderId="0" xfId="9" applyFont="1" applyFill="1" applyAlignment="1">
      <alignment horizontal="center" shrinkToFit="1"/>
    </xf>
    <xf numFmtId="0" fontId="33" fillId="2" borderId="91" xfId="9" applyFont="1" applyFill="1" applyBorder="1" applyAlignment="1">
      <alignment horizontal="left" vertical="center" shrinkToFit="1"/>
    </xf>
    <xf numFmtId="0" fontId="33" fillId="2" borderId="46" xfId="9" applyFont="1" applyFill="1" applyBorder="1" applyAlignment="1">
      <alignment horizontal="left" vertical="center" shrinkToFit="1"/>
    </xf>
    <xf numFmtId="0" fontId="33" fillId="0" borderId="164" xfId="9" applyFont="1" applyFill="1" applyBorder="1" applyAlignment="1">
      <alignment vertical="top" shrinkToFit="1"/>
    </xf>
    <xf numFmtId="49" fontId="33" fillId="0" borderId="46" xfId="9" applyNumberFormat="1" applyFont="1" applyFill="1" applyBorder="1" applyAlignment="1">
      <alignment horizontal="center" vertical="top" shrinkToFit="1"/>
    </xf>
    <xf numFmtId="0" fontId="33" fillId="0" borderId="78" xfId="9" applyFont="1" applyFill="1" applyBorder="1" applyAlignment="1">
      <alignment vertical="top" shrinkToFit="1"/>
    </xf>
    <xf numFmtId="49" fontId="33" fillId="0" borderId="91" xfId="9" applyNumberFormat="1" applyFont="1" applyFill="1" applyBorder="1" applyAlignment="1">
      <alignment horizontal="center" vertical="top" shrinkToFit="1"/>
    </xf>
    <xf numFmtId="0" fontId="33" fillId="2" borderId="90" xfId="9" applyFont="1" applyFill="1" applyBorder="1" applyAlignment="1">
      <alignment horizontal="center" shrinkToFit="1"/>
    </xf>
    <xf numFmtId="184" fontId="33" fillId="6" borderId="7" xfId="9" applyNumberFormat="1" applyFont="1" applyFill="1" applyBorder="1" applyAlignment="1">
      <alignment vertical="center" shrinkToFit="1"/>
    </xf>
    <xf numFmtId="184" fontId="33" fillId="6" borderId="78" xfId="9" applyNumberFormat="1" applyFont="1" applyFill="1" applyBorder="1" applyAlignment="1">
      <alignment vertical="center" shrinkToFit="1"/>
    </xf>
    <xf numFmtId="49" fontId="33" fillId="0" borderId="46" xfId="1" applyNumberFormat="1" applyFont="1" applyFill="1" applyBorder="1" applyAlignment="1" applyProtection="1">
      <alignment horizontal="center" vertical="top" shrinkToFit="1"/>
    </xf>
    <xf numFmtId="0" fontId="33" fillId="2" borderId="8" xfId="9" applyFont="1" applyFill="1" applyBorder="1" applyAlignment="1">
      <alignment horizontal="left" vertical="center" shrinkToFit="1"/>
    </xf>
    <xf numFmtId="0" fontId="33" fillId="0" borderId="118" xfId="9" applyFont="1" applyFill="1" applyBorder="1" applyAlignment="1">
      <alignment vertical="top" shrinkToFit="1"/>
    </xf>
    <xf numFmtId="49" fontId="33" fillId="0" borderId="0" xfId="9" applyNumberFormat="1" applyFont="1" applyFill="1" applyAlignment="1">
      <alignment horizontal="center" vertical="top" shrinkToFit="1"/>
    </xf>
    <xf numFmtId="0" fontId="33" fillId="0" borderId="7" xfId="9" applyFont="1" applyFill="1" applyBorder="1" applyAlignment="1">
      <alignment vertical="top" shrinkToFit="1"/>
    </xf>
    <xf numFmtId="49" fontId="33" fillId="0" borderId="8" xfId="9" applyNumberFormat="1" applyFont="1" applyFill="1" applyBorder="1" applyAlignment="1">
      <alignment horizontal="center" vertical="top" shrinkToFit="1"/>
    </xf>
    <xf numFmtId="0" fontId="124" fillId="0" borderId="0" xfId="9" applyFont="1">
      <alignment vertical="center"/>
    </xf>
    <xf numFmtId="0" fontId="33" fillId="2" borderId="3" xfId="9" applyFont="1" applyFill="1" applyBorder="1" applyAlignment="1">
      <alignment horizontal="center" vertical="center" shrinkToFit="1"/>
    </xf>
    <xf numFmtId="0" fontId="33" fillId="6" borderId="22" xfId="9" applyFont="1" applyFill="1" applyBorder="1" applyAlignment="1">
      <alignment vertical="center" shrinkToFit="1"/>
    </xf>
    <xf numFmtId="0" fontId="33" fillId="6" borderId="21" xfId="9" applyFont="1" applyFill="1" applyBorder="1" applyAlignment="1">
      <alignment horizontal="left" vertical="center" shrinkToFit="1"/>
    </xf>
    <xf numFmtId="1" fontId="33" fillId="6" borderId="22" xfId="9" applyNumberFormat="1" applyFont="1" applyFill="1" applyBorder="1" applyAlignment="1">
      <alignment vertical="center" shrinkToFit="1"/>
    </xf>
    <xf numFmtId="3" fontId="33" fillId="0" borderId="0" xfId="9" applyNumberFormat="1" applyFont="1" applyProtection="1">
      <alignment vertical="center"/>
      <protection hidden="1"/>
    </xf>
    <xf numFmtId="1" fontId="33" fillId="6" borderId="4" xfId="9" applyNumberFormat="1" applyFont="1" applyFill="1" applyBorder="1" applyAlignment="1">
      <alignment vertical="center" shrinkToFit="1"/>
    </xf>
    <xf numFmtId="0" fontId="33" fillId="6" borderId="3" xfId="9" applyFont="1" applyFill="1" applyBorder="1" applyAlignment="1">
      <alignment horizontal="left" vertical="center" shrinkToFit="1"/>
    </xf>
    <xf numFmtId="0" fontId="118" fillId="0" borderId="0" xfId="9" applyFont="1" applyAlignment="1">
      <alignment vertical="center" wrapText="1"/>
    </xf>
    <xf numFmtId="0" fontId="119" fillId="2" borderId="0" xfId="9" applyFont="1" applyFill="1" applyAlignment="1">
      <alignment vertical="top" wrapText="1"/>
    </xf>
    <xf numFmtId="184" fontId="33" fillId="0" borderId="0" xfId="9" applyNumberFormat="1" applyFont="1" applyFill="1" applyAlignment="1">
      <alignment vertical="center" shrinkToFit="1"/>
    </xf>
    <xf numFmtId="0" fontId="33" fillId="2" borderId="0" xfId="9" applyFont="1" applyFill="1" applyAlignment="1">
      <alignment shrinkToFit="1"/>
    </xf>
    <xf numFmtId="0" fontId="33" fillId="2" borderId="0" xfId="9" applyFont="1" applyFill="1" applyAlignment="1">
      <alignment vertical="top" wrapText="1" shrinkToFit="1"/>
    </xf>
    <xf numFmtId="0" fontId="123" fillId="2" borderId="0" xfId="9" applyFont="1" applyFill="1" applyAlignment="1">
      <alignment vertical="center" wrapText="1"/>
    </xf>
    <xf numFmtId="197" fontId="33" fillId="0" borderId="0" xfId="9" applyNumberFormat="1" applyFont="1" applyFill="1" applyAlignment="1">
      <alignment vertical="center" shrinkToFit="1"/>
    </xf>
    <xf numFmtId="0" fontId="33" fillId="0" borderId="0" xfId="9" applyFont="1" applyFill="1" applyAlignment="1">
      <alignment vertical="top" shrinkToFit="1"/>
    </xf>
    <xf numFmtId="0" fontId="40" fillId="0" borderId="0" xfId="0" applyFont="1" applyAlignment="1">
      <alignment vertical="top" wrapText="1" shrinkToFit="1"/>
    </xf>
    <xf numFmtId="0" fontId="33" fillId="6" borderId="0" xfId="9" applyFont="1" applyFill="1" applyAlignment="1">
      <alignment horizontal="left" vertical="center" shrinkToFit="1"/>
    </xf>
    <xf numFmtId="182" fontId="33" fillId="0" borderId="0" xfId="9" applyNumberFormat="1" applyFont="1" applyFill="1" applyAlignment="1">
      <alignment vertical="center" shrinkToFit="1"/>
    </xf>
    <xf numFmtId="0" fontId="31" fillId="0" borderId="0" xfId="9" quotePrefix="1" applyFont="1" applyAlignment="1">
      <alignment vertical="top"/>
    </xf>
    <xf numFmtId="0" fontId="31" fillId="0" borderId="0" xfId="9" applyFont="1" applyAlignment="1">
      <alignment vertical="top"/>
    </xf>
    <xf numFmtId="0" fontId="33" fillId="0" borderId="164" xfId="9" applyFont="1" applyFill="1" applyBorder="1" applyAlignment="1" applyProtection="1">
      <alignment vertical="top" shrinkToFit="1"/>
      <protection locked="0"/>
    </xf>
    <xf numFmtId="49" fontId="33" fillId="0" borderId="46" xfId="9" applyNumberFormat="1" applyFont="1" applyFill="1" applyBorder="1" applyAlignment="1" applyProtection="1">
      <alignment horizontal="center" vertical="top" shrinkToFit="1"/>
      <protection locked="0"/>
    </xf>
    <xf numFmtId="0" fontId="33" fillId="0" borderId="78" xfId="9" applyFont="1" applyFill="1" applyBorder="1" applyAlignment="1" applyProtection="1">
      <alignment vertical="top" shrinkToFit="1"/>
      <protection locked="0"/>
    </xf>
    <xf numFmtId="49" fontId="33" fillId="0" borderId="91" xfId="9" applyNumberFormat="1" applyFont="1" applyFill="1" applyBorder="1" applyAlignment="1" applyProtection="1">
      <alignment horizontal="center" vertical="top" shrinkToFit="1"/>
      <protection locked="0"/>
    </xf>
    <xf numFmtId="49" fontId="33" fillId="0" borderId="46" xfId="1" applyNumberFormat="1" applyFont="1" applyFill="1" applyBorder="1" applyAlignment="1" applyProtection="1">
      <alignment horizontal="center" vertical="top" shrinkToFit="1"/>
      <protection locked="0"/>
    </xf>
    <xf numFmtId="0" fontId="33" fillId="0" borderId="118" xfId="9" applyFont="1" applyFill="1" applyBorder="1" applyAlignment="1" applyProtection="1">
      <alignment vertical="top" shrinkToFit="1"/>
      <protection locked="0"/>
    </xf>
    <xf numFmtId="49" fontId="33" fillId="0" borderId="0" xfId="9" applyNumberFormat="1" applyFont="1" applyFill="1" applyAlignment="1" applyProtection="1">
      <alignment horizontal="center" vertical="top" shrinkToFit="1"/>
      <protection locked="0"/>
    </xf>
    <xf numFmtId="0" fontId="33" fillId="0" borderId="7" xfId="9" applyFont="1" applyFill="1" applyBorder="1" applyAlignment="1" applyProtection="1">
      <alignment vertical="top" shrinkToFit="1"/>
      <protection locked="0"/>
    </xf>
    <xf numFmtId="49" fontId="33" fillId="0" borderId="8" xfId="9" applyNumberFormat="1" applyFont="1" applyFill="1" applyBorder="1" applyAlignment="1" applyProtection="1">
      <alignment horizontal="center" vertical="top" shrinkToFit="1"/>
      <protection locked="0"/>
    </xf>
    <xf numFmtId="0" fontId="35" fillId="0" borderId="2" xfId="9" applyFont="1" applyFill="1" applyBorder="1" applyAlignment="1">
      <alignment vertical="center" shrinkToFit="1"/>
    </xf>
    <xf numFmtId="0" fontId="33" fillId="0" borderId="2" xfId="0" applyFont="1" applyBorder="1">
      <alignment vertical="center"/>
    </xf>
    <xf numFmtId="198" fontId="33" fillId="0" borderId="0" xfId="0" applyNumberFormat="1" applyFont="1" applyAlignment="1">
      <alignment vertical="center" shrinkToFit="1"/>
    </xf>
    <xf numFmtId="201" fontId="113" fillId="0" borderId="12" xfId="0" applyNumberFormat="1" applyFont="1" applyBorder="1" applyAlignment="1">
      <alignment horizontal="right" vertical="center"/>
    </xf>
    <xf numFmtId="0" fontId="33" fillId="0" borderId="28" xfId="9" applyFont="1" applyFill="1" applyBorder="1" applyAlignment="1">
      <alignment vertical="center" wrapText="1"/>
    </xf>
    <xf numFmtId="198" fontId="33" fillId="0" borderId="3" xfId="0" applyNumberFormat="1" applyFont="1" applyBorder="1" applyAlignment="1">
      <alignment horizontal="right" vertical="center"/>
    </xf>
    <xf numFmtId="201" fontId="33" fillId="0" borderId="3" xfId="0" applyNumberFormat="1" applyFont="1" applyBorder="1" applyAlignment="1">
      <alignment horizontal="left" vertical="center"/>
    </xf>
    <xf numFmtId="0" fontId="42" fillId="0" borderId="27" xfId="9" applyFont="1" applyFill="1" applyBorder="1" applyAlignment="1">
      <alignment vertical="center" wrapText="1"/>
    </xf>
    <xf numFmtId="0" fontId="42" fillId="0" borderId="3" xfId="9" applyFont="1" applyFill="1" applyBorder="1" applyAlignment="1">
      <alignment vertical="center" wrapText="1"/>
    </xf>
    <xf numFmtId="0" fontId="42" fillId="0" borderId="5" xfId="9" applyFont="1" applyFill="1" applyBorder="1" applyAlignment="1">
      <alignment horizontal="left" vertical="center"/>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5" xfId="0" applyFont="1" applyBorder="1" applyAlignment="1">
      <alignment vertical="center" wrapText="1"/>
    </xf>
    <xf numFmtId="210" fontId="33" fillId="0" borderId="0" xfId="9" applyNumberFormat="1" applyFont="1" applyFill="1" applyAlignment="1">
      <alignment vertical="center" shrinkToFit="1"/>
    </xf>
    <xf numFmtId="210" fontId="33" fillId="0" borderId="0" xfId="9" applyNumberFormat="1" applyFont="1" applyFill="1" applyAlignment="1">
      <alignment horizontal="center" vertical="center" shrinkToFit="1"/>
    </xf>
    <xf numFmtId="201" fontId="33" fillId="0" borderId="0" xfId="0" applyNumberFormat="1" applyFont="1">
      <alignment vertical="center"/>
    </xf>
    <xf numFmtId="0" fontId="36" fillId="0" borderId="12" xfId="9" applyFont="1" applyFill="1" applyBorder="1" applyAlignment="1">
      <alignment horizontal="center" vertical="center"/>
    </xf>
    <xf numFmtId="0" fontId="113" fillId="0" borderId="25" xfId="9" applyFont="1" applyFill="1" applyBorder="1" applyAlignment="1">
      <alignment horizontal="center" vertical="center"/>
    </xf>
    <xf numFmtId="0" fontId="113" fillId="0" borderId="0" xfId="9" applyFont="1" applyFill="1" applyAlignment="1">
      <alignment horizontal="center" vertical="center"/>
    </xf>
    <xf numFmtId="0" fontId="47" fillId="0" borderId="0" xfId="9" applyFont="1" applyFill="1">
      <alignment vertical="center"/>
    </xf>
    <xf numFmtId="0" fontId="65" fillId="0" borderId="25" xfId="9" applyFont="1" applyFill="1" applyBorder="1">
      <alignment vertical="center"/>
    </xf>
    <xf numFmtId="0" fontId="35" fillId="0" borderId="46" xfId="9" applyFont="1" applyFill="1" applyBorder="1" applyAlignment="1">
      <alignment vertical="center" wrapText="1"/>
    </xf>
    <xf numFmtId="0" fontId="47" fillId="0" borderId="0" xfId="9" applyFont="1" applyFill="1" applyAlignment="1">
      <alignment horizontal="center" vertical="center"/>
    </xf>
    <xf numFmtId="176" fontId="33" fillId="0" borderId="25" xfId="3" applyFont="1" applyFill="1" applyBorder="1" applyAlignment="1" applyProtection="1">
      <alignment vertical="center"/>
    </xf>
    <xf numFmtId="176" fontId="33" fillId="0" borderId="0" xfId="3" applyFont="1" applyFill="1" applyBorder="1" applyAlignment="1" applyProtection="1">
      <alignment vertical="center"/>
    </xf>
    <xf numFmtId="0" fontId="35" fillId="0" borderId="0" xfId="9" applyFont="1" applyFill="1" applyAlignment="1">
      <alignment shrinkToFit="1"/>
    </xf>
    <xf numFmtId="176" fontId="35" fillId="0" borderId="0" xfId="3" applyFont="1" applyFill="1" applyBorder="1" applyAlignment="1" applyProtection="1">
      <alignment vertical="center"/>
    </xf>
    <xf numFmtId="0" fontId="36" fillId="0" borderId="16" xfId="9" applyFont="1" applyFill="1" applyBorder="1" applyAlignment="1">
      <alignment horizontal="center" vertical="center"/>
    </xf>
    <xf numFmtId="0" fontId="35" fillId="0" borderId="0" xfId="9" quotePrefix="1" applyFont="1" applyFill="1" applyAlignment="1">
      <alignment vertical="top"/>
    </xf>
    <xf numFmtId="0" fontId="35" fillId="0" borderId="25" xfId="9" applyFont="1" applyFill="1" applyBorder="1" applyAlignment="1">
      <alignment vertical="center" shrinkToFit="1"/>
    </xf>
    <xf numFmtId="0" fontId="66" fillId="0" borderId="2" xfId="9" applyFont="1" applyFill="1" applyBorder="1" applyAlignment="1">
      <alignment vertical="center" wrapText="1"/>
    </xf>
    <xf numFmtId="0" fontId="66" fillId="0" borderId="25" xfId="9" applyFont="1" applyFill="1" applyBorder="1" applyAlignment="1">
      <alignment vertical="center" wrapText="1"/>
    </xf>
    <xf numFmtId="0" fontId="66" fillId="0" borderId="0" xfId="9" applyFont="1" applyFill="1" applyAlignment="1">
      <alignment vertical="center" wrapText="1"/>
    </xf>
    <xf numFmtId="0" fontId="35" fillId="0" borderId="277" xfId="9" applyFont="1" applyFill="1" applyBorder="1">
      <alignment vertical="center"/>
    </xf>
    <xf numFmtId="0" fontId="62" fillId="0" borderId="13" xfId="9" applyFont="1" applyFill="1" applyBorder="1" applyAlignment="1">
      <alignment horizontal="center" vertical="center"/>
    </xf>
    <xf numFmtId="0" fontId="35" fillId="0" borderId="1" xfId="10" quotePrefix="1" applyFont="1" applyBorder="1">
      <alignment vertical="center"/>
    </xf>
    <xf numFmtId="0" fontId="35" fillId="0" borderId="13" xfId="9" applyFont="1" applyFill="1" applyBorder="1" applyAlignment="1">
      <alignment vertical="center" shrinkToFit="1"/>
    </xf>
    <xf numFmtId="0" fontId="35" fillId="0" borderId="25" xfId="9" applyFont="1" applyFill="1" applyBorder="1" applyAlignment="1">
      <alignment horizontal="left" vertical="top"/>
    </xf>
    <xf numFmtId="0" fontId="33" fillId="0" borderId="27" xfId="9" applyFont="1" applyFill="1" applyBorder="1" applyAlignment="1">
      <alignment horizontal="left" vertical="center"/>
    </xf>
    <xf numFmtId="0" fontId="33" fillId="0" borderId="5" xfId="9" applyFont="1" applyFill="1" applyBorder="1">
      <alignment vertical="center"/>
    </xf>
    <xf numFmtId="0" fontId="33" fillId="0" borderId="0" xfId="9" applyFont="1" applyFill="1" applyAlignment="1">
      <alignment horizontal="center" vertical="center" shrinkToFit="1"/>
    </xf>
    <xf numFmtId="0" fontId="31" fillId="0" borderId="0" xfId="9" applyFont="1" applyFill="1">
      <alignment vertical="center"/>
    </xf>
    <xf numFmtId="0" fontId="31" fillId="0" borderId="0" xfId="9" applyFont="1" applyFill="1" applyAlignment="1">
      <alignment horizontal="right" vertical="center"/>
    </xf>
    <xf numFmtId="0" fontId="41" fillId="0" borderId="13" xfId="9" applyFont="1" applyFill="1" applyBorder="1">
      <alignment vertical="center"/>
    </xf>
    <xf numFmtId="49" fontId="35" fillId="0" borderId="1" xfId="9" applyNumberFormat="1" applyFont="1" applyFill="1" applyBorder="1" applyAlignment="1">
      <alignment vertical="top"/>
    </xf>
    <xf numFmtId="49" fontId="35" fillId="0" borderId="0" xfId="9" applyNumberFormat="1" applyFont="1" applyFill="1" applyAlignment="1">
      <alignment vertical="top"/>
    </xf>
    <xf numFmtId="0" fontId="35" fillId="0" borderId="25" xfId="9" applyFont="1" applyFill="1" applyBorder="1" applyAlignment="1">
      <alignment vertical="top"/>
    </xf>
    <xf numFmtId="0" fontId="36" fillId="0" borderId="0" xfId="9" applyFont="1" applyFill="1" applyAlignment="1">
      <alignment horizontal="left" vertical="center"/>
    </xf>
    <xf numFmtId="0" fontId="40" fillId="0" borderId="2" xfId="0" applyFont="1" applyBorder="1" applyAlignment="1">
      <alignment vertical="top" wrapText="1"/>
    </xf>
    <xf numFmtId="0" fontId="35" fillId="0" borderId="0" xfId="0" applyFont="1" applyAlignment="1">
      <alignment vertical="top" wrapText="1"/>
    </xf>
    <xf numFmtId="0" fontId="35" fillId="0" borderId="0" xfId="0" applyFont="1" applyAlignment="1">
      <alignment horizontal="left" vertical="top"/>
    </xf>
    <xf numFmtId="0" fontId="35" fillId="0" borderId="16" xfId="9" applyFont="1" applyFill="1" applyBorder="1" applyAlignment="1">
      <alignment horizontal="left" vertical="center"/>
    </xf>
    <xf numFmtId="0" fontId="33" fillId="0" borderId="28" xfId="9" applyFont="1" applyFill="1" applyBorder="1" applyAlignment="1">
      <alignment horizontal="left" vertical="center"/>
    </xf>
    <xf numFmtId="0" fontId="33" fillId="0" borderId="12" xfId="9" applyFont="1" applyFill="1" applyBorder="1" applyAlignment="1">
      <alignment horizontal="left" vertical="center"/>
    </xf>
    <xf numFmtId="0" fontId="113" fillId="0" borderId="2" xfId="9" applyFont="1" applyFill="1" applyBorder="1" applyAlignment="1">
      <alignment horizontal="center" vertical="center"/>
    </xf>
    <xf numFmtId="176" fontId="33" fillId="0" borderId="13" xfId="3" applyFont="1" applyFill="1" applyBorder="1" applyAlignment="1" applyProtection="1">
      <alignment vertical="center"/>
      <protection locked="0"/>
    </xf>
    <xf numFmtId="176" fontId="33" fillId="0" borderId="0" xfId="3" applyFont="1" applyFill="1" applyBorder="1" applyAlignment="1" applyProtection="1">
      <alignment vertical="center"/>
      <protection locked="0"/>
    </xf>
    <xf numFmtId="0" fontId="33" fillId="0" borderId="0" xfId="9" applyFont="1" applyFill="1" applyAlignment="1" applyProtection="1">
      <alignment horizontal="left" vertical="center"/>
      <protection locked="0"/>
    </xf>
    <xf numFmtId="176" fontId="33" fillId="0" borderId="25" xfId="3" applyFont="1" applyFill="1" applyBorder="1" applyAlignment="1" applyProtection="1">
      <alignment vertical="center"/>
      <protection locked="0"/>
    </xf>
    <xf numFmtId="0" fontId="40" fillId="0" borderId="25" xfId="0" applyFont="1" applyBorder="1" applyAlignment="1">
      <alignment vertical="top"/>
    </xf>
    <xf numFmtId="0" fontId="35" fillId="0" borderId="0" xfId="9" applyFont="1" applyFill="1" applyAlignment="1" applyProtection="1">
      <alignment horizontal="right" vertical="center"/>
      <protection locked="0"/>
    </xf>
    <xf numFmtId="0" fontId="35" fillId="0" borderId="9" xfId="9" applyFont="1" applyFill="1" applyBorder="1" applyAlignment="1">
      <alignment horizontal="distributed" vertical="center" shrinkToFit="1"/>
    </xf>
    <xf numFmtId="0" fontId="35" fillId="0" borderId="10" xfId="9" applyFont="1" applyFill="1" applyBorder="1" applyAlignment="1">
      <alignment horizontal="distributed" vertical="center" shrinkToFit="1"/>
    </xf>
    <xf numFmtId="0" fontId="37" fillId="0" borderId="13" xfId="9" applyFont="1" applyFill="1" applyBorder="1" applyAlignment="1">
      <alignment horizontal="left" vertical="top"/>
    </xf>
    <xf numFmtId="0" fontId="37" fillId="0" borderId="1" xfId="9" applyFont="1" applyFill="1" applyBorder="1" applyAlignment="1">
      <alignment vertical="top"/>
    </xf>
    <xf numFmtId="0" fontId="46" fillId="0" borderId="2" xfId="0" applyFont="1" applyBorder="1" applyAlignment="1">
      <alignment horizontal="left" vertical="top" wrapText="1"/>
    </xf>
    <xf numFmtId="0" fontId="33" fillId="0" borderId="25" xfId="9" applyFont="1" applyFill="1" applyBorder="1" applyProtection="1">
      <alignment vertical="center"/>
      <protection locked="0"/>
    </xf>
    <xf numFmtId="0" fontId="126" fillId="0" borderId="2" xfId="0" applyFont="1" applyBorder="1">
      <alignment vertical="center"/>
    </xf>
    <xf numFmtId="0" fontId="64" fillId="0" borderId="0" xfId="9" applyFont="1" applyFill="1">
      <alignment vertical="center"/>
    </xf>
    <xf numFmtId="0" fontId="33" fillId="0" borderId="6" xfId="9" applyFont="1" applyFill="1" applyBorder="1">
      <alignment vertical="center"/>
    </xf>
    <xf numFmtId="0" fontId="66" fillId="0" borderId="8" xfId="9" applyFont="1" applyFill="1" applyBorder="1" applyAlignment="1">
      <alignment vertical="top" wrapText="1"/>
    </xf>
    <xf numFmtId="0" fontId="33" fillId="0" borderId="8" xfId="0" applyFont="1" applyBorder="1" applyAlignment="1">
      <alignment vertical="top" wrapText="1"/>
    </xf>
    <xf numFmtId="0" fontId="33" fillId="0" borderId="11" xfId="0" applyFont="1" applyBorder="1" applyAlignment="1">
      <alignment vertical="top" wrapText="1"/>
    </xf>
    <xf numFmtId="0" fontId="33" fillId="0" borderId="10" xfId="0" applyFont="1" applyBorder="1" applyAlignment="1">
      <alignment vertical="top" wrapText="1"/>
    </xf>
    <xf numFmtId="0" fontId="66" fillId="0" borderId="12" xfId="9" applyFont="1" applyFill="1" applyBorder="1" applyAlignment="1">
      <alignment vertical="top" wrapText="1"/>
    </xf>
    <xf numFmtId="0" fontId="125" fillId="0" borderId="34" xfId="9" applyFont="1" applyFill="1" applyBorder="1" applyProtection="1">
      <alignment vertical="center"/>
      <protection locked="0"/>
    </xf>
    <xf numFmtId="0" fontId="36" fillId="0" borderId="1" xfId="9" applyFont="1" applyFill="1" applyBorder="1" applyAlignment="1" applyProtection="1">
      <alignment horizontal="center" vertical="center"/>
      <protection locked="0"/>
    </xf>
    <xf numFmtId="0" fontId="36" fillId="0" borderId="0" xfId="9" applyFont="1" applyFill="1" applyAlignment="1" applyProtection="1">
      <alignment horizontal="center" vertical="center"/>
      <protection locked="0"/>
    </xf>
    <xf numFmtId="0" fontId="125" fillId="0" borderId="0" xfId="9" applyFont="1" applyFill="1" applyAlignment="1" applyProtection="1">
      <alignment horizontal="center" vertical="center"/>
      <protection locked="0"/>
    </xf>
    <xf numFmtId="0" fontId="125" fillId="0" borderId="25" xfId="9" applyFont="1" applyFill="1" applyBorder="1" applyAlignment="1" applyProtection="1">
      <alignment horizontal="center" vertical="center"/>
      <protection locked="0"/>
    </xf>
    <xf numFmtId="0" fontId="125" fillId="0" borderId="20" xfId="9" applyFont="1" applyFill="1" applyBorder="1" applyAlignment="1" applyProtection="1">
      <alignment horizontal="center" vertical="center"/>
      <protection locked="0"/>
    </xf>
    <xf numFmtId="0" fontId="33" fillId="0" borderId="25" xfId="9" applyFont="1" applyFill="1" applyBorder="1" applyAlignment="1" applyProtection="1">
      <alignment horizontal="right" vertical="top"/>
      <protection locked="0"/>
    </xf>
    <xf numFmtId="0" fontId="65" fillId="0" borderId="2" xfId="9" applyFont="1" applyFill="1" applyBorder="1" applyAlignment="1" applyProtection="1">
      <alignment horizontal="left" vertical="center"/>
      <protection locked="0"/>
    </xf>
    <xf numFmtId="0" fontId="61" fillId="0" borderId="0" xfId="9" applyFont="1" applyFill="1" applyAlignment="1">
      <alignment vertical="top"/>
    </xf>
    <xf numFmtId="0" fontId="33" fillId="0" borderId="2" xfId="9" applyFont="1" applyFill="1" applyBorder="1" applyProtection="1">
      <alignment vertical="center"/>
      <protection locked="0"/>
    </xf>
    <xf numFmtId="0" fontId="35" fillId="0" borderId="7" xfId="9" applyFont="1" applyFill="1" applyBorder="1" applyProtection="1">
      <alignment vertical="center"/>
      <protection locked="0"/>
    </xf>
    <xf numFmtId="0" fontId="35" fillId="0" borderId="9" xfId="9" applyFont="1" applyFill="1" applyBorder="1" applyProtection="1">
      <alignment vertical="center"/>
      <protection locked="0"/>
    </xf>
    <xf numFmtId="0" fontId="66" fillId="0" borderId="10" xfId="9" applyFont="1" applyFill="1" applyBorder="1" applyAlignment="1">
      <alignment vertical="top" wrapText="1"/>
    </xf>
    <xf numFmtId="176" fontId="33" fillId="0" borderId="25" xfId="3" applyFont="1" applyFill="1" applyBorder="1" applyAlignment="1" applyProtection="1">
      <alignment horizontal="right" vertical="top"/>
    </xf>
    <xf numFmtId="0" fontId="41" fillId="0" borderId="0" xfId="0" applyFont="1">
      <alignment vertical="center"/>
    </xf>
    <xf numFmtId="0" fontId="35" fillId="0" borderId="0" xfId="9" applyFont="1" applyFill="1" applyAlignment="1">
      <alignment horizontal="center" vertical="top"/>
    </xf>
    <xf numFmtId="0" fontId="33" fillId="0" borderId="0" xfId="9" applyFont="1" applyFill="1" applyAlignment="1" applyProtection="1">
      <alignment horizontal="center" vertical="center"/>
      <protection locked="0"/>
    </xf>
    <xf numFmtId="176" fontId="33" fillId="0" borderId="0" xfId="3" applyFont="1" applyFill="1" applyBorder="1" applyAlignment="1">
      <alignment vertical="top" wrapText="1"/>
    </xf>
    <xf numFmtId="176" fontId="33" fillId="0" borderId="25" xfId="3" applyFont="1" applyFill="1" applyBorder="1" applyAlignment="1">
      <alignment horizontal="right" vertical="top"/>
    </xf>
    <xf numFmtId="176" fontId="33" fillId="0" borderId="25" xfId="3" applyFont="1" applyFill="1" applyBorder="1" applyAlignment="1" applyProtection="1">
      <alignment horizontal="right" vertical="center"/>
    </xf>
    <xf numFmtId="176" fontId="33" fillId="0" borderId="25" xfId="3" applyFont="1" applyFill="1" applyBorder="1" applyAlignment="1">
      <alignment horizontal="right" vertical="center"/>
    </xf>
    <xf numFmtId="0" fontId="63" fillId="0" borderId="25" xfId="9" applyFont="1" applyFill="1" applyBorder="1" applyAlignment="1">
      <alignment horizontal="left" vertical="center"/>
    </xf>
    <xf numFmtId="0" fontId="35" fillId="0" borderId="4" xfId="9" applyFont="1" applyFill="1" applyBorder="1" applyProtection="1">
      <alignment vertical="center"/>
      <protection locked="0"/>
    </xf>
    <xf numFmtId="0" fontId="35" fillId="0" borderId="3" xfId="9" applyFont="1" applyFill="1" applyBorder="1" applyAlignment="1">
      <alignment horizontal="left" vertical="top" wrapText="1"/>
    </xf>
    <xf numFmtId="176" fontId="33" fillId="0" borderId="2" xfId="3" applyFont="1" applyFill="1" applyBorder="1" applyAlignment="1">
      <alignment vertical="top" wrapText="1"/>
    </xf>
    <xf numFmtId="0" fontId="35" fillId="0" borderId="26" xfId="9" applyFont="1" applyFill="1" applyBorder="1" applyAlignment="1">
      <alignment vertical="top" wrapText="1"/>
    </xf>
    <xf numFmtId="0" fontId="64" fillId="0" borderId="2" xfId="9" applyFont="1" applyFill="1" applyBorder="1" applyAlignment="1">
      <alignment horizontal="right" vertical="center"/>
    </xf>
    <xf numFmtId="0" fontId="33" fillId="0" borderId="19" xfId="9" applyFont="1" applyFill="1" applyBorder="1" applyAlignment="1">
      <alignment horizontal="right" vertical="top"/>
    </xf>
    <xf numFmtId="0" fontId="61" fillId="0" borderId="25" xfId="9" applyFont="1" applyFill="1" applyBorder="1" applyAlignment="1">
      <alignment horizontal="right" vertical="top"/>
    </xf>
    <xf numFmtId="0" fontId="99" fillId="0" borderId="2" xfId="9" applyFont="1" applyFill="1" applyBorder="1" applyAlignment="1">
      <alignment vertical="top" wrapText="1"/>
    </xf>
    <xf numFmtId="0" fontId="120" fillId="0" borderId="2" xfId="9" applyFont="1" applyFill="1" applyBorder="1" applyAlignment="1">
      <alignment vertical="top" wrapText="1"/>
    </xf>
    <xf numFmtId="0" fontId="33" fillId="0" borderId="27" xfId="9" applyFont="1" applyFill="1" applyBorder="1" applyAlignment="1">
      <alignment vertical="top"/>
    </xf>
    <xf numFmtId="0" fontId="33" fillId="0" borderId="3" xfId="9" applyFont="1" applyFill="1" applyBorder="1" applyAlignment="1">
      <alignment vertical="top" wrapText="1"/>
    </xf>
    <xf numFmtId="0" fontId="33" fillId="0" borderId="0" xfId="9" applyFont="1" applyFill="1" applyAlignment="1">
      <alignment shrinkToFit="1"/>
    </xf>
    <xf numFmtId="0" fontId="31" fillId="0" borderId="0" xfId="9" applyFont="1" applyFill="1" applyAlignment="1"/>
    <xf numFmtId="0" fontId="40" fillId="0" borderId="2" xfId="0" applyFont="1" applyBorder="1" applyAlignment="1">
      <alignment vertical="center" wrapText="1"/>
    </xf>
    <xf numFmtId="0" fontId="31" fillId="0" borderId="25" xfId="9" applyFont="1" applyFill="1" applyBorder="1" applyAlignment="1">
      <alignment horizontal="right" vertical="top"/>
    </xf>
    <xf numFmtId="0" fontId="35" fillId="0" borderId="47" xfId="9" applyFont="1" applyFill="1" applyBorder="1" applyAlignment="1">
      <alignment horizontal="left" vertical="center"/>
    </xf>
    <xf numFmtId="0" fontId="35" fillId="0" borderId="51" xfId="9" applyFont="1" applyFill="1" applyBorder="1">
      <alignment vertical="center"/>
    </xf>
    <xf numFmtId="0" fontId="35" fillId="0" borderId="47" xfId="9" applyFont="1" applyFill="1" applyBorder="1">
      <alignment vertical="center"/>
    </xf>
    <xf numFmtId="0" fontId="35" fillId="0" borderId="55" xfId="9" applyFont="1" applyFill="1" applyBorder="1">
      <alignment vertical="center"/>
    </xf>
    <xf numFmtId="0" fontId="35" fillId="0" borderId="92" xfId="9" applyFont="1" applyFill="1" applyBorder="1">
      <alignment vertical="center"/>
    </xf>
    <xf numFmtId="0" fontId="33" fillId="0" borderId="45" xfId="9" applyFont="1" applyFill="1" applyBorder="1">
      <alignment vertical="center"/>
    </xf>
    <xf numFmtId="0" fontId="33" fillId="0" borderId="45" xfId="9" applyFont="1" applyFill="1" applyBorder="1" applyAlignment="1">
      <alignment vertical="top" wrapText="1"/>
    </xf>
    <xf numFmtId="0" fontId="35" fillId="0" borderId="93" xfId="9" applyFont="1" applyFill="1" applyBorder="1">
      <alignment vertical="center"/>
    </xf>
    <xf numFmtId="0" fontId="35" fillId="0" borderId="3" xfId="9" applyFont="1" applyFill="1" applyBorder="1" applyAlignment="1">
      <alignment vertical="center" wrapText="1"/>
    </xf>
    <xf numFmtId="0" fontId="41" fillId="0" borderId="3" xfId="9" applyFont="1" applyFill="1" applyBorder="1">
      <alignment vertical="center"/>
    </xf>
    <xf numFmtId="0" fontId="41" fillId="0" borderId="3" xfId="9" applyFont="1" applyFill="1" applyBorder="1" applyAlignment="1">
      <alignment horizontal="left" vertical="center"/>
    </xf>
    <xf numFmtId="0" fontId="38" fillId="0" borderId="16" xfId="9" applyFont="1" applyFill="1" applyBorder="1">
      <alignment vertical="center"/>
    </xf>
    <xf numFmtId="0" fontId="101" fillId="0" borderId="12" xfId="9" applyFont="1" applyFill="1" applyBorder="1">
      <alignment vertical="center"/>
    </xf>
    <xf numFmtId="176" fontId="35" fillId="0" borderId="0" xfId="3" applyFont="1" applyFill="1" applyBorder="1" applyAlignment="1">
      <alignment vertical="center"/>
    </xf>
    <xf numFmtId="0" fontId="35" fillId="0" borderId="46" xfId="9" applyFont="1" applyFill="1" applyBorder="1" applyAlignment="1">
      <alignment shrinkToFit="1"/>
    </xf>
    <xf numFmtId="0" fontId="95" fillId="0" borderId="0" xfId="9" applyFont="1" applyFill="1">
      <alignment vertical="center"/>
    </xf>
    <xf numFmtId="0" fontId="35" fillId="0" borderId="45" xfId="9" applyFont="1" applyFill="1" applyBorder="1" applyAlignment="1">
      <alignment shrinkToFit="1"/>
    </xf>
    <xf numFmtId="0" fontId="95" fillId="0" borderId="25" xfId="9" applyFont="1" applyFill="1" applyBorder="1">
      <alignment vertical="center"/>
    </xf>
    <xf numFmtId="0" fontId="95" fillId="0" borderId="2" xfId="9" applyFont="1" applyFill="1" applyBorder="1">
      <alignment vertical="center"/>
    </xf>
    <xf numFmtId="176" fontId="35" fillId="0" borderId="25" xfId="3" applyFont="1" applyFill="1" applyBorder="1" applyAlignment="1">
      <alignment vertical="center"/>
    </xf>
    <xf numFmtId="0" fontId="36" fillId="0" borderId="0" xfId="9" applyFont="1" applyFill="1">
      <alignment vertical="center"/>
    </xf>
    <xf numFmtId="0" fontId="31" fillId="0" borderId="25" xfId="9" applyFont="1" applyFill="1" applyBorder="1">
      <alignment vertical="center"/>
    </xf>
    <xf numFmtId="0" fontId="35" fillId="0" borderId="90" xfId="9" applyFont="1" applyFill="1" applyBorder="1" applyAlignment="1">
      <alignment horizontal="left" vertical="center" shrinkToFit="1"/>
    </xf>
    <xf numFmtId="0" fontId="35" fillId="0" borderId="104" xfId="9" applyFont="1" applyFill="1" applyBorder="1" applyAlignment="1">
      <alignment horizontal="left" vertical="center" shrinkToFit="1"/>
    </xf>
    <xf numFmtId="0" fontId="35" fillId="0" borderId="8" xfId="9" applyFont="1" applyFill="1" applyBorder="1" applyAlignment="1">
      <alignment horizontal="left" vertical="center" shrinkToFit="1"/>
    </xf>
    <xf numFmtId="0" fontId="33" fillId="0" borderId="25" xfId="9" applyFont="1" applyFill="1" applyBorder="1" applyAlignment="1">
      <alignment horizontal="center" vertical="center" wrapText="1"/>
    </xf>
    <xf numFmtId="0" fontId="31" fillId="0" borderId="25" xfId="9" applyFont="1" applyFill="1" applyBorder="1" applyAlignment="1">
      <alignment horizontal="center" vertical="center"/>
    </xf>
    <xf numFmtId="0" fontId="35" fillId="0" borderId="32" xfId="9" applyFont="1" applyFill="1" applyBorder="1" applyAlignment="1">
      <alignment horizontal="left" vertical="center"/>
    </xf>
    <xf numFmtId="182" fontId="35" fillId="0" borderId="47" xfId="9" applyNumberFormat="1" applyFont="1" applyFill="1" applyBorder="1" applyAlignment="1">
      <alignment vertical="center" shrinkToFit="1"/>
    </xf>
    <xf numFmtId="0" fontId="35" fillId="0" borderId="54" xfId="9" applyFont="1" applyFill="1" applyBorder="1" applyAlignment="1">
      <alignment vertical="center" wrapText="1"/>
    </xf>
    <xf numFmtId="0" fontId="35" fillId="0" borderId="51" xfId="0" applyFont="1" applyBorder="1" applyAlignment="1">
      <alignment horizontal="left" vertical="center" wrapText="1"/>
    </xf>
    <xf numFmtId="0" fontId="35" fillId="0" borderId="47" xfId="0" applyFont="1" applyBorder="1" applyAlignment="1">
      <alignment horizontal="left" vertical="center" wrapText="1"/>
    </xf>
    <xf numFmtId="182" fontId="35" fillId="0" borderId="93" xfId="9" applyNumberFormat="1" applyFont="1" applyFill="1" applyBorder="1" applyAlignment="1">
      <alignment vertical="center" shrinkToFit="1"/>
    </xf>
    <xf numFmtId="0" fontId="35" fillId="0" borderId="57" xfId="9" applyFont="1" applyFill="1" applyBorder="1" applyAlignment="1">
      <alignment vertical="center" wrapText="1"/>
    </xf>
    <xf numFmtId="0" fontId="35" fillId="0" borderId="44" xfId="0" applyFont="1" applyBorder="1" applyAlignment="1">
      <alignment horizontal="left" vertical="center" wrapText="1"/>
    </xf>
    <xf numFmtId="0" fontId="35" fillId="0" borderId="93" xfId="0" applyFont="1" applyBorder="1" applyAlignment="1">
      <alignment horizontal="left" vertical="center" wrapText="1"/>
    </xf>
    <xf numFmtId="0" fontId="33" fillId="0" borderId="25" xfId="9" applyFont="1" applyFill="1" applyBorder="1" applyAlignment="1">
      <alignment horizontal="right" vertical="top" wrapText="1"/>
    </xf>
    <xf numFmtId="0" fontId="31" fillId="0" borderId="5" xfId="0" applyFont="1" applyBorder="1">
      <alignment vertical="center"/>
    </xf>
    <xf numFmtId="0" fontId="36" fillId="0" borderId="1" xfId="6" applyFont="1" applyFill="1" applyBorder="1" applyAlignment="1">
      <alignment horizontal="left" vertical="center"/>
    </xf>
    <xf numFmtId="0" fontId="64" fillId="0" borderId="0" xfId="6" applyFont="1" applyFill="1">
      <alignment vertical="center"/>
    </xf>
    <xf numFmtId="0" fontId="64" fillId="0" borderId="25" xfId="6" applyFont="1" applyFill="1" applyBorder="1">
      <alignment vertical="center"/>
    </xf>
    <xf numFmtId="0" fontId="35" fillId="0" borderId="0" xfId="6" applyFont="1" applyFill="1" applyAlignment="1">
      <alignment horizontal="left" vertical="top" wrapText="1"/>
    </xf>
    <xf numFmtId="0" fontId="35" fillId="0" borderId="0" xfId="6" applyFont="1" applyFill="1" applyAlignment="1">
      <alignment vertical="top" wrapText="1"/>
    </xf>
    <xf numFmtId="0" fontId="33" fillId="0" borderId="25" xfId="6" applyFont="1" applyFill="1" applyBorder="1" applyAlignment="1">
      <alignment horizontal="right" vertical="top"/>
    </xf>
    <xf numFmtId="0" fontId="35" fillId="0" borderId="1" xfId="6" applyFont="1" applyFill="1" applyBorder="1" applyAlignment="1">
      <alignment horizontal="left" vertical="center"/>
    </xf>
    <xf numFmtId="0" fontId="35" fillId="0" borderId="25" xfId="6" applyFont="1" applyFill="1" applyBorder="1" applyAlignment="1">
      <alignment horizontal="left" vertical="center"/>
    </xf>
    <xf numFmtId="0" fontId="35" fillId="0" borderId="0" xfId="6" applyFont="1" applyFill="1">
      <alignment vertical="center"/>
    </xf>
    <xf numFmtId="0" fontId="35" fillId="0" borderId="0" xfId="6" applyFont="1" applyFill="1" applyAlignment="1">
      <alignment vertical="center" shrinkToFit="1"/>
    </xf>
    <xf numFmtId="0" fontId="46" fillId="0" borderId="12" xfId="9" applyFont="1" applyFill="1" applyBorder="1" applyAlignment="1">
      <alignment vertical="top" wrapText="1"/>
    </xf>
    <xf numFmtId="0" fontId="35" fillId="0" borderId="90" xfId="9" applyFont="1" applyFill="1" applyBorder="1" applyAlignment="1">
      <alignment horizontal="left" vertical="center"/>
    </xf>
    <xf numFmtId="0" fontId="35" fillId="0" borderId="104" xfId="9" applyFont="1" applyFill="1" applyBorder="1">
      <alignment vertical="center"/>
    </xf>
    <xf numFmtId="0" fontId="35" fillId="0" borderId="91" xfId="9" applyFont="1" applyFill="1" applyBorder="1">
      <alignment vertical="center"/>
    </xf>
    <xf numFmtId="0" fontId="35" fillId="0" borderId="0" xfId="9" applyFont="1" applyAlignment="1">
      <alignment vertical="top" wrapText="1"/>
    </xf>
    <xf numFmtId="0" fontId="33" fillId="0" borderId="25" xfId="9" applyFont="1" applyBorder="1" applyAlignment="1">
      <alignment horizontal="right" vertical="top"/>
    </xf>
    <xf numFmtId="0" fontId="33" fillId="0" borderId="25" xfId="9" applyFont="1" applyBorder="1" applyAlignment="1">
      <alignment vertical="top" wrapText="1"/>
    </xf>
    <xf numFmtId="0" fontId="35" fillId="0" borderId="25" xfId="9" applyFont="1" applyBorder="1" applyAlignment="1">
      <alignment vertical="top" wrapText="1"/>
    </xf>
    <xf numFmtId="0" fontId="33" fillId="0" borderId="25" xfId="9" applyFont="1" applyBorder="1">
      <alignment vertical="center"/>
    </xf>
    <xf numFmtId="0" fontId="33" fillId="0" borderId="5" xfId="9" applyFont="1" applyFill="1" applyBorder="1" applyAlignment="1">
      <alignment horizontal="left" vertical="top" wrapText="1"/>
    </xf>
    <xf numFmtId="0" fontId="33" fillId="0" borderId="0" xfId="6" applyFont="1" applyFill="1" applyAlignment="1">
      <alignment vertical="top" wrapText="1"/>
    </xf>
    <xf numFmtId="0" fontId="33" fillId="0" borderId="0" xfId="16" applyFont="1">
      <alignment vertical="center"/>
    </xf>
    <xf numFmtId="0" fontId="35" fillId="0" borderId="0" xfId="9" applyFont="1" applyFill="1" applyAlignment="1" applyProtection="1">
      <alignment horizontal="left" vertical="top" wrapText="1"/>
      <protection locked="0"/>
    </xf>
    <xf numFmtId="0" fontId="75" fillId="0" borderId="0" xfId="9" applyFont="1" applyFill="1" applyAlignment="1">
      <alignment horizontal="left" vertical="top"/>
    </xf>
    <xf numFmtId="0" fontId="35" fillId="0" borderId="3" xfId="9" applyFont="1" applyBorder="1">
      <alignment vertical="center"/>
    </xf>
    <xf numFmtId="0" fontId="35" fillId="0" borderId="3" xfId="9" applyFont="1" applyBorder="1" applyAlignment="1">
      <alignment vertical="center" shrinkToFit="1"/>
    </xf>
    <xf numFmtId="0" fontId="35" fillId="0" borderId="5" xfId="9" applyFont="1" applyBorder="1">
      <alignment vertical="center"/>
    </xf>
    <xf numFmtId="0" fontId="33" fillId="0" borderId="0" xfId="9" applyFont="1" applyFill="1" applyAlignment="1">
      <alignment horizontal="right" vertical="top" shrinkToFit="1"/>
    </xf>
    <xf numFmtId="0" fontId="59" fillId="0" borderId="0" xfId="0" applyFont="1">
      <alignment vertical="center"/>
    </xf>
    <xf numFmtId="0" fontId="33" fillId="2" borderId="0" xfId="9" applyFont="1" applyFill="1" applyAlignment="1">
      <alignment horizontal="center" vertical="center"/>
    </xf>
    <xf numFmtId="0" fontId="35" fillId="0" borderId="0" xfId="9" applyFont="1" applyFill="1" applyAlignment="1">
      <alignment horizontal="distributed" vertical="center"/>
    </xf>
    <xf numFmtId="0" fontId="35" fillId="0" borderId="1" xfId="9" applyFont="1" applyBorder="1">
      <alignment vertical="center"/>
    </xf>
    <xf numFmtId="0" fontId="36" fillId="0" borderId="13" xfId="9" applyFont="1" applyBorder="1">
      <alignment vertical="center"/>
    </xf>
    <xf numFmtId="0" fontId="36" fillId="0" borderId="2" xfId="9" applyFont="1" applyBorder="1">
      <alignment vertical="center"/>
    </xf>
    <xf numFmtId="0" fontId="35" fillId="2" borderId="0" xfId="9" applyFont="1" applyFill="1" applyAlignment="1">
      <alignment horizontal="center" vertical="center"/>
    </xf>
    <xf numFmtId="0" fontId="59" fillId="0" borderId="0" xfId="9" applyFont="1" applyAlignment="1">
      <alignment vertical="top"/>
    </xf>
    <xf numFmtId="0" fontId="59" fillId="0" borderId="2" xfId="9" applyFont="1" applyBorder="1" applyAlignment="1">
      <alignment vertical="top"/>
    </xf>
    <xf numFmtId="0" fontId="35" fillId="0" borderId="0" xfId="9" quotePrefix="1" applyFont="1">
      <alignment vertical="center"/>
    </xf>
    <xf numFmtId="0" fontId="35" fillId="0" borderId="0" xfId="9" quotePrefix="1" applyFont="1" applyFill="1" applyAlignment="1">
      <alignment vertical="center" shrinkToFit="1"/>
    </xf>
    <xf numFmtId="176" fontId="35" fillId="0" borderId="7" xfId="3" applyFont="1" applyFill="1" applyBorder="1" applyAlignment="1" applyProtection="1">
      <alignment vertical="center" wrapText="1"/>
    </xf>
    <xf numFmtId="0" fontId="98" fillId="0" borderId="0" xfId="9" applyFont="1" applyFill="1" applyAlignment="1">
      <alignment horizontal="center" vertical="top"/>
    </xf>
    <xf numFmtId="0" fontId="35" fillId="0" borderId="7" xfId="9" applyFont="1" applyBorder="1">
      <alignment vertical="center"/>
    </xf>
    <xf numFmtId="193" fontId="35" fillId="0" borderId="0" xfId="9" applyNumberFormat="1" applyFont="1" applyFill="1" applyAlignment="1">
      <alignment horizontal="center" vertical="center"/>
    </xf>
    <xf numFmtId="0" fontId="35" fillId="0" borderId="7" xfId="9" applyFont="1" applyBorder="1" applyAlignment="1">
      <alignment horizontal="right" vertical="center"/>
    </xf>
    <xf numFmtId="0" fontId="33" fillId="0" borderId="2" xfId="9" applyFont="1" applyBorder="1" applyAlignment="1">
      <alignment vertical="top" wrapText="1"/>
    </xf>
    <xf numFmtId="0" fontId="111" fillId="0" borderId="0" xfId="9" applyFont="1" applyFill="1">
      <alignment vertical="center"/>
    </xf>
    <xf numFmtId="0" fontId="128" fillId="0" borderId="0" xfId="9" applyFont="1" applyFill="1">
      <alignment vertical="center"/>
    </xf>
    <xf numFmtId="0" fontId="33" fillId="0" borderId="226" xfId="9" applyFont="1" applyBorder="1" applyAlignment="1">
      <alignment vertical="top" wrapText="1"/>
    </xf>
    <xf numFmtId="0" fontId="35" fillId="0" borderId="0" xfId="9" applyFont="1" applyAlignment="1">
      <alignment horizontal="center" vertical="top"/>
    </xf>
    <xf numFmtId="0" fontId="33" fillId="0" borderId="228" xfId="9" applyFont="1" applyBorder="1" applyAlignment="1">
      <alignment vertical="top" wrapText="1"/>
    </xf>
    <xf numFmtId="184" fontId="35" fillId="0" borderId="2" xfId="9" applyNumberFormat="1" applyFont="1" applyFill="1" applyBorder="1">
      <alignment vertical="center"/>
    </xf>
    <xf numFmtId="0" fontId="42" fillId="2" borderId="0" xfId="9" applyFont="1" applyFill="1" applyAlignment="1">
      <alignment horizontal="left" vertical="center"/>
    </xf>
    <xf numFmtId="0" fontId="35" fillId="0" borderId="228" xfId="9" applyFont="1" applyBorder="1">
      <alignment vertical="center"/>
    </xf>
    <xf numFmtId="0" fontId="35" fillId="0" borderId="2" xfId="9" applyFont="1" applyBorder="1">
      <alignment vertical="center"/>
    </xf>
    <xf numFmtId="0" fontId="35" fillId="0" borderId="0" xfId="9" applyFont="1" applyAlignment="1">
      <alignment vertical="top"/>
    </xf>
    <xf numFmtId="0" fontId="95" fillId="0" borderId="0" xfId="9" quotePrefix="1" applyFont="1" applyFill="1" applyAlignment="1">
      <alignment horizontal="right" vertical="top" wrapText="1"/>
    </xf>
    <xf numFmtId="0" fontId="35" fillId="0" borderId="228" xfId="9" applyFont="1" applyBorder="1" applyAlignment="1">
      <alignment vertical="top" wrapText="1"/>
    </xf>
    <xf numFmtId="0" fontId="35" fillId="0" borderId="2" xfId="9" applyFont="1" applyBorder="1" applyAlignment="1">
      <alignment vertical="top" wrapText="1"/>
    </xf>
    <xf numFmtId="0" fontId="95" fillId="0" borderId="0" xfId="9" quotePrefix="1" applyFont="1" applyFill="1" applyAlignment="1">
      <alignment horizontal="right" vertical="top"/>
    </xf>
    <xf numFmtId="184" fontId="35" fillId="0" borderId="228" xfId="9" applyNumberFormat="1" applyFont="1" applyFill="1" applyBorder="1" applyAlignment="1">
      <alignment horizontal="center" vertical="center"/>
    </xf>
    <xf numFmtId="184" fontId="35" fillId="0" borderId="2" xfId="9" applyNumberFormat="1" applyFont="1" applyFill="1" applyBorder="1" applyAlignment="1">
      <alignment horizontal="center" vertical="center"/>
    </xf>
    <xf numFmtId="216" fontId="35" fillId="0" borderId="0" xfId="9" applyNumberFormat="1" applyFont="1" applyFill="1">
      <alignment vertical="center"/>
    </xf>
    <xf numFmtId="0" fontId="33" fillId="0" borderId="228" xfId="9" applyFont="1" applyFill="1" applyBorder="1" applyAlignment="1">
      <alignment vertical="top" wrapText="1"/>
    </xf>
    <xf numFmtId="0" fontId="33" fillId="0" borderId="0" xfId="9" applyFont="1" applyFill="1" applyAlignment="1">
      <alignment horizontal="center" vertical="top"/>
    </xf>
    <xf numFmtId="0" fontId="35" fillId="0" borderId="229" xfId="9" applyFont="1" applyBorder="1" applyAlignment="1">
      <alignment vertical="top" wrapText="1"/>
    </xf>
    <xf numFmtId="0" fontId="35" fillId="2" borderId="0" xfId="9" applyFont="1" applyFill="1" applyAlignment="1">
      <alignment vertical="top" wrapText="1"/>
    </xf>
    <xf numFmtId="0" fontId="35" fillId="0" borderId="13" xfId="9" applyFont="1" applyBorder="1" applyAlignment="1">
      <alignment vertical="center" shrinkToFit="1"/>
    </xf>
    <xf numFmtId="0" fontId="35" fillId="0" borderId="2" xfId="9" applyFont="1" applyFill="1" applyBorder="1" applyAlignment="1">
      <alignment vertical="top" wrapText="1"/>
    </xf>
    <xf numFmtId="0" fontId="33" fillId="0" borderId="2" xfId="9" applyFont="1" applyFill="1" applyBorder="1" applyAlignment="1"/>
    <xf numFmtId="0" fontId="127" fillId="0" borderId="0" xfId="14" applyFont="1" applyFill="1" applyAlignment="1" applyProtection="1">
      <alignment vertical="center"/>
    </xf>
    <xf numFmtId="0" fontId="31" fillId="0" borderId="0" xfId="9" applyFont="1" applyFill="1" applyAlignment="1">
      <alignment horizontal="right" vertical="top"/>
    </xf>
    <xf numFmtId="220" fontId="35" fillId="0" borderId="0" xfId="9" applyNumberFormat="1" applyFont="1" applyFill="1" applyAlignment="1">
      <alignment vertical="center" shrinkToFit="1"/>
    </xf>
    <xf numFmtId="220" fontId="35" fillId="0" borderId="0" xfId="9" applyNumberFormat="1" applyFont="1" applyFill="1">
      <alignment vertical="center"/>
    </xf>
    <xf numFmtId="208" fontId="35" fillId="0" borderId="0" xfId="9" applyNumberFormat="1" applyFont="1" applyFill="1" applyAlignment="1">
      <alignment horizontal="center" vertical="center"/>
    </xf>
    <xf numFmtId="0" fontId="35" fillId="0" borderId="69" xfId="9" applyFont="1" applyFill="1" applyBorder="1">
      <alignment vertical="center"/>
    </xf>
    <xf numFmtId="0" fontId="35" fillId="0" borderId="70" xfId="9" applyFont="1" applyFill="1" applyBorder="1">
      <alignment vertical="center"/>
    </xf>
    <xf numFmtId="0" fontId="35" fillId="0" borderId="18" xfId="9" applyFont="1" applyBorder="1" applyProtection="1">
      <alignment vertical="center"/>
      <protection locked="0"/>
    </xf>
    <xf numFmtId="0" fontId="35" fillId="0" borderId="6" xfId="9" applyFont="1" applyBorder="1">
      <alignment vertical="center"/>
    </xf>
    <xf numFmtId="0" fontId="35" fillId="0" borderId="7" xfId="9" applyFont="1" applyBorder="1" applyProtection="1">
      <alignment vertical="center"/>
      <protection locked="0"/>
    </xf>
    <xf numFmtId="0" fontId="35" fillId="0" borderId="8" xfId="9" applyFont="1" applyBorder="1">
      <alignment vertical="center"/>
    </xf>
    <xf numFmtId="0" fontId="35" fillId="0" borderId="9" xfId="9" applyFont="1" applyBorder="1" applyProtection="1">
      <alignment vertical="center"/>
      <protection locked="0"/>
    </xf>
    <xf numFmtId="0" fontId="35" fillId="0" borderId="10" xfId="9" applyFont="1" applyBorder="1">
      <alignment vertical="center"/>
    </xf>
    <xf numFmtId="0" fontId="113" fillId="2" borderId="0" xfId="9" applyFont="1" applyFill="1" applyAlignment="1">
      <alignment horizontal="right" vertical="center" shrinkToFit="1"/>
    </xf>
    <xf numFmtId="221" fontId="35" fillId="0" borderId="159" xfId="9" applyNumberFormat="1" applyFont="1" applyFill="1" applyBorder="1">
      <alignment vertical="center"/>
    </xf>
    <xf numFmtId="178" fontId="33" fillId="0" borderId="0" xfId="9" applyNumberFormat="1" applyFont="1" applyFill="1" applyAlignment="1">
      <alignment horizontal="right" vertical="center" shrinkToFit="1"/>
    </xf>
    <xf numFmtId="0" fontId="36" fillId="0" borderId="11" xfId="9" applyFont="1" applyFill="1" applyBorder="1" applyAlignment="1"/>
    <xf numFmtId="0" fontId="35" fillId="0" borderId="11" xfId="9" applyFont="1" applyFill="1" applyBorder="1" applyAlignment="1"/>
    <xf numFmtId="0" fontId="35" fillId="0" borderId="67" xfId="9" applyFont="1" applyFill="1" applyBorder="1" applyAlignment="1">
      <alignment horizontal="left" vertical="center"/>
    </xf>
    <xf numFmtId="0" fontId="35" fillId="0" borderId="67" xfId="9" applyFont="1" applyFill="1" applyBorder="1">
      <alignment vertical="center"/>
    </xf>
    <xf numFmtId="0" fontId="35" fillId="0" borderId="68" xfId="9" applyFont="1" applyFill="1" applyBorder="1">
      <alignment vertical="center"/>
    </xf>
    <xf numFmtId="0" fontId="33" fillId="0" borderId="30" xfId="9" applyFont="1" applyFill="1" applyBorder="1" applyAlignment="1">
      <alignment horizontal="left" vertical="center"/>
    </xf>
    <xf numFmtId="0" fontId="35" fillId="0" borderId="124" xfId="9" applyFont="1" applyFill="1" applyBorder="1">
      <alignment vertical="center"/>
    </xf>
    <xf numFmtId="0" fontId="35" fillId="0" borderId="94" xfId="9" applyFont="1" applyFill="1" applyBorder="1">
      <alignment vertical="center"/>
    </xf>
    <xf numFmtId="0" fontId="33" fillId="0" borderId="31" xfId="9" applyFont="1" applyFill="1" applyBorder="1" applyAlignment="1">
      <alignment horizontal="left" vertical="center"/>
    </xf>
    <xf numFmtId="0" fontId="35" fillId="0" borderId="30" xfId="9" applyFont="1" applyFill="1" applyBorder="1">
      <alignment vertical="center"/>
    </xf>
    <xf numFmtId="0" fontId="35" fillId="0" borderId="117" xfId="9" applyFont="1" applyFill="1" applyBorder="1">
      <alignment vertical="center"/>
    </xf>
    <xf numFmtId="0" fontId="35" fillId="0" borderId="69" xfId="9" applyFont="1" applyFill="1" applyBorder="1" applyAlignment="1">
      <alignment horizontal="left"/>
    </xf>
    <xf numFmtId="0" fontId="35" fillId="0" borderId="70" xfId="9" applyFont="1" applyFill="1" applyBorder="1" applyAlignment="1">
      <alignment horizontal="left"/>
    </xf>
    <xf numFmtId="0" fontId="35" fillId="0" borderId="118" xfId="9" applyFont="1" applyFill="1" applyBorder="1">
      <alignment vertical="center"/>
    </xf>
    <xf numFmtId="0" fontId="33" fillId="0" borderId="69" xfId="9" applyFont="1" applyFill="1" applyBorder="1" applyAlignment="1">
      <alignment horizontal="left" vertical="top"/>
    </xf>
    <xf numFmtId="0" fontId="33" fillId="0" borderId="70" xfId="9" applyFont="1" applyFill="1" applyBorder="1" applyAlignment="1">
      <alignment horizontal="left" vertical="top"/>
    </xf>
    <xf numFmtId="0" fontId="97" fillId="0" borderId="0" xfId="9" applyFont="1" applyFill="1" applyAlignment="1">
      <alignment horizontal="center" vertical="top"/>
    </xf>
    <xf numFmtId="0" fontId="35" fillId="0" borderId="73" xfId="9" applyFont="1" applyFill="1" applyBorder="1">
      <alignment vertical="center"/>
    </xf>
    <xf numFmtId="0" fontId="35" fillId="0" borderId="74" xfId="9" applyFont="1" applyFill="1" applyBorder="1">
      <alignment vertical="center"/>
    </xf>
    <xf numFmtId="190" fontId="35" fillId="0" borderId="12" xfId="9" applyNumberFormat="1" applyFont="1" applyFill="1" applyBorder="1">
      <alignment vertical="center"/>
    </xf>
    <xf numFmtId="0" fontId="38" fillId="0" borderId="0" xfId="9" applyFont="1" applyFill="1" applyAlignment="1">
      <alignment vertical="top" wrapText="1"/>
    </xf>
    <xf numFmtId="215" fontId="35" fillId="0" borderId="0" xfId="9" applyNumberFormat="1" applyFont="1">
      <alignment vertical="center"/>
    </xf>
    <xf numFmtId="0" fontId="35" fillId="0" borderId="4" xfId="9" applyFont="1" applyBorder="1">
      <alignment vertical="center"/>
    </xf>
    <xf numFmtId="0" fontId="35" fillId="0" borderId="3" xfId="9" applyFont="1" applyBorder="1" applyAlignment="1">
      <alignment horizontal="center" vertical="center"/>
    </xf>
    <xf numFmtId="0" fontId="35" fillId="0" borderId="0" xfId="9" applyFont="1" applyAlignment="1">
      <alignment horizontal="center" textRotation="255"/>
    </xf>
    <xf numFmtId="0" fontId="119" fillId="2" borderId="0" xfId="9" applyFont="1" applyFill="1" applyAlignment="1">
      <alignment horizontal="center" vertical="center"/>
    </xf>
    <xf numFmtId="200" fontId="35" fillId="0" borderId="0" xfId="9" applyNumberFormat="1" applyFont="1">
      <alignment vertical="center"/>
    </xf>
    <xf numFmtId="182" fontId="35" fillId="2" borderId="0" xfId="9" applyNumberFormat="1" applyFont="1" applyFill="1" applyAlignment="1">
      <alignment horizontal="center" vertical="center"/>
    </xf>
    <xf numFmtId="189" fontId="35" fillId="2" borderId="0" xfId="9" applyNumberFormat="1" applyFont="1" applyFill="1" applyAlignment="1">
      <alignment horizontal="center" vertical="center"/>
    </xf>
    <xf numFmtId="182" fontId="35" fillId="11" borderId="0" xfId="9" applyNumberFormat="1" applyFont="1" applyFill="1" applyAlignment="1">
      <alignment horizontal="center" vertical="center"/>
    </xf>
    <xf numFmtId="0" fontId="35" fillId="2" borderId="0" xfId="9" applyFont="1" applyFill="1" applyAlignment="1">
      <alignment horizontal="right" vertical="center"/>
    </xf>
    <xf numFmtId="218" fontId="35" fillId="0" borderId="0" xfId="9" applyNumberFormat="1" applyFont="1" applyAlignment="1">
      <alignment horizontal="center" vertical="center"/>
    </xf>
    <xf numFmtId="0" fontId="62" fillId="0" borderId="0" xfId="9" applyFont="1" applyAlignment="1">
      <alignment horizontal="center" vertical="center"/>
    </xf>
    <xf numFmtId="177" fontId="35" fillId="0" borderId="0" xfId="9" applyNumberFormat="1" applyFont="1" applyFill="1" applyAlignment="1">
      <alignment horizontal="center" vertical="center"/>
    </xf>
    <xf numFmtId="0" fontId="62" fillId="0" borderId="0" xfId="9" applyFont="1" applyAlignment="1">
      <alignment horizontal="right" vertical="center"/>
    </xf>
    <xf numFmtId="177" fontId="35" fillId="0" borderId="0" xfId="9" applyNumberFormat="1" applyFont="1" applyFill="1" applyAlignment="1">
      <alignment horizontal="right" vertical="center"/>
    </xf>
    <xf numFmtId="0" fontId="59" fillId="0" borderId="0" xfId="0" applyFont="1" applyAlignment="1">
      <alignment horizontal="center" vertical="center"/>
    </xf>
    <xf numFmtId="184" fontId="35" fillId="0" borderId="0" xfId="9" applyNumberFormat="1" applyFont="1" applyFill="1" applyAlignment="1">
      <alignment horizontal="right" vertical="center"/>
    </xf>
    <xf numFmtId="218" fontId="35" fillId="0" borderId="0" xfId="9" applyNumberFormat="1" applyFont="1" applyAlignment="1">
      <alignment horizontal="left" vertical="center"/>
    </xf>
    <xf numFmtId="217" fontId="35" fillId="0" borderId="0" xfId="9" applyNumberFormat="1" applyFont="1" applyAlignment="1">
      <alignment horizontal="center" vertical="center"/>
    </xf>
    <xf numFmtId="219" fontId="35" fillId="0" borderId="0" xfId="9" applyNumberFormat="1" applyFont="1" applyAlignment="1">
      <alignment horizontal="left" vertical="center"/>
    </xf>
    <xf numFmtId="49" fontId="36" fillId="0" borderId="0" xfId="9" quotePrefix="1" applyNumberFormat="1" applyFont="1">
      <alignment vertical="center"/>
    </xf>
    <xf numFmtId="0" fontId="38" fillId="0" borderId="0" xfId="9" applyFont="1" applyAlignment="1">
      <alignment vertical="center" shrinkToFit="1"/>
    </xf>
    <xf numFmtId="0" fontId="59" fillId="0" borderId="0" xfId="0" applyFont="1" applyAlignment="1">
      <alignment vertical="center" shrinkToFit="1"/>
    </xf>
    <xf numFmtId="0" fontId="35" fillId="15" borderId="0" xfId="9" applyFont="1" applyFill="1">
      <alignment vertical="center"/>
    </xf>
    <xf numFmtId="0" fontId="35" fillId="14" borderId="0" xfId="9" applyFont="1" applyFill="1">
      <alignment vertical="center"/>
    </xf>
    <xf numFmtId="182" fontId="35" fillId="0" borderId="2" xfId="9" applyNumberFormat="1" applyFont="1" applyFill="1" applyBorder="1">
      <alignment vertical="center"/>
    </xf>
    <xf numFmtId="0" fontId="59" fillId="0" borderId="0" xfId="9" applyFont="1" applyAlignment="1">
      <alignment vertical="top" wrapText="1"/>
    </xf>
    <xf numFmtId="0" fontId="35" fillId="0" borderId="18" xfId="9" applyFont="1" applyBorder="1">
      <alignment vertical="center"/>
    </xf>
    <xf numFmtId="0" fontId="35" fillId="0" borderId="6" xfId="9" applyFont="1" applyBorder="1" applyAlignment="1">
      <alignment vertical="center" shrinkToFit="1"/>
    </xf>
    <xf numFmtId="0" fontId="33" fillId="2" borderId="0" xfId="9" applyFont="1" applyFill="1" applyAlignment="1">
      <alignment horizontal="left" vertical="top"/>
    </xf>
    <xf numFmtId="0" fontId="33" fillId="0" borderId="25" xfId="9" applyFont="1" applyBorder="1" applyAlignment="1">
      <alignment horizontal="right" vertical="center" wrapText="1"/>
    </xf>
    <xf numFmtId="0" fontId="35" fillId="0" borderId="27" xfId="9" applyFont="1" applyBorder="1">
      <alignment vertical="center"/>
    </xf>
    <xf numFmtId="0" fontId="33" fillId="0" borderId="13" xfId="9" applyFont="1" applyBorder="1" applyAlignment="1">
      <alignment horizontal="center" vertical="center"/>
    </xf>
    <xf numFmtId="0" fontId="35" fillId="0" borderId="29" xfId="9" applyFont="1" applyBorder="1">
      <alignment vertical="center"/>
    </xf>
    <xf numFmtId="49" fontId="36" fillId="0" borderId="0" xfId="9" quotePrefix="1" applyNumberFormat="1" applyFont="1" applyFill="1">
      <alignment vertical="center"/>
    </xf>
    <xf numFmtId="0" fontId="97" fillId="0" borderId="20" xfId="9" applyFont="1" applyFill="1" applyBorder="1" applyAlignment="1">
      <alignment horizontal="left" vertical="top"/>
    </xf>
    <xf numFmtId="0" fontId="97" fillId="0" borderId="2" xfId="9" applyFont="1" applyFill="1" applyBorder="1" applyAlignment="1">
      <alignment horizontal="left" vertical="top"/>
    </xf>
    <xf numFmtId="0" fontId="33" fillId="0" borderId="21" xfId="9" applyFont="1" applyFill="1" applyBorder="1" applyAlignment="1">
      <alignment vertical="top" wrapText="1" shrinkToFit="1"/>
    </xf>
    <xf numFmtId="0" fontId="35" fillId="0" borderId="18" xfId="9" applyFont="1" applyFill="1" applyBorder="1" applyProtection="1">
      <alignment vertical="center"/>
      <protection locked="0"/>
    </xf>
    <xf numFmtId="0" fontId="35" fillId="0" borderId="6" xfId="9" applyFont="1" applyFill="1" applyBorder="1" applyProtection="1">
      <alignment vertical="center"/>
      <protection locked="0"/>
    </xf>
    <xf numFmtId="180" fontId="35" fillId="0" borderId="24" xfId="9" applyNumberFormat="1" applyFont="1" applyFill="1" applyBorder="1">
      <alignment vertical="center"/>
    </xf>
    <xf numFmtId="180" fontId="35" fillId="0" borderId="0" xfId="9" applyNumberFormat="1" applyFont="1" applyFill="1">
      <alignment vertical="center"/>
    </xf>
    <xf numFmtId="215" fontId="35" fillId="0" borderId="0" xfId="9" applyNumberFormat="1" applyFont="1" applyFill="1">
      <alignment vertical="center"/>
    </xf>
    <xf numFmtId="0" fontId="33" fillId="0" borderId="0" xfId="9" applyFont="1" applyFill="1" applyAlignment="1">
      <alignment vertical="top" wrapText="1" shrinkToFit="1"/>
    </xf>
    <xf numFmtId="0" fontId="105" fillId="0" borderId="12" xfId="9" applyFont="1" applyBorder="1">
      <alignment vertical="center"/>
    </xf>
    <xf numFmtId="0" fontId="105" fillId="0" borderId="6" xfId="9" applyFont="1" applyBorder="1">
      <alignment vertical="center"/>
    </xf>
    <xf numFmtId="0" fontId="105" fillId="0" borderId="7" xfId="9" applyFont="1" applyBorder="1">
      <alignment vertical="center"/>
    </xf>
    <xf numFmtId="0" fontId="108" fillId="0" borderId="7" xfId="9" applyFont="1" applyBorder="1">
      <alignment vertical="center"/>
    </xf>
    <xf numFmtId="0" fontId="108" fillId="0" borderId="0" xfId="9" applyFont="1" applyAlignment="1">
      <alignment vertical="top" wrapText="1"/>
    </xf>
    <xf numFmtId="0" fontId="108" fillId="0" borderId="7" xfId="9" applyFont="1" applyBorder="1" applyAlignment="1">
      <alignment vertical="top" wrapText="1"/>
    </xf>
    <xf numFmtId="0" fontId="33" fillId="0" borderId="27" xfId="9" applyFont="1" applyFill="1" applyBorder="1" applyAlignment="1">
      <alignment horizontal="left" vertical="top"/>
    </xf>
    <xf numFmtId="0" fontId="108" fillId="0" borderId="9" xfId="9" applyFont="1" applyBorder="1" applyAlignment="1">
      <alignment vertical="top" wrapText="1"/>
    </xf>
    <xf numFmtId="0" fontId="35" fillId="0" borderId="46" xfId="9" applyFont="1" applyFill="1" applyBorder="1" applyAlignment="1" applyProtection="1">
      <alignment horizontal="center" shrinkToFit="1"/>
      <protection locked="0"/>
    </xf>
    <xf numFmtId="49" fontId="36" fillId="0" borderId="0" xfId="9" quotePrefix="1" applyNumberFormat="1" applyFont="1" applyFill="1" applyAlignment="1">
      <alignment horizontal="center" vertical="center"/>
    </xf>
    <xf numFmtId="49" fontId="36" fillId="0" borderId="0" xfId="9" applyNumberFormat="1" applyFont="1" applyFill="1" applyAlignment="1">
      <alignment horizontal="center" vertical="center"/>
    </xf>
    <xf numFmtId="0" fontId="36" fillId="0" borderId="33" xfId="9" applyFont="1" applyFill="1" applyBorder="1" applyAlignment="1">
      <alignment horizontal="center" vertical="center"/>
    </xf>
    <xf numFmtId="0" fontId="36" fillId="0" borderId="34" xfId="9" applyFont="1" applyFill="1" applyBorder="1" applyAlignment="1">
      <alignment horizontal="center" vertical="center"/>
    </xf>
    <xf numFmtId="0" fontId="36" fillId="0" borderId="109" xfId="9" applyFont="1" applyFill="1" applyBorder="1" applyAlignment="1">
      <alignment horizontal="center" vertical="center"/>
    </xf>
    <xf numFmtId="0" fontId="36" fillId="0" borderId="15" xfId="9" applyFont="1" applyFill="1" applyBorder="1" applyAlignment="1">
      <alignment horizontal="center" vertical="center"/>
    </xf>
    <xf numFmtId="0" fontId="36" fillId="0" borderId="110" xfId="9" applyFont="1" applyFill="1" applyBorder="1" applyAlignment="1">
      <alignment horizontal="center" vertical="center"/>
    </xf>
    <xf numFmtId="0" fontId="35" fillId="0" borderId="0" xfId="9" applyFont="1" applyFill="1" applyAlignment="1">
      <alignment horizontal="center" vertical="center"/>
    </xf>
    <xf numFmtId="0" fontId="35" fillId="0" borderId="57" xfId="9" applyFont="1" applyFill="1" applyBorder="1" applyAlignment="1">
      <alignment horizontal="center" vertical="center"/>
    </xf>
    <xf numFmtId="0" fontId="35" fillId="0" borderId="44" xfId="9" applyFont="1" applyFill="1" applyBorder="1" applyAlignment="1">
      <alignment horizontal="center" vertical="center"/>
    </xf>
    <xf numFmtId="0" fontId="35" fillId="0" borderId="93" xfId="9" applyFont="1" applyFill="1" applyBorder="1" applyAlignment="1">
      <alignment horizontal="center" vertical="center"/>
    </xf>
    <xf numFmtId="182" fontId="35" fillId="0" borderId="7" xfId="9" applyNumberFormat="1" applyFont="1" applyFill="1" applyBorder="1" applyAlignment="1">
      <alignment horizontal="center" vertical="center"/>
    </xf>
    <xf numFmtId="182" fontId="35" fillId="0" borderId="0" xfId="9" applyNumberFormat="1" applyFont="1" applyFill="1" applyAlignment="1">
      <alignment horizontal="center" vertical="center"/>
    </xf>
    <xf numFmtId="182" fontId="35" fillId="0" borderId="8" xfId="9" applyNumberFormat="1" applyFont="1" applyFill="1" applyBorder="1" applyAlignment="1">
      <alignment horizontal="center" vertical="center"/>
    </xf>
    <xf numFmtId="182" fontId="35" fillId="0" borderId="9" xfId="9" applyNumberFormat="1" applyFont="1" applyFill="1" applyBorder="1" applyAlignment="1">
      <alignment horizontal="center" vertical="center"/>
    </xf>
    <xf numFmtId="182" fontId="35" fillId="0" borderId="11" xfId="9" applyNumberFormat="1" applyFont="1" applyFill="1" applyBorder="1" applyAlignment="1">
      <alignment horizontal="center" vertical="center"/>
    </xf>
    <xf numFmtId="182" fontId="35" fillId="0" borderId="10" xfId="9" applyNumberFormat="1" applyFont="1" applyFill="1" applyBorder="1" applyAlignment="1">
      <alignment horizontal="center" vertical="center"/>
    </xf>
    <xf numFmtId="182" fontId="35" fillId="0" borderId="18" xfId="9" applyNumberFormat="1" applyFont="1" applyFill="1" applyBorder="1" applyAlignment="1">
      <alignment horizontal="center" vertical="center"/>
    </xf>
    <xf numFmtId="182" fontId="35" fillId="0" borderId="12" xfId="9" applyNumberFormat="1" applyFont="1" applyFill="1" applyBorder="1" applyAlignment="1">
      <alignment horizontal="center" vertical="center"/>
    </xf>
    <xf numFmtId="182" fontId="35" fillId="0" borderId="6" xfId="9" applyNumberFormat="1" applyFont="1" applyFill="1" applyBorder="1" applyAlignment="1">
      <alignment horizontal="center" vertical="center"/>
    </xf>
    <xf numFmtId="206" fontId="35" fillId="0" borderId="18" xfId="9" applyNumberFormat="1" applyFont="1" applyFill="1" applyBorder="1" applyAlignment="1">
      <alignment horizontal="center" vertical="center" shrinkToFit="1"/>
    </xf>
    <xf numFmtId="206" fontId="35" fillId="0" borderId="12" xfId="9" applyNumberFormat="1" applyFont="1" applyFill="1" applyBorder="1" applyAlignment="1">
      <alignment horizontal="center" vertical="center" shrinkToFit="1"/>
    </xf>
    <xf numFmtId="206" fontId="35" fillId="0" borderId="6" xfId="9" applyNumberFormat="1" applyFont="1" applyFill="1" applyBorder="1" applyAlignment="1">
      <alignment horizontal="center" vertical="center" shrinkToFit="1"/>
    </xf>
    <xf numFmtId="206" fontId="35" fillId="0" borderId="9" xfId="9" applyNumberFormat="1" applyFont="1" applyFill="1" applyBorder="1" applyAlignment="1">
      <alignment horizontal="center" vertical="center" shrinkToFit="1"/>
    </xf>
    <xf numFmtId="206" fontId="35" fillId="0" borderId="11" xfId="9" applyNumberFormat="1" applyFont="1" applyFill="1" applyBorder="1" applyAlignment="1">
      <alignment horizontal="center" vertical="center" shrinkToFit="1"/>
    </xf>
    <xf numFmtId="206" fontId="35" fillId="0" borderId="10" xfId="9" applyNumberFormat="1" applyFont="1" applyFill="1" applyBorder="1" applyAlignment="1">
      <alignment horizontal="center" vertical="center" shrinkToFit="1"/>
    </xf>
    <xf numFmtId="0" fontId="35" fillId="0" borderId="54" xfId="9" applyFont="1" applyFill="1" applyBorder="1" applyAlignment="1">
      <alignment horizontal="center" vertical="center"/>
    </xf>
    <xf numFmtId="0" fontId="35" fillId="0" borderId="51" xfId="9" applyFont="1" applyFill="1" applyBorder="1" applyAlignment="1">
      <alignment horizontal="center" vertical="center"/>
    </xf>
    <xf numFmtId="0" fontId="35" fillId="0" borderId="47" xfId="9" applyFont="1" applyFill="1" applyBorder="1" applyAlignment="1">
      <alignment horizontal="center" vertical="center"/>
    </xf>
    <xf numFmtId="0" fontId="35" fillId="0" borderId="18" xfId="9" applyFont="1" applyFill="1" applyBorder="1" applyAlignment="1">
      <alignment horizontal="center" vertical="center"/>
    </xf>
    <xf numFmtId="0" fontId="35" fillId="0" borderId="12" xfId="9" applyFont="1" applyFill="1" applyBorder="1" applyAlignment="1">
      <alignment horizontal="center" vertical="center"/>
    </xf>
    <xf numFmtId="0" fontId="35" fillId="0" borderId="6" xfId="9" applyFont="1" applyFill="1" applyBorder="1" applyAlignment="1">
      <alignment horizontal="center" vertical="center"/>
    </xf>
    <xf numFmtId="0" fontId="35" fillId="0" borderId="9" xfId="9" applyFont="1" applyFill="1" applyBorder="1" applyAlignment="1">
      <alignment horizontal="center" vertical="center"/>
    </xf>
    <xf numFmtId="0" fontId="35" fillId="0" borderId="11" xfId="9" applyFont="1" applyFill="1" applyBorder="1" applyAlignment="1">
      <alignment horizontal="center" vertical="center"/>
    </xf>
    <xf numFmtId="0" fontId="35" fillId="0" borderId="10" xfId="9" applyFont="1" applyFill="1" applyBorder="1" applyAlignment="1">
      <alignment horizontal="center" vertical="center"/>
    </xf>
    <xf numFmtId="182" fontId="35" fillId="3" borderId="7" xfId="9" applyNumberFormat="1" applyFont="1" applyFill="1" applyBorder="1" applyAlignment="1">
      <alignment horizontal="center" vertical="center"/>
    </xf>
    <xf numFmtId="182" fontId="35" fillId="3" borderId="0" xfId="9" applyNumberFormat="1" applyFont="1" applyFill="1" applyAlignment="1">
      <alignment horizontal="center" vertical="center"/>
    </xf>
    <xf numFmtId="182" fontId="35" fillId="3" borderId="8" xfId="9" applyNumberFormat="1" applyFont="1" applyFill="1" applyBorder="1" applyAlignment="1">
      <alignment horizontal="center" vertical="center"/>
    </xf>
    <xf numFmtId="182" fontId="35" fillId="3" borderId="9" xfId="9" applyNumberFormat="1" applyFont="1" applyFill="1" applyBorder="1" applyAlignment="1">
      <alignment horizontal="center" vertical="center"/>
    </xf>
    <xf numFmtId="182" fontId="35" fillId="3" borderId="11" xfId="9" applyNumberFormat="1" applyFont="1" applyFill="1" applyBorder="1" applyAlignment="1">
      <alignment horizontal="center" vertical="center"/>
    </xf>
    <xf numFmtId="182" fontId="35" fillId="3" borderId="10" xfId="9" applyNumberFormat="1" applyFont="1" applyFill="1" applyBorder="1" applyAlignment="1">
      <alignment horizontal="center" vertical="center"/>
    </xf>
    <xf numFmtId="0" fontId="35" fillId="0" borderId="78" xfId="9" applyFont="1" applyFill="1" applyBorder="1" applyAlignment="1">
      <alignment horizontal="center" vertical="center" shrinkToFit="1"/>
    </xf>
    <xf numFmtId="0" fontId="35" fillId="0" borderId="46" xfId="9" applyFont="1" applyFill="1" applyBorder="1" applyAlignment="1">
      <alignment horizontal="center" vertical="center" shrinkToFit="1"/>
    </xf>
    <xf numFmtId="0" fontId="35" fillId="0" borderId="111" xfId="9" applyFont="1" applyFill="1" applyBorder="1" applyAlignment="1">
      <alignment horizontal="center" vertical="center" shrinkToFit="1"/>
    </xf>
    <xf numFmtId="186" fontId="35" fillId="3" borderId="106" xfId="9" applyNumberFormat="1" applyFont="1" applyFill="1" applyBorder="1" applyAlignment="1">
      <alignment horizontal="center" vertical="center"/>
    </xf>
    <xf numFmtId="186" fontId="35" fillId="3" borderId="46" xfId="9" applyNumberFormat="1" applyFont="1" applyFill="1" applyBorder="1" applyAlignment="1">
      <alignment horizontal="center" vertical="center"/>
    </xf>
    <xf numFmtId="186" fontId="35" fillId="3" borderId="91" xfId="9" applyNumberFormat="1" applyFont="1" applyFill="1" applyBorder="1" applyAlignment="1">
      <alignment horizontal="center" vertical="center"/>
    </xf>
    <xf numFmtId="0" fontId="35" fillId="0" borderId="57" xfId="9" applyFont="1" applyFill="1" applyBorder="1" applyAlignment="1">
      <alignment horizontal="center" vertical="center" shrinkToFit="1"/>
    </xf>
    <xf numFmtId="0" fontId="35" fillId="0" borderId="44" xfId="9" applyFont="1" applyFill="1" applyBorder="1" applyAlignment="1">
      <alignment horizontal="center" vertical="center" shrinkToFit="1"/>
    </xf>
    <xf numFmtId="0" fontId="35" fillId="0" borderId="107" xfId="9" applyFont="1" applyFill="1" applyBorder="1" applyAlignment="1">
      <alignment horizontal="center" vertical="center" shrinkToFit="1"/>
    </xf>
    <xf numFmtId="186" fontId="35" fillId="3" borderId="101" xfId="9" applyNumberFormat="1" applyFont="1" applyFill="1" applyBorder="1" applyAlignment="1">
      <alignment horizontal="center" vertical="center"/>
    </xf>
    <xf numFmtId="186" fontId="35" fillId="3" borderId="44" xfId="9" applyNumberFormat="1" applyFont="1" applyFill="1" applyBorder="1" applyAlignment="1">
      <alignment horizontal="center" vertical="center"/>
    </xf>
    <xf numFmtId="186" fontId="35" fillId="3" borderId="93" xfId="9" applyNumberFormat="1" applyFont="1" applyFill="1" applyBorder="1" applyAlignment="1">
      <alignment horizontal="center" vertical="center"/>
    </xf>
    <xf numFmtId="182" fontId="35" fillId="0" borderId="54" xfId="9" applyNumberFormat="1" applyFont="1" applyFill="1" applyBorder="1" applyAlignment="1">
      <alignment horizontal="center" vertical="center"/>
    </xf>
    <xf numFmtId="0" fontId="40" fillId="0" borderId="51" xfId="0" applyFont="1" applyBorder="1">
      <alignment vertical="center"/>
    </xf>
    <xf numFmtId="0" fontId="40" fillId="0" borderId="47" xfId="0" applyFont="1" applyBorder="1">
      <alignment vertical="center"/>
    </xf>
    <xf numFmtId="182" fontId="35" fillId="3" borderId="54" xfId="9" applyNumberFormat="1" applyFont="1" applyFill="1" applyBorder="1" applyAlignment="1">
      <alignment horizontal="center" vertical="center"/>
    </xf>
    <xf numFmtId="182" fontId="35" fillId="3" borderId="51" xfId="9" applyNumberFormat="1" applyFont="1" applyFill="1" applyBorder="1" applyAlignment="1">
      <alignment horizontal="center" vertical="center"/>
    </xf>
    <xf numFmtId="182" fontId="35" fillId="3" borderId="47" xfId="9" applyNumberFormat="1" applyFont="1" applyFill="1" applyBorder="1" applyAlignment="1">
      <alignment horizontal="center" vertical="center"/>
    </xf>
    <xf numFmtId="182" fontId="35" fillId="0" borderId="0" xfId="9" applyNumberFormat="1" applyFont="1" applyFill="1" applyAlignment="1">
      <alignment horizontal="center" vertical="center" wrapText="1" shrinkToFit="1"/>
    </xf>
    <xf numFmtId="186" fontId="35" fillId="0" borderId="0" xfId="9" applyNumberFormat="1" applyFont="1" applyFill="1" applyAlignment="1">
      <alignment horizontal="center" vertical="center"/>
    </xf>
    <xf numFmtId="182" fontId="35" fillId="0" borderId="57" xfId="9" applyNumberFormat="1" applyFont="1" applyFill="1" applyBorder="1" applyAlignment="1">
      <alignment horizontal="center" vertical="center"/>
    </xf>
    <xf numFmtId="182" fontId="35" fillId="0" borderId="44" xfId="9" applyNumberFormat="1" applyFont="1" applyFill="1" applyBorder="1" applyAlignment="1">
      <alignment horizontal="center" vertical="center"/>
    </xf>
    <xf numFmtId="182" fontId="35" fillId="0" borderId="93" xfId="9" applyNumberFormat="1" applyFont="1" applyFill="1" applyBorder="1" applyAlignment="1">
      <alignment horizontal="center" vertical="center"/>
    </xf>
    <xf numFmtId="182" fontId="35" fillId="0" borderId="51" xfId="9" applyNumberFormat="1" applyFont="1" applyFill="1" applyBorder="1" applyAlignment="1">
      <alignment horizontal="center" vertical="center"/>
    </xf>
    <xf numFmtId="182" fontId="35" fillId="0" borderId="47" xfId="9" applyNumberFormat="1" applyFont="1" applyFill="1" applyBorder="1" applyAlignment="1">
      <alignment horizontal="center" vertical="center"/>
    </xf>
    <xf numFmtId="0" fontId="35" fillId="0" borderId="32" xfId="9" applyFont="1" applyFill="1" applyBorder="1" applyAlignment="1">
      <alignment horizontal="center" vertical="center"/>
    </xf>
    <xf numFmtId="0" fontId="35" fillId="0" borderId="31" xfId="9" applyFont="1" applyFill="1" applyBorder="1" applyAlignment="1">
      <alignment horizontal="center" vertical="center"/>
    </xf>
    <xf numFmtId="0" fontId="35" fillId="0" borderId="30" xfId="9" applyFont="1" applyFill="1" applyBorder="1" applyAlignment="1">
      <alignment horizontal="center" vertical="center"/>
    </xf>
    <xf numFmtId="0" fontId="35" fillId="0" borderId="32" xfId="9" applyFont="1" applyFill="1" applyBorder="1" applyAlignment="1">
      <alignment horizontal="center" vertical="center" wrapText="1"/>
    </xf>
    <xf numFmtId="0" fontId="35" fillId="0" borderId="31" xfId="9" applyFont="1" applyFill="1" applyBorder="1" applyAlignment="1">
      <alignment horizontal="center" vertical="center" wrapText="1"/>
    </xf>
    <xf numFmtId="182" fontId="35" fillId="3" borderId="57" xfId="9" applyNumberFormat="1" applyFont="1" applyFill="1" applyBorder="1" applyAlignment="1">
      <alignment horizontal="center" vertical="center"/>
    </xf>
    <xf numFmtId="182" fontId="35" fillId="3" borderId="44" xfId="9" applyNumberFormat="1" applyFont="1" applyFill="1" applyBorder="1" applyAlignment="1">
      <alignment horizontal="center" vertical="center"/>
    </xf>
    <xf numFmtId="182" fontId="35" fillId="3" borderId="93" xfId="9" applyNumberFormat="1" applyFont="1" applyFill="1" applyBorder="1" applyAlignment="1">
      <alignment horizontal="center" vertical="center"/>
    </xf>
    <xf numFmtId="0" fontId="30" fillId="0" borderId="0" xfId="9" applyFont="1" applyFill="1" applyAlignment="1">
      <alignment horizontal="left" vertical="top" wrapText="1"/>
    </xf>
    <xf numFmtId="0" fontId="35" fillId="0" borderId="105" xfId="9" applyFont="1" applyFill="1" applyBorder="1" applyAlignment="1">
      <alignment horizontal="center" vertical="center" textRotation="255"/>
    </xf>
    <xf numFmtId="0" fontId="35" fillId="0" borderId="99" xfId="9" applyFont="1" applyFill="1" applyBorder="1" applyAlignment="1">
      <alignment horizontal="center" vertical="center" textRotation="255"/>
    </xf>
    <xf numFmtId="0" fontId="35" fillId="0" borderId="100" xfId="9" applyFont="1" applyFill="1" applyBorder="1" applyAlignment="1">
      <alignment horizontal="center" vertical="center" textRotation="255"/>
    </xf>
    <xf numFmtId="0" fontId="35" fillId="0" borderId="87" xfId="9" applyFont="1" applyFill="1" applyBorder="1" applyAlignment="1">
      <alignment horizontal="center" vertical="center"/>
    </xf>
    <xf numFmtId="0" fontId="35" fillId="0" borderId="8" xfId="9" applyFont="1" applyFill="1" applyBorder="1" applyAlignment="1">
      <alignment horizontal="center" vertical="center"/>
    </xf>
    <xf numFmtId="0" fontId="35" fillId="0" borderId="106" xfId="9" applyFont="1" applyFill="1" applyBorder="1" applyAlignment="1">
      <alignment horizontal="center" vertical="center"/>
    </xf>
    <xf numFmtId="0" fontId="35" fillId="0" borderId="46" xfId="9" applyFont="1" applyFill="1" applyBorder="1" applyAlignment="1">
      <alignment horizontal="center" vertical="center"/>
    </xf>
    <xf numFmtId="0" fontId="35" fillId="0" borderId="91" xfId="9" applyFont="1" applyFill="1" applyBorder="1" applyAlignment="1">
      <alignment horizontal="center" vertical="center"/>
    </xf>
    <xf numFmtId="178" fontId="35" fillId="0" borderId="7" xfId="9" applyNumberFormat="1" applyFont="1" applyFill="1" applyBorder="1" applyAlignment="1">
      <alignment horizontal="center" vertical="center"/>
    </xf>
    <xf numFmtId="178" fontId="35" fillId="0" borderId="8" xfId="9" applyNumberFormat="1" applyFont="1" applyFill="1" applyBorder="1" applyAlignment="1">
      <alignment horizontal="center" vertical="center"/>
    </xf>
    <xf numFmtId="178" fontId="35" fillId="0" borderId="78" xfId="9" applyNumberFormat="1" applyFont="1" applyFill="1" applyBorder="1" applyAlignment="1">
      <alignment horizontal="center" vertical="center"/>
    </xf>
    <xf numFmtId="178" fontId="35" fillId="0" borderId="91" xfId="9" applyNumberFormat="1" applyFont="1" applyFill="1" applyBorder="1" applyAlignment="1">
      <alignment horizontal="center" vertical="center"/>
    </xf>
    <xf numFmtId="179" fontId="35" fillId="0" borderId="7" xfId="9" applyNumberFormat="1" applyFont="1" applyFill="1" applyBorder="1" applyAlignment="1">
      <alignment horizontal="right" vertical="center"/>
    </xf>
    <xf numFmtId="179" fontId="35" fillId="0" borderId="8" xfId="9" applyNumberFormat="1" applyFont="1" applyFill="1" applyBorder="1" applyAlignment="1">
      <alignment horizontal="right" vertical="center"/>
    </xf>
    <xf numFmtId="179" fontId="35" fillId="0" borderId="78" xfId="9" applyNumberFormat="1" applyFont="1" applyFill="1" applyBorder="1" applyAlignment="1">
      <alignment horizontal="right" vertical="center"/>
    </xf>
    <xf numFmtId="179" fontId="35" fillId="0" borderId="91" xfId="9" applyNumberFormat="1" applyFont="1" applyFill="1" applyBorder="1" applyAlignment="1">
      <alignment horizontal="right" vertical="center"/>
    </xf>
    <xf numFmtId="179" fontId="35" fillId="4" borderId="18" xfId="9" applyNumberFormat="1" applyFont="1" applyFill="1" applyBorder="1" applyAlignment="1">
      <alignment horizontal="left" vertical="center"/>
    </xf>
    <xf numFmtId="179" fontId="35" fillId="4" borderId="12" xfId="9" applyNumberFormat="1" applyFont="1" applyFill="1" applyBorder="1" applyAlignment="1">
      <alignment horizontal="left" vertical="center"/>
    </xf>
    <xf numFmtId="182" fontId="35" fillId="4" borderId="90" xfId="9" applyNumberFormat="1" applyFont="1" applyFill="1" applyBorder="1" applyAlignment="1">
      <alignment horizontal="right" vertical="center"/>
    </xf>
    <xf numFmtId="0" fontId="35" fillId="4" borderId="90" xfId="9" applyFont="1" applyFill="1" applyBorder="1" applyAlignment="1">
      <alignment horizontal="right" vertical="center"/>
    </xf>
    <xf numFmtId="188" fontId="35" fillId="4" borderId="0" xfId="9" applyNumberFormat="1" applyFont="1" applyFill="1" applyAlignment="1">
      <alignment horizontal="left" vertical="center"/>
    </xf>
    <xf numFmtId="4" fontId="35" fillId="4" borderId="90" xfId="9" applyNumberFormat="1" applyFont="1" applyFill="1" applyBorder="1" applyAlignment="1">
      <alignment horizontal="right" vertical="center"/>
    </xf>
    <xf numFmtId="4" fontId="35" fillId="4" borderId="90" xfId="9" applyNumberFormat="1" applyFont="1" applyFill="1" applyBorder="1" applyAlignment="1">
      <alignment horizontal="left" vertical="center"/>
    </xf>
    <xf numFmtId="0" fontId="35" fillId="0" borderId="103" xfId="9" applyFont="1" applyFill="1" applyBorder="1" applyAlignment="1">
      <alignment horizontal="center" vertical="center"/>
    </xf>
    <xf numFmtId="0" fontId="35" fillId="0" borderId="90" xfId="9" applyFont="1" applyFill="1" applyBorder="1" applyAlignment="1">
      <alignment horizontal="center" vertical="center"/>
    </xf>
    <xf numFmtId="0" fontId="35" fillId="0" borderId="104" xfId="9" applyFont="1" applyFill="1" applyBorder="1" applyAlignment="1">
      <alignment horizontal="center" vertical="center"/>
    </xf>
    <xf numFmtId="178" fontId="35" fillId="0" borderId="79" xfId="9" applyNumberFormat="1" applyFont="1" applyFill="1" applyBorder="1" applyAlignment="1">
      <alignment horizontal="center" vertical="center"/>
    </xf>
    <xf numFmtId="178" fontId="35" fillId="0" borderId="104" xfId="9" applyNumberFormat="1" applyFont="1" applyFill="1" applyBorder="1" applyAlignment="1">
      <alignment horizontal="center" vertical="center"/>
    </xf>
    <xf numFmtId="187" fontId="35" fillId="0" borderId="79" xfId="9" applyNumberFormat="1" applyFont="1" applyFill="1" applyBorder="1" applyAlignment="1">
      <alignment horizontal="right" vertical="center"/>
    </xf>
    <xf numFmtId="187" fontId="35" fillId="0" borderId="104" xfId="9" applyNumberFormat="1" applyFont="1" applyFill="1" applyBorder="1" applyAlignment="1">
      <alignment horizontal="right" vertical="center"/>
    </xf>
    <xf numFmtId="187" fontId="35" fillId="0" borderId="7" xfId="9" applyNumberFormat="1" applyFont="1" applyFill="1" applyBorder="1" applyAlignment="1">
      <alignment horizontal="right" vertical="center"/>
    </xf>
    <xf numFmtId="187" fontId="35" fillId="0" borderId="8" xfId="9" applyNumberFormat="1" applyFont="1" applyFill="1" applyBorder="1" applyAlignment="1">
      <alignment horizontal="right" vertical="center"/>
    </xf>
    <xf numFmtId="0" fontId="33" fillId="0" borderId="90" xfId="9" applyFont="1" applyFill="1" applyBorder="1" applyAlignment="1">
      <alignment horizontal="left" vertical="center"/>
    </xf>
    <xf numFmtId="188" fontId="35" fillId="4" borderId="90" xfId="9" applyNumberFormat="1" applyFont="1" applyFill="1" applyBorder="1" applyAlignment="1">
      <alignment horizontal="left" vertical="center"/>
    </xf>
    <xf numFmtId="4" fontId="35" fillId="0" borderId="90" xfId="9" applyNumberFormat="1" applyFont="1" applyFill="1" applyBorder="1" applyAlignment="1">
      <alignment horizontal="left" vertical="center"/>
    </xf>
    <xf numFmtId="4" fontId="35" fillId="0" borderId="104" xfId="9" applyNumberFormat="1" applyFont="1" applyFill="1" applyBorder="1" applyAlignment="1">
      <alignment horizontal="left" vertical="center"/>
    </xf>
    <xf numFmtId="4" fontId="35" fillId="0" borderId="0" xfId="9" applyNumberFormat="1" applyFont="1" applyFill="1" applyAlignment="1">
      <alignment horizontal="left" vertical="center"/>
    </xf>
    <xf numFmtId="4" fontId="35" fillId="0" borderId="8" xfId="9" applyNumberFormat="1" applyFont="1" applyFill="1" applyBorder="1" applyAlignment="1">
      <alignment horizontal="left" vertical="center"/>
    </xf>
    <xf numFmtId="0" fontId="35" fillId="3" borderId="79" xfId="9" applyFont="1" applyFill="1" applyBorder="1" applyAlignment="1">
      <alignment horizontal="center" vertical="center"/>
    </xf>
    <xf numFmtId="0" fontId="35" fillId="3" borderId="90" xfId="9" applyFont="1" applyFill="1" applyBorder="1" applyAlignment="1">
      <alignment horizontal="center" vertical="center"/>
    </xf>
    <xf numFmtId="0" fontId="35" fillId="3" borderId="104" xfId="9" applyFont="1" applyFill="1" applyBorder="1" applyAlignment="1">
      <alignment horizontal="center" vertical="center"/>
    </xf>
    <xf numFmtId="0" fontId="35" fillId="3" borderId="7" xfId="9" applyFont="1" applyFill="1" applyBorder="1" applyAlignment="1">
      <alignment horizontal="center" vertical="center"/>
    </xf>
    <xf numFmtId="0" fontId="35" fillId="3" borderId="0" xfId="9" applyFont="1" applyFill="1" applyAlignment="1">
      <alignment horizontal="center" vertical="center"/>
    </xf>
    <xf numFmtId="0" fontId="35" fillId="3" borderId="8" xfId="9" applyFont="1" applyFill="1" applyBorder="1" applyAlignment="1">
      <alignment horizontal="center" vertical="center"/>
    </xf>
    <xf numFmtId="0" fontId="35" fillId="3" borderId="78" xfId="9" applyFont="1" applyFill="1" applyBorder="1" applyAlignment="1">
      <alignment horizontal="center" vertical="center"/>
    </xf>
    <xf numFmtId="0" fontId="35" fillId="3" borderId="46" xfId="9" applyFont="1" applyFill="1" applyBorder="1" applyAlignment="1">
      <alignment horizontal="center" vertical="center"/>
    </xf>
    <xf numFmtId="0" fontId="35" fillId="3" borderId="91" xfId="9" applyFont="1" applyFill="1" applyBorder="1" applyAlignment="1">
      <alignment horizontal="center" vertical="center"/>
    </xf>
    <xf numFmtId="0" fontId="33" fillId="0" borderId="7" xfId="9" applyFont="1" applyFill="1" applyBorder="1" applyAlignment="1">
      <alignment horizontal="right" vertical="center" shrinkToFit="1"/>
    </xf>
    <xf numFmtId="0" fontId="33" fillId="0" borderId="0" xfId="9" applyFont="1" applyFill="1" applyAlignment="1">
      <alignment horizontal="right" vertical="center" shrinkToFit="1"/>
    </xf>
    <xf numFmtId="182" fontId="35" fillId="0" borderId="0" xfId="9" applyNumberFormat="1" applyFont="1" applyFill="1" applyAlignment="1">
      <alignment horizontal="right" vertical="center"/>
    </xf>
    <xf numFmtId="0" fontId="35" fillId="0" borderId="0" xfId="9" applyFont="1" applyFill="1" applyAlignment="1">
      <alignment horizontal="right" vertical="center"/>
    </xf>
    <xf numFmtId="188" fontId="35" fillId="0" borderId="0" xfId="9" applyNumberFormat="1" applyFont="1" applyFill="1" applyAlignment="1">
      <alignment horizontal="left" vertical="center"/>
    </xf>
    <xf numFmtId="4" fontId="35" fillId="3" borderId="0" xfId="9" applyNumberFormat="1" applyFont="1" applyFill="1" applyAlignment="1">
      <alignment horizontal="right" vertical="center"/>
    </xf>
    <xf numFmtId="0" fontId="33" fillId="4" borderId="78" xfId="9" applyFont="1" applyFill="1" applyBorder="1" applyAlignment="1">
      <alignment horizontal="center" vertical="center"/>
    </xf>
    <xf numFmtId="0" fontId="33" fillId="4" borderId="46" xfId="9" applyFont="1" applyFill="1" applyBorder="1" applyAlignment="1">
      <alignment horizontal="center" vertical="center"/>
    </xf>
    <xf numFmtId="182" fontId="35" fillId="4" borderId="46" xfId="9" applyNumberFormat="1" applyFont="1" applyFill="1" applyBorder="1" applyAlignment="1">
      <alignment horizontal="right" vertical="center"/>
    </xf>
    <xf numFmtId="0" fontId="35" fillId="4" borderId="46" xfId="9" applyFont="1" applyFill="1" applyBorder="1" applyAlignment="1">
      <alignment horizontal="right" vertical="center"/>
    </xf>
    <xf numFmtId="188" fontId="35" fillId="4" borderId="46" xfId="9" applyNumberFormat="1" applyFont="1" applyFill="1" applyBorder="1" applyAlignment="1">
      <alignment horizontal="left" vertical="center"/>
    </xf>
    <xf numFmtId="4" fontId="35" fillId="4" borderId="46" xfId="9" applyNumberFormat="1" applyFont="1" applyFill="1" applyBorder="1" applyAlignment="1">
      <alignment horizontal="right" vertical="center"/>
    </xf>
    <xf numFmtId="4" fontId="35" fillId="4" borderId="46" xfId="9" applyNumberFormat="1" applyFont="1" applyFill="1" applyBorder="1" applyAlignment="1">
      <alignment horizontal="left" vertical="center"/>
    </xf>
    <xf numFmtId="188" fontId="35" fillId="0" borderId="45" xfId="9" applyNumberFormat="1" applyFont="1" applyFill="1" applyBorder="1" applyAlignment="1">
      <alignment horizontal="left" vertical="center"/>
    </xf>
    <xf numFmtId="4" fontId="35" fillId="3" borderId="45" xfId="9" applyNumberFormat="1" applyFont="1" applyFill="1" applyBorder="1">
      <alignment vertical="center"/>
    </xf>
    <xf numFmtId="0" fontId="35" fillId="3" borderId="55" xfId="9" applyFont="1" applyFill="1" applyBorder="1" applyAlignment="1">
      <alignment horizontal="center" vertical="center"/>
    </xf>
    <xf numFmtId="0" fontId="35" fillId="3" borderId="45" xfId="9" applyFont="1" applyFill="1" applyBorder="1" applyAlignment="1">
      <alignment horizontal="center" vertical="center"/>
    </xf>
    <xf numFmtId="0" fontId="35" fillId="3" borderId="92" xfId="9" applyFont="1" applyFill="1" applyBorder="1" applyAlignment="1">
      <alignment horizontal="center" vertical="center"/>
    </xf>
    <xf numFmtId="0" fontId="33" fillId="0" borderId="0" xfId="9" applyFont="1" applyFill="1" applyAlignment="1">
      <alignment horizontal="right" vertical="center"/>
    </xf>
    <xf numFmtId="182" fontId="35" fillId="0" borderId="0" xfId="9" applyNumberFormat="1" applyFont="1" applyFill="1" applyAlignment="1">
      <alignment horizontal="right" vertical="center" shrinkToFit="1"/>
    </xf>
    <xf numFmtId="0" fontId="33" fillId="0" borderId="46" xfId="9" applyFont="1" applyFill="1" applyBorder="1" applyAlignment="1">
      <alignment horizontal="center" vertical="center"/>
    </xf>
    <xf numFmtId="182" fontId="35" fillId="4" borderId="46" xfId="9" applyNumberFormat="1" applyFont="1" applyFill="1" applyBorder="1" applyAlignment="1">
      <alignment horizontal="right" vertical="center" shrinkToFit="1"/>
    </xf>
    <xf numFmtId="4" fontId="35" fillId="4" borderId="0" xfId="9" applyNumberFormat="1" applyFont="1" applyFill="1" applyAlignment="1">
      <alignment horizontal="right" vertical="center"/>
    </xf>
    <xf numFmtId="0" fontId="35" fillId="0" borderId="44" xfId="9" applyFont="1" applyFill="1" applyBorder="1" applyAlignment="1">
      <alignment horizontal="left" vertical="center"/>
    </xf>
    <xf numFmtId="4" fontId="35" fillId="3" borderId="44" xfId="9" applyNumberFormat="1" applyFont="1" applyFill="1" applyBorder="1" applyAlignment="1">
      <alignment horizontal="right" vertical="center"/>
    </xf>
    <xf numFmtId="0" fontId="35" fillId="0" borderId="102" xfId="9" applyFont="1" applyFill="1" applyBorder="1" applyAlignment="1">
      <alignment horizontal="center" vertical="center"/>
    </xf>
    <xf numFmtId="178" fontId="35" fillId="0" borderId="78" xfId="9" applyNumberFormat="1" applyFont="1" applyFill="1" applyBorder="1" applyAlignment="1">
      <alignment horizontal="center" vertical="center" shrinkToFit="1"/>
    </xf>
    <xf numFmtId="178" fontId="35" fillId="0" borderId="46" xfId="9" applyNumberFormat="1" applyFont="1" applyFill="1" applyBorder="1" applyAlignment="1">
      <alignment horizontal="center" vertical="center" shrinkToFit="1"/>
    </xf>
    <xf numFmtId="0" fontId="33" fillId="0" borderId="18" xfId="9" applyFont="1" applyFill="1" applyBorder="1" applyAlignment="1">
      <alignment horizontal="left" vertical="center" wrapText="1"/>
    </xf>
    <xf numFmtId="0" fontId="33" fillId="0" borderId="12" xfId="9" applyFont="1" applyFill="1" applyBorder="1" applyAlignment="1">
      <alignment horizontal="left" vertical="center" wrapText="1"/>
    </xf>
    <xf numFmtId="0" fontId="33" fillId="0" borderId="7" xfId="9" applyFont="1" applyFill="1" applyBorder="1" applyAlignment="1">
      <alignment horizontal="left" vertical="center" wrapText="1"/>
    </xf>
    <xf numFmtId="0" fontId="33" fillId="0" borderId="0" xfId="9" applyFont="1" applyFill="1" applyAlignment="1">
      <alignment horizontal="left" vertical="center" wrapText="1"/>
    </xf>
    <xf numFmtId="0" fontId="33" fillId="0" borderId="78" xfId="9" applyFont="1" applyFill="1" applyBorder="1" applyAlignment="1">
      <alignment horizontal="left" vertical="center" wrapText="1"/>
    </xf>
    <xf numFmtId="0" fontId="33" fillId="0" borderId="46" xfId="9" applyFont="1" applyFill="1" applyBorder="1" applyAlignment="1">
      <alignment horizontal="left" vertical="center" wrapText="1"/>
    </xf>
    <xf numFmtId="182" fontId="35" fillId="0" borderId="46" xfId="9" applyNumberFormat="1" applyFont="1" applyFill="1" applyBorder="1" applyAlignment="1">
      <alignment horizontal="right" vertical="center" shrinkToFit="1"/>
    </xf>
    <xf numFmtId="188" fontId="35" fillId="0" borderId="46" xfId="9" applyNumberFormat="1" applyFont="1" applyFill="1" applyBorder="1" applyAlignment="1">
      <alignment horizontal="left" vertical="center"/>
    </xf>
    <xf numFmtId="4" fontId="35" fillId="3" borderId="51" xfId="9" applyNumberFormat="1" applyFont="1" applyFill="1" applyBorder="1">
      <alignment vertical="center"/>
    </xf>
    <xf numFmtId="0" fontId="35" fillId="0" borderId="103" xfId="9" applyFont="1" applyFill="1" applyBorder="1" applyAlignment="1">
      <alignment horizontal="center" vertical="center" wrapText="1"/>
    </xf>
    <xf numFmtId="0" fontId="35" fillId="0" borderId="90" xfId="9" applyFont="1" applyFill="1" applyBorder="1" applyAlignment="1">
      <alignment horizontal="center" vertical="center" wrapText="1"/>
    </xf>
    <xf numFmtId="0" fontId="35" fillId="0" borderId="104" xfId="9" applyFont="1" applyFill="1" applyBorder="1" applyAlignment="1">
      <alignment horizontal="center" vertical="center" wrapText="1"/>
    </xf>
    <xf numFmtId="189" fontId="35" fillId="0" borderId="57" xfId="9" applyNumberFormat="1" applyFont="1" applyFill="1" applyBorder="1" applyAlignment="1">
      <alignment horizontal="center" vertical="center"/>
    </xf>
    <xf numFmtId="189" fontId="35" fillId="0" borderId="93" xfId="9" applyNumberFormat="1" applyFont="1" applyFill="1" applyBorder="1" applyAlignment="1">
      <alignment horizontal="center" vertical="center"/>
    </xf>
    <xf numFmtId="179" fontId="35" fillId="3" borderId="57" xfId="9" applyNumberFormat="1" applyFont="1" applyFill="1" applyBorder="1" applyAlignment="1">
      <alignment horizontal="right" vertical="center"/>
    </xf>
    <xf numFmtId="179" fontId="35" fillId="3" borderId="93" xfId="9" applyNumberFormat="1" applyFont="1" applyFill="1" applyBorder="1" applyAlignment="1">
      <alignment horizontal="right" vertical="center"/>
    </xf>
    <xf numFmtId="182" fontId="35" fillId="3" borderId="44" xfId="9" applyNumberFormat="1" applyFont="1" applyFill="1" applyBorder="1" applyAlignment="1">
      <alignment horizontal="right" vertical="center"/>
    </xf>
    <xf numFmtId="0" fontId="35" fillId="3" borderId="44" xfId="9" applyFont="1" applyFill="1" applyBorder="1" applyAlignment="1">
      <alignment horizontal="right" vertical="center"/>
    </xf>
    <xf numFmtId="4" fontId="35" fillId="3" borderId="45" xfId="9" applyNumberFormat="1" applyFont="1" applyFill="1" applyBorder="1" applyAlignment="1">
      <alignment horizontal="right" vertical="center"/>
    </xf>
    <xf numFmtId="0" fontId="35" fillId="0" borderId="98" xfId="9" applyFont="1" applyFill="1" applyBorder="1" applyAlignment="1">
      <alignment horizontal="center" vertical="center"/>
    </xf>
    <xf numFmtId="0" fontId="35" fillId="0" borderId="45" xfId="9" applyFont="1" applyFill="1" applyBorder="1" applyAlignment="1">
      <alignment horizontal="center" vertical="center"/>
    </xf>
    <xf numFmtId="0" fontId="35" fillId="0" borderId="92" xfId="9" applyFont="1" applyFill="1" applyBorder="1" applyAlignment="1">
      <alignment horizontal="center" vertical="center"/>
    </xf>
    <xf numFmtId="178" fontId="35" fillId="0" borderId="55" xfId="9" applyNumberFormat="1" applyFont="1" applyFill="1" applyBorder="1" applyAlignment="1">
      <alignment horizontal="center" vertical="center" shrinkToFit="1"/>
    </xf>
    <xf numFmtId="178" fontId="35" fillId="0" borderId="45" xfId="9" applyNumberFormat="1" applyFont="1" applyFill="1" applyBorder="1" applyAlignment="1">
      <alignment horizontal="center" vertical="center" shrinkToFit="1"/>
    </xf>
    <xf numFmtId="0" fontId="35" fillId="0" borderId="101" xfId="9" applyFont="1" applyFill="1" applyBorder="1" applyAlignment="1">
      <alignment horizontal="center" vertical="center"/>
    </xf>
    <xf numFmtId="189" fontId="35" fillId="0" borderId="44" xfId="9" applyNumberFormat="1" applyFont="1" applyFill="1" applyBorder="1" applyAlignment="1">
      <alignment horizontal="center" vertical="center"/>
    </xf>
    <xf numFmtId="0" fontId="35" fillId="0" borderId="44" xfId="9" applyFont="1" applyFill="1" applyBorder="1">
      <alignment vertical="center"/>
    </xf>
    <xf numFmtId="178" fontId="35" fillId="0" borderId="7" xfId="9" applyNumberFormat="1" applyFont="1" applyFill="1" applyBorder="1" applyAlignment="1">
      <alignment horizontal="center" vertical="center" shrinkToFit="1"/>
    </xf>
    <xf numFmtId="178" fontId="35" fillId="0" borderId="0" xfId="9" applyNumberFormat="1" applyFont="1" applyFill="1" applyAlignment="1">
      <alignment horizontal="center" vertical="center" shrinkToFit="1"/>
    </xf>
    <xf numFmtId="179" fontId="35" fillId="0" borderId="55" xfId="9" applyNumberFormat="1" applyFont="1" applyFill="1" applyBorder="1" applyAlignment="1">
      <alignment horizontal="right" vertical="center"/>
    </xf>
    <xf numFmtId="179" fontId="35" fillId="0" borderId="92" xfId="9" applyNumberFormat="1" applyFont="1" applyFill="1" applyBorder="1" applyAlignment="1">
      <alignment horizontal="right" vertical="center"/>
    </xf>
    <xf numFmtId="182" fontId="35" fillId="0" borderId="45" xfId="9" applyNumberFormat="1" applyFont="1" applyFill="1" applyBorder="1" applyAlignment="1">
      <alignment horizontal="right" vertical="center" shrinkToFit="1"/>
    </xf>
    <xf numFmtId="0" fontId="35" fillId="3" borderId="32" xfId="9" applyFont="1" applyFill="1" applyBorder="1" applyAlignment="1">
      <alignment horizontal="center" vertical="center"/>
    </xf>
    <xf numFmtId="0" fontId="35" fillId="3" borderId="31" xfId="9" applyFont="1" applyFill="1" applyBorder="1" applyAlignment="1">
      <alignment horizontal="center" vertical="center"/>
    </xf>
    <xf numFmtId="0" fontId="35" fillId="3" borderId="30" xfId="9" applyFont="1" applyFill="1" applyBorder="1" applyAlignment="1">
      <alignment horizontal="center" vertical="center"/>
    </xf>
    <xf numFmtId="189" fontId="35" fillId="0" borderId="32" xfId="9" applyNumberFormat="1" applyFont="1" applyFill="1" applyBorder="1" applyAlignment="1">
      <alignment horizontal="center" vertical="center"/>
    </xf>
    <xf numFmtId="189" fontId="35" fillId="0" borderId="31" xfId="9" applyNumberFormat="1" applyFont="1" applyFill="1" applyBorder="1" applyAlignment="1">
      <alignment horizontal="center" vertical="center"/>
    </xf>
    <xf numFmtId="189" fontId="35" fillId="0" borderId="30" xfId="9" applyNumberFormat="1" applyFont="1" applyFill="1" applyBorder="1" applyAlignment="1">
      <alignment horizontal="center" vertical="center"/>
    </xf>
    <xf numFmtId="205" fontId="35" fillId="3" borderId="32" xfId="9" applyNumberFormat="1" applyFont="1" applyFill="1" applyBorder="1" applyAlignment="1">
      <alignment horizontal="center" vertical="center"/>
    </xf>
    <xf numFmtId="205" fontId="35" fillId="3" borderId="31" xfId="9" applyNumberFormat="1" applyFont="1" applyFill="1" applyBorder="1" applyAlignment="1">
      <alignment horizontal="center" vertical="center"/>
    </xf>
    <xf numFmtId="179" fontId="35" fillId="3" borderId="32" xfId="9" applyNumberFormat="1" applyFont="1" applyFill="1" applyBorder="1" applyAlignment="1">
      <alignment horizontal="right" vertical="center"/>
    </xf>
    <xf numFmtId="179" fontId="35" fillId="3" borderId="30" xfId="9" applyNumberFormat="1" applyFont="1" applyFill="1" applyBorder="1" applyAlignment="1">
      <alignment horizontal="right" vertical="center"/>
    </xf>
    <xf numFmtId="0" fontId="35" fillId="0" borderId="24" xfId="9" applyFont="1" applyFill="1" applyBorder="1" applyAlignment="1">
      <alignment horizontal="center" vertical="center"/>
    </xf>
    <xf numFmtId="179" fontId="35" fillId="0" borderId="32" xfId="9" applyNumberFormat="1" applyFont="1" applyFill="1" applyBorder="1" applyAlignment="1">
      <alignment horizontal="right" vertical="center"/>
    </xf>
    <xf numFmtId="179" fontId="35" fillId="0" borderId="30" xfId="9" applyNumberFormat="1" applyFont="1" applyFill="1" applyBorder="1" applyAlignment="1">
      <alignment horizontal="right" vertical="center"/>
    </xf>
    <xf numFmtId="0" fontId="33" fillId="0" borderId="32" xfId="9" applyFont="1" applyFill="1" applyBorder="1" applyAlignment="1">
      <alignment horizontal="left" vertical="center" wrapText="1"/>
    </xf>
    <xf numFmtId="0" fontId="33" fillId="0" borderId="31" xfId="9" applyFont="1" applyFill="1" applyBorder="1" applyAlignment="1">
      <alignment horizontal="left" vertical="center" wrapText="1"/>
    </xf>
    <xf numFmtId="182" fontId="35" fillId="3" borderId="11" xfId="9" applyNumberFormat="1" applyFont="1" applyFill="1" applyBorder="1">
      <alignment vertical="center"/>
    </xf>
    <xf numFmtId="189" fontId="35" fillId="0" borderId="7" xfId="9" applyNumberFormat="1" applyFont="1" applyFill="1" applyBorder="1" applyAlignment="1">
      <alignment horizontal="center" vertical="center"/>
    </xf>
    <xf numFmtId="189" fontId="35" fillId="0" borderId="0" xfId="9" applyNumberFormat="1" applyFont="1" applyFill="1" applyAlignment="1">
      <alignment horizontal="center" vertical="center"/>
    </xf>
    <xf numFmtId="189" fontId="35" fillId="0" borderId="8" xfId="9" applyNumberFormat="1" applyFont="1" applyFill="1" applyBorder="1" applyAlignment="1">
      <alignment horizontal="center" vertical="center"/>
    </xf>
    <xf numFmtId="189" fontId="35" fillId="0" borderId="32" xfId="9" applyNumberFormat="1" applyFont="1" applyFill="1" applyBorder="1" applyAlignment="1">
      <alignment horizontal="center" vertical="center" shrinkToFit="1"/>
    </xf>
    <xf numFmtId="189" fontId="35" fillId="0" borderId="31" xfId="9" applyNumberFormat="1" applyFont="1" applyFill="1" applyBorder="1" applyAlignment="1">
      <alignment horizontal="center" vertical="center" shrinkToFit="1"/>
    </xf>
    <xf numFmtId="182" fontId="35" fillId="3" borderId="31" xfId="9" applyNumberFormat="1" applyFont="1" applyFill="1" applyBorder="1" applyAlignment="1">
      <alignment horizontal="right" vertical="center"/>
    </xf>
    <xf numFmtId="4" fontId="35" fillId="3" borderId="31" xfId="9" applyNumberFormat="1" applyFont="1" applyFill="1" applyBorder="1" applyAlignment="1">
      <alignment horizontal="right" vertical="center"/>
    </xf>
    <xf numFmtId="49" fontId="33" fillId="0" borderId="0" xfId="0" applyNumberFormat="1" applyFont="1" applyAlignment="1">
      <alignment horizontal="center" vertical="center" shrinkToFit="1"/>
    </xf>
    <xf numFmtId="0" fontId="33" fillId="0" borderId="0" xfId="0" applyFont="1" applyAlignment="1">
      <alignment horizontal="left" vertical="top" wrapText="1" shrinkToFit="1"/>
    </xf>
    <xf numFmtId="0" fontId="33" fillId="0" borderId="2" xfId="0" applyFont="1" applyBorder="1" applyAlignment="1">
      <alignment horizontal="left" vertical="top" wrapText="1" shrinkToFit="1"/>
    </xf>
    <xf numFmtId="0" fontId="33" fillId="0" borderId="0" xfId="0" applyFont="1" applyAlignment="1">
      <alignment horizontal="left" vertical="top" wrapText="1"/>
    </xf>
    <xf numFmtId="4" fontId="35" fillId="3" borderId="11" xfId="9" applyNumberFormat="1" applyFont="1" applyFill="1" applyBorder="1">
      <alignment vertical="center"/>
    </xf>
    <xf numFmtId="0" fontId="45" fillId="0" borderId="12" xfId="0" applyFont="1" applyBorder="1" applyAlignment="1">
      <alignment horizontal="left" vertical="center" wrapText="1"/>
    </xf>
    <xf numFmtId="0" fontId="29" fillId="0" borderId="0" xfId="0" applyFont="1" applyAlignment="1">
      <alignment horizontal="left" vertical="top" wrapText="1" shrinkToFit="1"/>
    </xf>
    <xf numFmtId="0" fontId="29" fillId="0" borderId="2" xfId="0" applyFont="1" applyBorder="1" applyAlignment="1">
      <alignment horizontal="left" vertical="top" wrapText="1" shrinkToFit="1"/>
    </xf>
    <xf numFmtId="0" fontId="33" fillId="0" borderId="2" xfId="0" applyFont="1" applyBorder="1" applyAlignment="1">
      <alignment horizontal="left" vertical="top" wrapText="1"/>
    </xf>
    <xf numFmtId="0" fontId="33" fillId="0" borderId="0" xfId="9" applyFont="1" applyFill="1" applyAlignment="1">
      <alignment horizontal="center" vertical="center"/>
    </xf>
    <xf numFmtId="0" fontId="33" fillId="0" borderId="3" xfId="0" applyFont="1" applyBorder="1" applyAlignment="1">
      <alignment horizontal="left" vertical="top" wrapText="1"/>
    </xf>
    <xf numFmtId="0" fontId="33" fillId="0" borderId="5" xfId="0" applyFont="1" applyBorder="1" applyAlignment="1">
      <alignment horizontal="left" vertical="top" wrapText="1"/>
    </xf>
    <xf numFmtId="0" fontId="79" fillId="0" borderId="0" xfId="18" applyFont="1" applyAlignment="1">
      <alignment horizontal="left" vertical="center" wrapText="1"/>
    </xf>
    <xf numFmtId="0" fontId="88" fillId="0" borderId="0" xfId="18" applyFont="1" applyAlignment="1">
      <alignment horizontal="center" vertical="center"/>
    </xf>
    <xf numFmtId="31" fontId="77" fillId="0" borderId="0" xfId="18" applyNumberFormat="1" applyFont="1" applyAlignment="1" applyProtection="1">
      <alignment horizontal="right" vertical="center"/>
      <protection locked="0"/>
    </xf>
    <xf numFmtId="0" fontId="81" fillId="0" borderId="0" xfId="18" applyFont="1" applyAlignment="1" applyProtection="1">
      <alignment horizontal="left" vertical="center"/>
      <protection locked="0"/>
    </xf>
    <xf numFmtId="0" fontId="77" fillId="0" borderId="0" xfId="18" applyFont="1" applyAlignment="1" applyProtection="1">
      <alignment horizontal="left" vertical="center" wrapText="1"/>
      <protection locked="0"/>
    </xf>
    <xf numFmtId="0" fontId="77" fillId="0" borderId="0" xfId="18" applyFont="1" applyAlignment="1">
      <alignment horizontal="center" vertical="center"/>
    </xf>
    <xf numFmtId="31" fontId="91" fillId="0" borderId="0" xfId="18" applyNumberFormat="1" applyFont="1" applyAlignment="1" applyProtection="1">
      <alignment horizontal="right" vertical="center"/>
      <protection locked="0"/>
    </xf>
    <xf numFmtId="0" fontId="92" fillId="0" borderId="0" xfId="18" applyFont="1" applyAlignment="1" applyProtection="1">
      <alignment horizontal="left" vertical="center"/>
      <protection locked="0"/>
    </xf>
    <xf numFmtId="0" fontId="19" fillId="0" borderId="22" xfId="0" applyFont="1" applyBorder="1" applyAlignment="1" applyProtection="1">
      <alignment horizontal="left" vertical="center" wrapText="1" shrinkToFit="1"/>
      <protection locked="0"/>
    </xf>
    <xf numFmtId="0" fontId="19" fillId="0" borderId="21" xfId="0" applyFont="1" applyBorder="1" applyAlignment="1" applyProtection="1">
      <alignment horizontal="left" vertical="center" wrapText="1" shrinkToFit="1"/>
      <protection locked="0"/>
    </xf>
    <xf numFmtId="0" fontId="19" fillId="0" borderId="1" xfId="0" applyFont="1" applyBorder="1" applyAlignment="1" applyProtection="1">
      <alignment horizontal="left" vertical="center" wrapText="1" shrinkToFit="1"/>
      <protection locked="0"/>
    </xf>
    <xf numFmtId="0" fontId="19" fillId="0" borderId="0" xfId="0" applyFont="1" applyAlignment="1" applyProtection="1">
      <alignment horizontal="left" vertical="center" wrapText="1" shrinkToFit="1"/>
      <protection locked="0"/>
    </xf>
    <xf numFmtId="0" fontId="19" fillId="0" borderId="4" xfId="0" applyFont="1" applyBorder="1" applyAlignment="1" applyProtection="1">
      <alignment horizontal="left" vertical="center" wrapText="1" shrinkToFit="1"/>
      <protection locked="0"/>
    </xf>
    <xf numFmtId="0" fontId="19" fillId="0" borderId="3" xfId="0" applyFont="1" applyBorder="1" applyAlignment="1" applyProtection="1">
      <alignment horizontal="left" vertical="center" wrapText="1" shrinkToFit="1"/>
      <protection locked="0"/>
    </xf>
    <xf numFmtId="0" fontId="6" fillId="0" borderId="2" xfId="0" applyFont="1" applyBorder="1" applyAlignment="1">
      <alignment horizontal="center" vertical="center"/>
    </xf>
    <xf numFmtId="0" fontId="6" fillId="0" borderId="96" xfId="0" applyFont="1" applyBorder="1" applyAlignment="1">
      <alignment horizontal="center" vertical="center"/>
    </xf>
    <xf numFmtId="0" fontId="0" fillId="0" borderId="3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19" fillId="0" borderId="31" xfId="0" applyFont="1" applyBorder="1" applyAlignment="1">
      <alignment horizontal="distributed" vertical="center"/>
    </xf>
    <xf numFmtId="0" fontId="0" fillId="0" borderId="3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6" fillId="0" borderId="53" xfId="0" applyFont="1" applyBorder="1" applyAlignment="1">
      <alignment horizontal="center" vertical="center" shrinkToFit="1"/>
    </xf>
    <xf numFmtId="0" fontId="6" fillId="0" borderId="52" xfId="0" applyFont="1" applyBorder="1" applyAlignment="1">
      <alignment horizontal="center" vertical="center" shrinkToFit="1"/>
    </xf>
    <xf numFmtId="0" fontId="11" fillId="0" borderId="53"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19" fillId="0" borderId="40" xfId="0" applyFont="1" applyBorder="1" applyAlignment="1">
      <alignment horizontal="distributed" vertical="center"/>
    </xf>
    <xf numFmtId="0" fontId="0" fillId="0" borderId="4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94"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left" vertical="top" wrapText="1"/>
    </xf>
    <xf numFmtId="0" fontId="6" fillId="0" borderId="9" xfId="0" applyFont="1" applyBorder="1" applyAlignment="1">
      <alignment horizontal="distributed" vertical="center"/>
    </xf>
    <xf numFmtId="0" fontId="6" fillId="0" borderId="11" xfId="0" applyFont="1" applyBorder="1" applyAlignment="1">
      <alignment horizontal="distributed" vertical="center"/>
    </xf>
    <xf numFmtId="0" fontId="6" fillId="0" borderId="10" xfId="0" applyFont="1" applyBorder="1" applyAlignment="1">
      <alignment horizontal="distributed"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2" xfId="0" applyFont="1" applyBorder="1" applyAlignment="1">
      <alignment horizontal="distributed" vertical="center"/>
    </xf>
    <xf numFmtId="0" fontId="6" fillId="0" borderId="6" xfId="0" applyFont="1" applyBorder="1" applyAlignment="1">
      <alignment horizontal="distributed" vertical="center"/>
    </xf>
    <xf numFmtId="0" fontId="19" fillId="0" borderId="18"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6" fillId="0" borderId="12" xfId="0" applyFont="1" applyBorder="1" applyAlignment="1">
      <alignment horizontal="center" vertical="center"/>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59" fillId="0" borderId="33" xfId="0" applyFont="1" applyBorder="1" applyAlignment="1">
      <alignment horizontal="distributed" vertical="center" indent="1"/>
    </xf>
    <xf numFmtId="0" fontId="59" fillId="0" borderId="34" xfId="0" applyFont="1" applyBorder="1" applyAlignment="1">
      <alignment horizontal="distributed" vertical="center" indent="1"/>
    </xf>
    <xf numFmtId="0" fontId="59" fillId="0" borderId="36" xfId="0" applyFont="1" applyBorder="1" applyAlignment="1">
      <alignment horizontal="distributed" vertical="center" indent="1"/>
    </xf>
    <xf numFmtId="0" fontId="6" fillId="0" borderId="283"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6" fillId="0" borderId="284" xfId="0" applyFont="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6" fillId="0" borderId="12" xfId="0" applyFont="1" applyBorder="1" applyAlignment="1" applyProtection="1">
      <alignment horizontal="center" vertical="center" shrinkToFit="1"/>
      <protection locked="0"/>
    </xf>
    <xf numFmtId="0" fontId="19" fillId="0" borderId="205" xfId="0" applyFont="1" applyBorder="1" applyAlignment="1">
      <alignment horizontal="center" vertical="center" textRotation="255"/>
    </xf>
    <xf numFmtId="0" fontId="19" fillId="0" borderId="95" xfId="0" applyFont="1" applyBorder="1" applyAlignment="1">
      <alignment horizontal="center" vertical="center" textRotation="255"/>
    </xf>
    <xf numFmtId="0" fontId="19" fillId="0" borderId="1" xfId="0" applyFont="1" applyBorder="1" applyAlignment="1">
      <alignment horizontal="center" vertical="center" textRotation="255"/>
    </xf>
    <xf numFmtId="0" fontId="19" fillId="0" borderId="8" xfId="0" applyFont="1" applyBorder="1" applyAlignment="1">
      <alignment horizontal="center" vertical="center" textRotation="255"/>
    </xf>
    <xf numFmtId="0" fontId="19" fillId="0" borderId="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0" fillId="0" borderId="11" xfId="0" applyBorder="1" applyAlignment="1">
      <alignment horizontal="center" vertical="center"/>
    </xf>
    <xf numFmtId="0" fontId="69" fillId="0" borderId="22" xfId="0" applyFont="1" applyBorder="1" applyAlignment="1">
      <alignment horizontal="distributed" vertical="distributed" indent="1"/>
    </xf>
    <xf numFmtId="0" fontId="69" fillId="0" borderId="21" xfId="0" applyFont="1" applyBorder="1" applyAlignment="1">
      <alignment horizontal="distributed" vertical="distributed" indent="1"/>
    </xf>
    <xf numFmtId="0" fontId="69" fillId="0" borderId="108" xfId="0" applyFont="1" applyBorder="1" applyAlignment="1">
      <alignment horizontal="distributed" vertical="distributed" indent="1"/>
    </xf>
    <xf numFmtId="0" fontId="69" fillId="0" borderId="1" xfId="0" applyFont="1" applyBorder="1" applyAlignment="1">
      <alignment horizontal="distributed" vertical="distributed" indent="1"/>
    </xf>
    <xf numFmtId="0" fontId="69" fillId="0" borderId="0" xfId="0" applyFont="1" applyAlignment="1">
      <alignment horizontal="distributed" vertical="distributed" indent="1"/>
    </xf>
    <xf numFmtId="0" fontId="69" fillId="0" borderId="2" xfId="0" applyFont="1" applyBorder="1" applyAlignment="1">
      <alignment horizontal="distributed" vertical="distributed" indent="1"/>
    </xf>
    <xf numFmtId="0" fontId="69" fillId="0" borderId="4" xfId="0" applyFont="1" applyBorder="1" applyAlignment="1">
      <alignment horizontal="distributed" vertical="distributed" indent="1"/>
    </xf>
    <xf numFmtId="0" fontId="69" fillId="0" borderId="3" xfId="0" applyFont="1" applyBorder="1" applyAlignment="1">
      <alignment horizontal="distributed" vertical="distributed" indent="1"/>
    </xf>
    <xf numFmtId="0" fontId="69" fillId="0" borderId="5" xfId="0" applyFont="1" applyBorder="1" applyAlignment="1">
      <alignment horizontal="distributed" vertical="distributed" indent="1"/>
    </xf>
    <xf numFmtId="0" fontId="69" fillId="0" borderId="22" xfId="0" applyFont="1" applyBorder="1" applyAlignment="1">
      <alignment horizontal="center" vertical="center" wrapText="1"/>
    </xf>
    <xf numFmtId="0" fontId="69" fillId="0" borderId="21" xfId="0" applyFont="1" applyBorder="1" applyAlignment="1">
      <alignment horizontal="center" vertical="center" wrapText="1"/>
    </xf>
    <xf numFmtId="0" fontId="69" fillId="0" borderId="108" xfId="0" applyFont="1" applyBorder="1" applyAlignment="1">
      <alignment horizontal="center" vertical="center" wrapText="1"/>
    </xf>
    <xf numFmtId="0" fontId="69" fillId="0" borderId="4"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5" xfId="0" applyFont="1" applyBorder="1" applyAlignment="1">
      <alignment horizontal="center" vertical="center" wrapText="1"/>
    </xf>
    <xf numFmtId="0" fontId="5" fillId="0" borderId="0" xfId="0" applyFont="1" applyAlignment="1">
      <alignment horizontal="center" vertical="center"/>
    </xf>
    <xf numFmtId="0" fontId="19" fillId="0" borderId="34" xfId="0" applyFont="1" applyBorder="1" applyAlignment="1">
      <alignment horizontal="distributed" vertical="center"/>
    </xf>
    <xf numFmtId="0" fontId="19" fillId="0" borderId="22"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01" fillId="0" borderId="22" xfId="0" applyFont="1" applyBorder="1" applyAlignment="1">
      <alignment horizontal="center" vertical="center" wrapText="1"/>
    </xf>
    <xf numFmtId="0" fontId="101" fillId="0" borderId="21" xfId="0" applyFont="1" applyBorder="1" applyAlignment="1">
      <alignment horizontal="center" vertical="center"/>
    </xf>
    <xf numFmtId="0" fontId="101" fillId="0" borderId="108" xfId="0" applyFont="1" applyBorder="1" applyAlignment="1">
      <alignment horizontal="center" vertical="center"/>
    </xf>
    <xf numFmtId="0" fontId="101" fillId="0" borderId="1" xfId="0" applyFont="1" applyBorder="1" applyAlignment="1">
      <alignment horizontal="center" vertical="center" wrapText="1"/>
    </xf>
    <xf numFmtId="0" fontId="101" fillId="0" borderId="0" xfId="0" applyFont="1" applyAlignment="1">
      <alignment horizontal="center" vertical="center"/>
    </xf>
    <xf numFmtId="0" fontId="101" fillId="0" borderId="2" xfId="0" applyFont="1" applyBorder="1" applyAlignment="1">
      <alignment horizontal="center" vertical="center"/>
    </xf>
    <xf numFmtId="0" fontId="101" fillId="0" borderId="4" xfId="0" applyFont="1" applyBorder="1" applyAlignment="1">
      <alignment horizontal="center" vertical="center"/>
    </xf>
    <xf numFmtId="0" fontId="101" fillId="0" borderId="3" xfId="0" applyFont="1" applyBorder="1" applyAlignment="1">
      <alignment horizontal="center" vertical="center"/>
    </xf>
    <xf numFmtId="0" fontId="101" fillId="0" borderId="5" xfId="0" applyFont="1" applyBorder="1" applyAlignment="1">
      <alignment horizontal="center" vertical="center"/>
    </xf>
    <xf numFmtId="0" fontId="69" fillId="0" borderId="22" xfId="0" applyFont="1" applyBorder="1" applyAlignment="1">
      <alignment horizontal="distributed" vertical="center" wrapText="1" indent="1"/>
    </xf>
    <xf numFmtId="0" fontId="69" fillId="0" borderId="21" xfId="0" applyFont="1" applyBorder="1" applyAlignment="1">
      <alignment horizontal="distributed" vertical="center" wrapText="1" indent="1"/>
    </xf>
    <xf numFmtId="0" fontId="69" fillId="0" borderId="108" xfId="0" applyFont="1" applyBorder="1" applyAlignment="1">
      <alignment horizontal="distributed" vertical="center" wrapText="1" indent="1"/>
    </xf>
    <xf numFmtId="0" fontId="69" fillId="0" borderId="4" xfId="0" applyFont="1" applyBorder="1" applyAlignment="1">
      <alignment horizontal="distributed" vertical="center" wrapText="1" indent="1"/>
    </xf>
    <xf numFmtId="0" fontId="69" fillId="0" borderId="3" xfId="0" applyFont="1" applyBorder="1" applyAlignment="1">
      <alignment horizontal="distributed" vertical="center" wrapText="1" indent="1"/>
    </xf>
    <xf numFmtId="0" fontId="69" fillId="0" borderId="5" xfId="0" applyFont="1" applyBorder="1" applyAlignment="1">
      <alignment horizontal="distributed" vertical="center" wrapText="1" indent="1"/>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35"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1" xfId="0" applyFont="1" applyBorder="1" applyAlignment="1">
      <alignment horizontal="center" vertical="center" shrinkToFit="1"/>
    </xf>
    <xf numFmtId="0" fontId="11" fillId="0" borderId="32" xfId="0" applyFont="1" applyBorder="1" applyAlignment="1" applyProtection="1">
      <alignment vertical="center" shrinkToFit="1"/>
      <protection locked="0"/>
    </xf>
    <xf numFmtId="0" fontId="11" fillId="0" borderId="31" xfId="0" applyFont="1" applyBorder="1" applyAlignment="1" applyProtection="1">
      <alignment vertical="center" shrinkToFit="1"/>
      <protection locked="0"/>
    </xf>
    <xf numFmtId="0" fontId="11" fillId="0" borderId="38" xfId="0" applyFont="1" applyBorder="1" applyAlignment="1" applyProtection="1">
      <alignment vertical="center" shrinkToFit="1"/>
      <protection locked="0"/>
    </xf>
    <xf numFmtId="49" fontId="19" fillId="0" borderId="53" xfId="0" applyNumberFormat="1" applyFont="1" applyBorder="1" applyAlignment="1" applyProtection="1">
      <alignment horizontal="left" vertical="center" wrapText="1"/>
      <protection locked="0"/>
    </xf>
    <xf numFmtId="49" fontId="19" fillId="0" borderId="3" xfId="0" applyNumberFormat="1" applyFont="1" applyBorder="1" applyAlignment="1" applyProtection="1">
      <alignment horizontal="left" vertical="center" wrapText="1"/>
      <protection locked="0"/>
    </xf>
    <xf numFmtId="49" fontId="19" fillId="0" borderId="5" xfId="0" applyNumberFormat="1" applyFont="1" applyBorder="1" applyAlignment="1" applyProtection="1">
      <alignment horizontal="left" vertical="center" wrapText="1"/>
      <protection locked="0"/>
    </xf>
    <xf numFmtId="49" fontId="19" fillId="0" borderId="53" xfId="0" applyNumberFormat="1" applyFont="1" applyBorder="1" applyAlignment="1" applyProtection="1">
      <alignment horizontal="left" vertical="center" wrapText="1" shrinkToFit="1"/>
      <protection locked="0"/>
    </xf>
    <xf numFmtId="49" fontId="19" fillId="0" borderId="3" xfId="0" applyNumberFormat="1" applyFont="1" applyBorder="1" applyAlignment="1" applyProtection="1">
      <alignment horizontal="left" vertical="center" wrapText="1" shrinkToFit="1"/>
      <protection locked="0"/>
    </xf>
    <xf numFmtId="49" fontId="19" fillId="0" borderId="5" xfId="0" applyNumberFormat="1" applyFont="1" applyBorder="1" applyAlignment="1" applyProtection="1">
      <alignment horizontal="left" vertical="center" wrapText="1" shrinkToFit="1"/>
      <protection locked="0"/>
    </xf>
    <xf numFmtId="0" fontId="102" fillId="0" borderId="0" xfId="0" applyFont="1" applyAlignment="1">
      <alignment horizontal="right" vertical="center"/>
    </xf>
    <xf numFmtId="0" fontId="101" fillId="5" borderId="24" xfId="0" applyFont="1" applyFill="1" applyBorder="1" applyAlignment="1">
      <alignment horizontal="center" vertical="center"/>
    </xf>
    <xf numFmtId="0" fontId="102" fillId="0" borderId="0" xfId="0" applyFont="1" applyAlignment="1">
      <alignment horizontal="center" vertical="center"/>
    </xf>
    <xf numFmtId="0" fontId="42" fillId="0" borderId="24" xfId="0" applyFont="1" applyBorder="1" applyAlignment="1">
      <alignment horizontal="left" vertical="center" wrapText="1"/>
    </xf>
    <xf numFmtId="0" fontId="101" fillId="0" borderId="0" xfId="0" applyFont="1" applyAlignment="1">
      <alignment horizontal="left" vertical="center"/>
    </xf>
    <xf numFmtId="0" fontId="38" fillId="13" borderId="0" xfId="0" applyFont="1" applyFill="1" applyAlignment="1">
      <alignment horizontal="center" vertical="center"/>
    </xf>
    <xf numFmtId="0" fontId="38" fillId="11" borderId="0" xfId="0" applyFont="1" applyFill="1" applyAlignment="1">
      <alignment horizontal="center" vertical="center"/>
    </xf>
    <xf numFmtId="0" fontId="104" fillId="0" borderId="9" xfId="14" applyFont="1" applyBorder="1" applyAlignment="1">
      <alignment horizontal="left" vertical="top" wrapText="1"/>
    </xf>
    <xf numFmtId="0" fontId="104" fillId="0" borderId="11" xfId="14" applyFont="1" applyBorder="1" applyAlignment="1">
      <alignment horizontal="left" vertical="top" wrapText="1"/>
    </xf>
    <xf numFmtId="0" fontId="104" fillId="0" borderId="10" xfId="14" applyFont="1" applyBorder="1" applyAlignment="1">
      <alignment horizontal="left" vertical="top" wrapText="1"/>
    </xf>
    <xf numFmtId="0" fontId="40" fillId="0" borderId="24" xfId="0" applyFont="1" applyBorder="1" applyAlignment="1">
      <alignment horizontal="left" vertical="center" wrapText="1"/>
    </xf>
    <xf numFmtId="0" fontId="42" fillId="0" borderId="14" xfId="0" applyFont="1" applyBorder="1" applyAlignment="1">
      <alignment horizontal="left" vertical="center" wrapText="1"/>
    </xf>
    <xf numFmtId="0" fontId="40" fillId="0" borderId="14" xfId="0" applyFont="1" applyBorder="1" applyAlignment="1">
      <alignment horizontal="left" vertical="center" wrapText="1"/>
    </xf>
    <xf numFmtId="0" fontId="42" fillId="0" borderId="18" xfId="0" applyFont="1" applyBorder="1" applyAlignment="1">
      <alignment horizontal="left" vertical="center" wrapText="1"/>
    </xf>
    <xf numFmtId="0" fontId="42" fillId="0" borderId="12" xfId="0" applyFont="1" applyBorder="1" applyAlignment="1">
      <alignment horizontal="left" vertical="center" wrapText="1"/>
    </xf>
    <xf numFmtId="0" fontId="42" fillId="0" borderId="6" xfId="0" applyFont="1" applyBorder="1" applyAlignment="1">
      <alignment horizontal="left" vertical="center" wrapText="1"/>
    </xf>
    <xf numFmtId="0" fontId="42" fillId="0" borderId="9" xfId="0" applyFont="1" applyBorder="1" applyAlignment="1">
      <alignment horizontal="left" vertical="center" wrapText="1"/>
    </xf>
    <xf numFmtId="0" fontId="42" fillId="0" borderId="11" xfId="0" applyFont="1" applyBorder="1" applyAlignment="1">
      <alignment horizontal="left" vertical="center" wrapText="1"/>
    </xf>
    <xf numFmtId="0" fontId="42" fillId="0" borderId="10" xfId="0" applyFont="1" applyBorder="1" applyAlignment="1">
      <alignment horizontal="left" vertical="center" wrapText="1"/>
    </xf>
    <xf numFmtId="0" fontId="60" fillId="0" borderId="9" xfId="14" applyFont="1" applyBorder="1" applyAlignment="1">
      <alignment horizontal="left" vertical="top" wrapText="1"/>
    </xf>
    <xf numFmtId="0" fontId="42" fillId="0" borderId="11" xfId="0" applyFont="1" applyBorder="1" applyAlignment="1">
      <alignment horizontal="left" vertical="top" wrapText="1"/>
    </xf>
    <xf numFmtId="0" fontId="42" fillId="0" borderId="10" xfId="0" applyFont="1" applyBorder="1" applyAlignment="1">
      <alignment horizontal="left" vertical="top" wrapText="1"/>
    </xf>
    <xf numFmtId="0" fontId="42" fillId="0" borderId="32" xfId="0" applyFont="1" applyBorder="1" applyAlignment="1">
      <alignment horizontal="left" vertical="center" wrapText="1"/>
    </xf>
    <xf numFmtId="0" fontId="42" fillId="0" borderId="31" xfId="0" applyFont="1" applyBorder="1" applyAlignment="1">
      <alignment horizontal="left" vertical="center" wrapText="1"/>
    </xf>
    <xf numFmtId="0" fontId="42" fillId="0" borderId="30" xfId="0" applyFont="1" applyBorder="1" applyAlignment="1">
      <alignment horizontal="left" vertical="center" wrapText="1"/>
    </xf>
    <xf numFmtId="0" fontId="33" fillId="0" borderId="25" xfId="0" applyFont="1" applyBorder="1" applyAlignment="1">
      <alignment horizontal="center" vertical="top" shrinkToFit="1"/>
    </xf>
    <xf numFmtId="0" fontId="33" fillId="0" borderId="0" xfId="9" applyFont="1" applyFill="1" applyAlignment="1">
      <alignment horizontal="left" vertical="top" wrapText="1"/>
    </xf>
    <xf numFmtId="182" fontId="35" fillId="0" borderId="9" xfId="9" applyNumberFormat="1" applyFont="1" applyFill="1" applyBorder="1" applyAlignment="1" applyProtection="1">
      <alignment horizontal="center" vertical="center"/>
      <protection locked="0"/>
    </xf>
    <xf numFmtId="182" fontId="35" fillId="0" borderId="10" xfId="9" applyNumberFormat="1" applyFont="1" applyFill="1" applyBorder="1" applyAlignment="1" applyProtection="1">
      <alignment horizontal="center" vertical="center"/>
      <protection locked="0"/>
    </xf>
    <xf numFmtId="182" fontId="35" fillId="6" borderId="9" xfId="9" applyNumberFormat="1" applyFont="1" applyFill="1" applyBorder="1" applyAlignment="1">
      <alignment horizontal="center" vertical="center"/>
    </xf>
    <xf numFmtId="182" fontId="35" fillId="6" borderId="10" xfId="9" applyNumberFormat="1" applyFont="1" applyFill="1" applyBorder="1" applyAlignment="1">
      <alignment horizontal="center" vertical="center"/>
    </xf>
    <xf numFmtId="182" fontId="35" fillId="0" borderId="7" xfId="9" applyNumberFormat="1" applyFont="1" applyFill="1" applyBorder="1" applyAlignment="1">
      <alignment horizontal="center" vertical="center" wrapText="1"/>
    </xf>
    <xf numFmtId="182" fontId="35" fillId="0" borderId="78" xfId="9" applyNumberFormat="1" applyFont="1" applyFill="1" applyBorder="1" applyAlignment="1">
      <alignment horizontal="center" vertical="center"/>
    </xf>
    <xf numFmtId="182" fontId="35" fillId="0" borderId="46" xfId="9" applyNumberFormat="1" applyFont="1" applyFill="1" applyBorder="1" applyAlignment="1">
      <alignment horizontal="center" vertical="center"/>
    </xf>
    <xf numFmtId="182" fontId="35" fillId="0" borderId="91" xfId="9" applyNumberFormat="1" applyFont="1" applyFill="1" applyBorder="1" applyAlignment="1">
      <alignment horizontal="center" vertical="center"/>
    </xf>
    <xf numFmtId="182" fontId="35" fillId="0" borderId="54" xfId="9" applyNumberFormat="1" applyFont="1" applyFill="1" applyBorder="1" applyAlignment="1" applyProtection="1">
      <alignment horizontal="center" vertical="center"/>
      <protection locked="0"/>
    </xf>
    <xf numFmtId="182" fontId="35" fillId="0" borderId="47" xfId="9" applyNumberFormat="1" applyFont="1" applyFill="1" applyBorder="1" applyAlignment="1" applyProtection="1">
      <alignment horizontal="center" vertical="center"/>
      <protection locked="0"/>
    </xf>
    <xf numFmtId="182" fontId="35" fillId="0" borderId="198" xfId="9" applyNumberFormat="1" applyFont="1" applyFill="1" applyBorder="1" applyAlignment="1">
      <alignment horizontal="center" vertical="center"/>
    </xf>
    <xf numFmtId="182" fontId="35" fillId="0" borderId="200" xfId="9" applyNumberFormat="1" applyFont="1" applyFill="1" applyBorder="1" applyAlignment="1">
      <alignment horizontal="center" vertical="center"/>
    </xf>
    <xf numFmtId="182" fontId="35" fillId="6" borderId="54" xfId="9" applyNumberFormat="1" applyFont="1" applyFill="1" applyBorder="1" applyAlignment="1">
      <alignment horizontal="center" vertical="center"/>
    </xf>
    <xf numFmtId="182" fontId="35" fillId="6" borderId="47" xfId="9" applyNumberFormat="1" applyFont="1" applyFill="1" applyBorder="1" applyAlignment="1">
      <alignment horizontal="center" vertical="center"/>
    </xf>
    <xf numFmtId="182" fontId="35" fillId="0" borderId="57" xfId="9" applyNumberFormat="1" applyFont="1" applyFill="1" applyBorder="1" applyAlignment="1" applyProtection="1">
      <alignment horizontal="center" vertical="center"/>
      <protection locked="0"/>
    </xf>
    <xf numFmtId="182" fontId="35" fillId="0" borderId="93" xfId="9" applyNumberFormat="1" applyFont="1" applyFill="1" applyBorder="1" applyAlignment="1" applyProtection="1">
      <alignment horizontal="center" vertical="center"/>
      <protection locked="0"/>
    </xf>
    <xf numFmtId="182" fontId="35" fillId="0" borderId="275" xfId="9" applyNumberFormat="1" applyFont="1" applyFill="1" applyBorder="1" applyAlignment="1">
      <alignment horizontal="center" vertical="center"/>
    </xf>
    <xf numFmtId="182" fontId="35" fillId="0" borderId="276" xfId="9" applyNumberFormat="1" applyFont="1" applyFill="1" applyBorder="1" applyAlignment="1">
      <alignment horizontal="center" vertical="center"/>
    </xf>
    <xf numFmtId="182" fontId="35" fillId="6" borderId="57" xfId="9" applyNumberFormat="1" applyFont="1" applyFill="1" applyBorder="1" applyAlignment="1">
      <alignment horizontal="center" vertical="center"/>
    </xf>
    <xf numFmtId="182" fontId="35" fillId="6" borderId="93" xfId="9" applyNumberFormat="1" applyFont="1" applyFill="1" applyBorder="1" applyAlignment="1">
      <alignment horizontal="center" vertical="center"/>
    </xf>
    <xf numFmtId="0" fontId="35" fillId="0" borderId="7" xfId="9" applyFont="1" applyFill="1" applyBorder="1" applyAlignment="1">
      <alignment horizontal="center" vertical="center"/>
    </xf>
    <xf numFmtId="206" fontId="35" fillId="0" borderId="54" xfId="9" applyNumberFormat="1" applyFont="1" applyFill="1" applyBorder="1" applyAlignment="1" applyProtection="1">
      <alignment horizontal="center" vertical="center" shrinkToFit="1"/>
      <protection locked="0"/>
    </xf>
    <xf numFmtId="206" fontId="35" fillId="0" borderId="47" xfId="9" applyNumberFormat="1" applyFont="1" applyFill="1" applyBorder="1" applyAlignment="1" applyProtection="1">
      <alignment horizontal="center" vertical="center" shrinkToFit="1"/>
      <protection locked="0"/>
    </xf>
    <xf numFmtId="182" fontId="35" fillId="0" borderId="51" xfId="9" applyNumberFormat="1" applyFont="1" applyFill="1" applyBorder="1" applyAlignment="1" applyProtection="1">
      <alignment horizontal="center" vertical="center"/>
      <protection locked="0"/>
    </xf>
    <xf numFmtId="182" fontId="35" fillId="6" borderId="24" xfId="9" applyNumberFormat="1" applyFont="1" applyFill="1" applyBorder="1" applyAlignment="1">
      <alignment horizontal="center" vertical="center" shrinkToFit="1"/>
    </xf>
    <xf numFmtId="0" fontId="35" fillId="6" borderId="24" xfId="9" applyFont="1" applyFill="1" applyBorder="1" applyAlignment="1">
      <alignment horizontal="center" vertical="center" shrinkToFit="1"/>
    </xf>
    <xf numFmtId="206" fontId="35" fillId="0" borderId="9" xfId="9" applyNumberFormat="1" applyFont="1" applyFill="1" applyBorder="1" applyAlignment="1" applyProtection="1">
      <alignment horizontal="center" vertical="center" shrinkToFit="1"/>
      <protection locked="0"/>
    </xf>
    <xf numFmtId="206" fontId="35" fillId="0" borderId="10" xfId="9" applyNumberFormat="1" applyFont="1" applyFill="1" applyBorder="1" applyAlignment="1" applyProtection="1">
      <alignment horizontal="center" vertical="center" shrinkToFit="1"/>
      <protection locked="0"/>
    </xf>
    <xf numFmtId="0" fontId="35" fillId="0" borderId="1" xfId="9" quotePrefix="1" applyFont="1" applyFill="1" applyBorder="1" applyAlignment="1">
      <alignment horizontal="right" vertical="center"/>
    </xf>
    <xf numFmtId="0" fontId="35" fillId="0" borderId="0" xfId="9" applyFont="1" applyFill="1" applyAlignment="1">
      <alignment horizontal="left" vertical="center"/>
    </xf>
    <xf numFmtId="0" fontId="33" fillId="0" borderId="25" xfId="9" applyFont="1" applyFill="1" applyBorder="1" applyAlignment="1">
      <alignment horizontal="right" vertical="top"/>
    </xf>
    <xf numFmtId="0" fontId="33" fillId="0" borderId="0" xfId="9" applyFont="1" applyFill="1" applyAlignment="1">
      <alignment horizontal="right" vertical="top"/>
    </xf>
    <xf numFmtId="0" fontId="35" fillId="0" borderId="0" xfId="9" applyFont="1" applyFill="1" applyAlignment="1">
      <alignment horizontal="left" vertical="top" wrapText="1"/>
    </xf>
    <xf numFmtId="0" fontId="33" fillId="0" borderId="25" xfId="9" applyFont="1" applyFill="1" applyBorder="1" applyAlignment="1">
      <alignment horizontal="right" vertical="top" shrinkToFit="1"/>
    </xf>
    <xf numFmtId="0" fontId="33" fillId="0" borderId="0" xfId="9" applyFont="1" applyFill="1" applyAlignment="1">
      <alignment horizontal="right" vertical="top" shrinkToFit="1"/>
    </xf>
    <xf numFmtId="179" fontId="35" fillId="6" borderId="57" xfId="9" applyNumberFormat="1" applyFont="1" applyFill="1" applyBorder="1" applyAlignment="1">
      <alignment horizontal="right" vertical="center"/>
    </xf>
    <xf numFmtId="179" fontId="35" fillId="6" borderId="44" xfId="9" applyNumberFormat="1" applyFont="1" applyFill="1" applyBorder="1" applyAlignment="1">
      <alignment horizontal="right" vertical="center"/>
    </xf>
    <xf numFmtId="179" fontId="35" fillId="6" borderId="93" xfId="9" applyNumberFormat="1" applyFont="1" applyFill="1" applyBorder="1" applyAlignment="1">
      <alignment horizontal="right" vertical="center"/>
    </xf>
    <xf numFmtId="182" fontId="35" fillId="6" borderId="44" xfId="9" applyNumberFormat="1" applyFont="1" applyFill="1" applyBorder="1" applyAlignment="1">
      <alignment horizontal="right" vertical="center"/>
    </xf>
    <xf numFmtId="0" fontId="35" fillId="6" borderId="44" xfId="9" applyFont="1" applyFill="1" applyBorder="1" applyAlignment="1">
      <alignment horizontal="right" vertical="center"/>
    </xf>
    <xf numFmtId="179" fontId="35" fillId="6" borderId="9" xfId="9" applyNumberFormat="1" applyFont="1" applyFill="1" applyBorder="1" applyAlignment="1">
      <alignment horizontal="right" vertical="center"/>
    </xf>
    <xf numFmtId="179" fontId="35" fillId="6" borderId="11" xfId="9" applyNumberFormat="1" applyFont="1" applyFill="1" applyBorder="1" applyAlignment="1">
      <alignment horizontal="right" vertical="center"/>
    </xf>
    <xf numFmtId="179" fontId="35" fillId="6" borderId="10" xfId="9" applyNumberFormat="1" applyFont="1" applyFill="1" applyBorder="1" applyAlignment="1">
      <alignment horizontal="right" vertical="center"/>
    </xf>
    <xf numFmtId="0" fontId="35" fillId="0" borderId="44" xfId="9" applyFont="1" applyBorder="1" applyAlignment="1">
      <alignment horizontal="left" vertical="center"/>
    </xf>
    <xf numFmtId="0" fontId="35" fillId="0" borderId="44" xfId="9" applyFont="1" applyBorder="1">
      <alignment vertical="center"/>
    </xf>
    <xf numFmtId="0" fontId="33" fillId="0" borderId="12" xfId="9" applyFont="1" applyBorder="1" applyAlignment="1">
      <alignment horizontal="right" vertical="center" wrapText="1"/>
    </xf>
    <xf numFmtId="0" fontId="33" fillId="0" borderId="46" xfId="9" applyFont="1" applyBorder="1" applyAlignment="1">
      <alignment horizontal="right" vertical="center" wrapText="1"/>
    </xf>
    <xf numFmtId="179" fontId="35" fillId="0" borderId="79" xfId="9" applyNumberFormat="1" applyFont="1" applyBorder="1" applyAlignment="1" applyProtection="1">
      <alignment horizontal="right" vertical="center"/>
      <protection locked="0"/>
    </xf>
    <xf numFmtId="179" fontId="35" fillId="0" borderId="90" xfId="9" applyNumberFormat="1" applyFont="1" applyBorder="1" applyAlignment="1" applyProtection="1">
      <alignment horizontal="right" vertical="center"/>
      <protection locked="0"/>
    </xf>
    <xf numFmtId="179" fontId="35" fillId="0" borderId="104" xfId="9" applyNumberFormat="1" applyFont="1" applyBorder="1" applyAlignment="1" applyProtection="1">
      <alignment horizontal="right" vertical="center"/>
      <protection locked="0"/>
    </xf>
    <xf numFmtId="179" fontId="35" fillId="0" borderId="7" xfId="9" applyNumberFormat="1" applyFont="1" applyBorder="1" applyAlignment="1" applyProtection="1">
      <alignment horizontal="right" vertical="center"/>
      <protection locked="0"/>
    </xf>
    <xf numFmtId="179" fontId="35" fillId="0" borderId="0" xfId="9" applyNumberFormat="1" applyFont="1" applyAlignment="1" applyProtection="1">
      <alignment horizontal="right" vertical="center"/>
      <protection locked="0"/>
    </xf>
    <xf numFmtId="179" fontId="35" fillId="0" borderId="8" xfId="9" applyNumberFormat="1" applyFont="1" applyBorder="1" applyAlignment="1" applyProtection="1">
      <alignment horizontal="right" vertical="center"/>
      <protection locked="0"/>
    </xf>
    <xf numFmtId="179" fontId="35" fillId="0" borderId="78" xfId="9" applyNumberFormat="1" applyFont="1" applyBorder="1" applyAlignment="1" applyProtection="1">
      <alignment horizontal="right" vertical="center"/>
      <protection locked="0"/>
    </xf>
    <xf numFmtId="179" fontId="35" fillId="0" borderId="46" xfId="9" applyNumberFormat="1" applyFont="1" applyBorder="1" applyAlignment="1" applyProtection="1">
      <alignment horizontal="right" vertical="center"/>
      <protection locked="0"/>
    </xf>
    <xf numFmtId="179" fontId="35" fillId="0" borderId="91" xfId="9" applyNumberFormat="1" applyFont="1" applyBorder="1" applyAlignment="1" applyProtection="1">
      <alignment horizontal="right" vertical="center"/>
      <protection locked="0"/>
    </xf>
    <xf numFmtId="0" fontId="35" fillId="0" borderId="0" xfId="9" applyFont="1" applyFill="1" applyAlignment="1">
      <alignment horizontal="left" vertical="center" shrinkToFit="1"/>
    </xf>
    <xf numFmtId="179" fontId="35" fillId="0" borderId="55" xfId="9" applyNumberFormat="1" applyFont="1" applyBorder="1" applyAlignment="1" applyProtection="1">
      <alignment horizontal="right" vertical="center"/>
      <protection locked="0"/>
    </xf>
    <xf numFmtId="179" fontId="35" fillId="0" borderId="45" xfId="9" applyNumberFormat="1" applyFont="1" applyBorder="1" applyAlignment="1" applyProtection="1">
      <alignment horizontal="right" vertical="center"/>
      <protection locked="0"/>
    </xf>
    <xf numFmtId="179" fontId="35" fillId="0" borderId="92" xfId="9" applyNumberFormat="1" applyFont="1" applyBorder="1" applyAlignment="1" applyProtection="1">
      <alignment horizontal="right" vertical="center"/>
      <protection locked="0"/>
    </xf>
    <xf numFmtId="182" fontId="35" fillId="0" borderId="45" xfId="9" applyNumberFormat="1" applyFont="1" applyFill="1" applyBorder="1" applyAlignment="1" applyProtection="1">
      <alignment horizontal="right" vertical="center" shrinkToFit="1"/>
      <protection locked="0"/>
    </xf>
    <xf numFmtId="188" fontId="35" fillId="0" borderId="45" xfId="9" applyNumberFormat="1" applyFont="1" applyBorder="1" applyAlignment="1">
      <alignment horizontal="left" vertical="center" shrinkToFit="1"/>
    </xf>
    <xf numFmtId="4" fontId="35" fillId="6" borderId="45" xfId="9" applyNumberFormat="1" applyFont="1" applyFill="1" applyBorder="1">
      <alignment vertical="center"/>
    </xf>
    <xf numFmtId="0" fontId="35" fillId="6" borderId="55" xfId="9" applyFont="1" applyFill="1" applyBorder="1" applyAlignment="1">
      <alignment horizontal="center" vertical="center"/>
    </xf>
    <xf numFmtId="0" fontId="35" fillId="6" borderId="45" xfId="9" applyFont="1" applyFill="1" applyBorder="1" applyAlignment="1">
      <alignment horizontal="center" vertical="center"/>
    </xf>
    <xf numFmtId="0" fontId="35" fillId="6" borderId="92" xfId="9" applyFont="1" applyFill="1" applyBorder="1" applyAlignment="1">
      <alignment horizontal="center" vertical="center"/>
    </xf>
    <xf numFmtId="0" fontId="35" fillId="0" borderId="44" xfId="9" applyFont="1" applyBorder="1" applyAlignment="1">
      <alignment horizontal="left" vertical="center" shrinkToFit="1"/>
    </xf>
    <xf numFmtId="0" fontId="35" fillId="0" borderId="57" xfId="9" applyFont="1" applyBorder="1" applyAlignment="1">
      <alignment horizontal="center" vertical="center"/>
    </xf>
    <xf numFmtId="0" fontId="35" fillId="0" borderId="44" xfId="9" applyFont="1" applyBorder="1" applyAlignment="1">
      <alignment horizontal="center" vertical="center"/>
    </xf>
    <xf numFmtId="0" fontId="35" fillId="0" borderId="93" xfId="9" applyFont="1" applyBorder="1" applyAlignment="1">
      <alignment horizontal="center" vertical="center"/>
    </xf>
    <xf numFmtId="182" fontId="35" fillId="0" borderId="46" xfId="9" applyNumberFormat="1" applyFont="1" applyFill="1" applyBorder="1" applyAlignment="1" applyProtection="1">
      <alignment horizontal="right" vertical="center" shrinkToFit="1"/>
      <protection locked="0"/>
    </xf>
    <xf numFmtId="4" fontId="35" fillId="0" borderId="90" xfId="9" applyNumberFormat="1" applyFont="1" applyBorder="1" applyAlignment="1">
      <alignment horizontal="left" vertical="center"/>
    </xf>
    <xf numFmtId="4" fontId="35" fillId="0" borderId="104" xfId="9" applyNumberFormat="1" applyFont="1" applyBorder="1" applyAlignment="1">
      <alignment horizontal="left" vertical="center"/>
    </xf>
    <xf numFmtId="179" fontId="35" fillId="0" borderId="57" xfId="9" applyNumberFormat="1" applyFont="1" applyBorder="1" applyAlignment="1">
      <alignment horizontal="center" vertical="center"/>
    </xf>
    <xf numFmtId="179" fontId="35" fillId="0" borderId="44" xfId="9" applyNumberFormat="1" applyFont="1" applyBorder="1" applyAlignment="1">
      <alignment horizontal="center" vertical="center"/>
    </xf>
    <xf numFmtId="0" fontId="35" fillId="0" borderId="101" xfId="9" applyFont="1" applyBorder="1" applyAlignment="1">
      <alignment horizontal="center" vertical="center" wrapText="1"/>
    </xf>
    <xf numFmtId="0" fontId="35" fillId="0" borderId="44" xfId="9" applyFont="1" applyBorder="1" applyAlignment="1">
      <alignment horizontal="center" vertical="center" wrapText="1"/>
    </xf>
    <xf numFmtId="0" fontId="35" fillId="0" borderId="93" xfId="9" applyFont="1" applyBorder="1" applyAlignment="1">
      <alignment horizontal="center" vertical="center" wrapText="1"/>
    </xf>
    <xf numFmtId="0" fontId="35" fillId="0" borderId="105" xfId="9" applyFont="1" applyBorder="1" applyAlignment="1">
      <alignment horizontal="center" vertical="center" textRotation="255"/>
    </xf>
    <xf numFmtId="0" fontId="35" fillId="0" borderId="99" xfId="9" applyFont="1" applyBorder="1" applyAlignment="1">
      <alignment horizontal="center" vertical="center" textRotation="255"/>
    </xf>
    <xf numFmtId="0" fontId="35" fillId="0" borderId="100" xfId="9" applyFont="1" applyBorder="1" applyAlignment="1">
      <alignment horizontal="center" vertical="center" textRotation="255"/>
    </xf>
    <xf numFmtId="0" fontId="35" fillId="0" borderId="101" xfId="9" applyFont="1" applyBorder="1" applyAlignment="1">
      <alignment horizontal="center" vertical="center"/>
    </xf>
    <xf numFmtId="205" fontId="35" fillId="6" borderId="9" xfId="9" applyNumberFormat="1" applyFont="1" applyFill="1" applyBorder="1" applyAlignment="1">
      <alignment horizontal="center" vertical="center"/>
    </xf>
    <xf numFmtId="205" fontId="35" fillId="6" borderId="11" xfId="9" applyNumberFormat="1" applyFont="1" applyFill="1" applyBorder="1" applyAlignment="1">
      <alignment horizontal="center" vertical="center"/>
    </xf>
    <xf numFmtId="205" fontId="35" fillId="6" borderId="10" xfId="9" applyNumberFormat="1" applyFont="1" applyFill="1" applyBorder="1" applyAlignment="1">
      <alignment horizontal="center" vertical="center"/>
    </xf>
    <xf numFmtId="0" fontId="35" fillId="0" borderId="78" xfId="9" applyFont="1" applyBorder="1" applyAlignment="1" applyProtection="1">
      <alignment horizontal="center" vertical="center"/>
      <protection locked="0"/>
    </xf>
    <xf numFmtId="0" fontId="35" fillId="0" borderId="46" xfId="9" applyFont="1" applyBorder="1" applyAlignment="1" applyProtection="1">
      <alignment horizontal="center" vertical="center"/>
      <protection locked="0"/>
    </xf>
    <xf numFmtId="0" fontId="35" fillId="0" borderId="91" xfId="9" applyFont="1" applyBorder="1" applyAlignment="1" applyProtection="1">
      <alignment horizontal="center" vertical="center"/>
      <protection locked="0"/>
    </xf>
    <xf numFmtId="0" fontId="35" fillId="0" borderId="55" xfId="9" applyFont="1" applyBorder="1" applyAlignment="1" applyProtection="1">
      <alignment horizontal="center" vertical="center"/>
      <protection locked="0"/>
    </xf>
    <xf numFmtId="0" fontId="35" fillId="0" borderId="45" xfId="9" applyFont="1" applyBorder="1" applyAlignment="1" applyProtection="1">
      <alignment horizontal="center" vertical="center"/>
      <protection locked="0"/>
    </xf>
    <xf numFmtId="0" fontId="35" fillId="0" borderId="92" xfId="9" applyFont="1" applyBorder="1" applyAlignment="1" applyProtection="1">
      <alignment horizontal="center" vertical="center"/>
      <protection locked="0"/>
    </xf>
    <xf numFmtId="205" fontId="35" fillId="6" borderId="57" xfId="9" applyNumberFormat="1" applyFont="1" applyFill="1" applyBorder="1" applyAlignment="1">
      <alignment horizontal="center" vertical="center"/>
    </xf>
    <xf numFmtId="205" fontId="35" fillId="6" borderId="44" xfId="9" applyNumberFormat="1" applyFont="1" applyFill="1" applyBorder="1" applyAlignment="1">
      <alignment horizontal="center" vertical="center"/>
    </xf>
    <xf numFmtId="205" fontId="35" fillId="6" borderId="93" xfId="9" applyNumberFormat="1" applyFont="1" applyFill="1" applyBorder="1" applyAlignment="1">
      <alignment horizontal="center" vertical="center"/>
    </xf>
    <xf numFmtId="0" fontId="35" fillId="0" borderId="7" xfId="9" applyFont="1" applyBorder="1" applyAlignment="1" applyProtection="1">
      <alignment horizontal="center" vertical="center"/>
      <protection locked="0"/>
    </xf>
    <xf numFmtId="0" fontId="35" fillId="0" borderId="0" xfId="9" applyFont="1" applyAlignment="1" applyProtection="1">
      <alignment horizontal="center" vertical="center"/>
      <protection locked="0"/>
    </xf>
    <xf numFmtId="0" fontId="35" fillId="0" borderId="8" xfId="9" applyFont="1" applyBorder="1" applyAlignment="1" applyProtection="1">
      <alignment horizontal="center" vertical="center"/>
      <protection locked="0"/>
    </xf>
    <xf numFmtId="0" fontId="35" fillId="0" borderId="98" xfId="9" applyFont="1" applyBorder="1" applyAlignment="1">
      <alignment horizontal="center" vertical="center"/>
    </xf>
    <xf numFmtId="0" fontId="35" fillId="0" borderId="45" xfId="9" applyFont="1" applyBorder="1" applyAlignment="1">
      <alignment horizontal="center" vertical="center"/>
    </xf>
    <xf numFmtId="0" fontId="35" fillId="0" borderId="92" xfId="9" applyFont="1" applyBorder="1" applyAlignment="1">
      <alignment horizontal="center" vertical="center"/>
    </xf>
    <xf numFmtId="0" fontId="35" fillId="0" borderId="102" xfId="9" applyFont="1" applyBorder="1" applyAlignment="1">
      <alignment horizontal="center" vertical="center"/>
    </xf>
    <xf numFmtId="0" fontId="35" fillId="0" borderId="51" xfId="9" applyFont="1" applyBorder="1" applyAlignment="1">
      <alignment horizontal="center" vertical="center"/>
    </xf>
    <xf numFmtId="0" fontId="35" fillId="0" borderId="47" xfId="9" applyFont="1" applyBorder="1" applyAlignment="1">
      <alignment horizontal="center" vertical="center"/>
    </xf>
    <xf numFmtId="0" fontId="35" fillId="0" borderId="103" xfId="9" applyFont="1" applyBorder="1" applyAlignment="1">
      <alignment horizontal="center" vertical="center"/>
    </xf>
    <xf numFmtId="0" fontId="35" fillId="0" borderId="90" xfId="9" applyFont="1" applyBorder="1" applyAlignment="1">
      <alignment horizontal="center" vertical="center"/>
    </xf>
    <xf numFmtId="0" fontId="35" fillId="0" borderId="104" xfId="9" applyFont="1" applyBorder="1" applyAlignment="1">
      <alignment horizontal="center" vertical="center"/>
    </xf>
    <xf numFmtId="0" fontId="35" fillId="0" borderId="87" xfId="9" applyFont="1" applyBorder="1" applyAlignment="1">
      <alignment horizontal="center" vertical="center"/>
    </xf>
    <xf numFmtId="0" fontId="35" fillId="0" borderId="0" xfId="9" applyFont="1" applyAlignment="1">
      <alignment horizontal="center" vertical="center"/>
    </xf>
    <xf numFmtId="0" fontId="35" fillId="0" borderId="8" xfId="9" applyFont="1" applyBorder="1" applyAlignment="1">
      <alignment horizontal="center" vertical="center"/>
    </xf>
    <xf numFmtId="0" fontId="35" fillId="0" borderId="106" xfId="9" applyFont="1" applyBorder="1" applyAlignment="1">
      <alignment horizontal="center" vertical="center"/>
    </xf>
    <xf numFmtId="0" fontId="35" fillId="0" borderId="46" xfId="9" applyFont="1" applyBorder="1" applyAlignment="1">
      <alignment horizontal="center" vertical="center"/>
    </xf>
    <xf numFmtId="0" fontId="35" fillId="0" borderId="91" xfId="9" applyFont="1" applyBorder="1" applyAlignment="1">
      <alignment horizontal="center" vertical="center"/>
    </xf>
    <xf numFmtId="0" fontId="35" fillId="0" borderId="79" xfId="9" applyFont="1" applyBorder="1" applyAlignment="1" applyProtection="1">
      <alignment horizontal="center" vertical="center"/>
      <protection locked="0"/>
    </xf>
    <xf numFmtId="0" fontId="35" fillId="0" borderId="90" xfId="9" applyFont="1" applyBorder="1" applyAlignment="1" applyProtection="1">
      <alignment horizontal="center" vertical="center"/>
      <protection locked="0"/>
    </xf>
    <xf numFmtId="0" fontId="35" fillId="0" borderId="104" xfId="9" applyFont="1" applyBorder="1" applyAlignment="1" applyProtection="1">
      <alignment horizontal="center" vertical="center"/>
      <protection locked="0"/>
    </xf>
    <xf numFmtId="4" fontId="35" fillId="6" borderId="44" xfId="9" applyNumberFormat="1" applyFont="1" applyFill="1" applyBorder="1" applyAlignment="1">
      <alignment horizontal="right" vertical="center"/>
    </xf>
    <xf numFmtId="4" fontId="35" fillId="6" borderId="11" xfId="9" applyNumberFormat="1" applyFont="1" applyFill="1" applyBorder="1">
      <alignment vertical="center"/>
    </xf>
    <xf numFmtId="0" fontId="33" fillId="0" borderId="31" xfId="9" applyFont="1" applyBorder="1" applyAlignment="1">
      <alignment horizontal="right" vertical="center" wrapText="1"/>
    </xf>
    <xf numFmtId="188" fontId="35" fillId="0" borderId="46" xfId="9" applyNumberFormat="1" applyFont="1" applyBorder="1" applyAlignment="1">
      <alignment horizontal="left" vertical="center" shrinkToFit="1"/>
    </xf>
    <xf numFmtId="4" fontId="35" fillId="6" borderId="46" xfId="9" applyNumberFormat="1" applyFont="1" applyFill="1" applyBorder="1">
      <alignment vertical="center"/>
    </xf>
    <xf numFmtId="0" fontId="35" fillId="6" borderId="78" xfId="9" applyFont="1" applyFill="1" applyBorder="1" applyAlignment="1">
      <alignment horizontal="center" vertical="center"/>
    </xf>
    <xf numFmtId="0" fontId="35" fillId="6" borderId="46" xfId="9" applyFont="1" applyFill="1" applyBorder="1" applyAlignment="1">
      <alignment horizontal="center" vertical="center"/>
    </xf>
    <xf numFmtId="0" fontId="35" fillId="6" borderId="91" xfId="9" applyFont="1" applyFill="1" applyBorder="1" applyAlignment="1">
      <alignment horizontal="center" vertical="center"/>
    </xf>
    <xf numFmtId="189" fontId="35" fillId="0" borderId="32" xfId="9" applyNumberFormat="1" applyFont="1" applyBorder="1" applyAlignment="1">
      <alignment horizontal="center" vertical="center"/>
    </xf>
    <xf numFmtId="189" fontId="35" fillId="0" borderId="31" xfId="9" applyNumberFormat="1" applyFont="1" applyBorder="1" applyAlignment="1">
      <alignment horizontal="center" vertical="center"/>
    </xf>
    <xf numFmtId="189" fontId="35" fillId="0" borderId="30" xfId="9" applyNumberFormat="1" applyFont="1" applyBorder="1" applyAlignment="1">
      <alignment horizontal="center" vertical="center"/>
    </xf>
    <xf numFmtId="179" fontId="35" fillId="0" borderId="32" xfId="9" applyNumberFormat="1" applyFont="1" applyBorder="1" applyAlignment="1" applyProtection="1">
      <alignment horizontal="right" vertical="center"/>
      <protection locked="0"/>
    </xf>
    <xf numFmtId="179" fontId="35" fillId="0" borderId="31" xfId="9" applyNumberFormat="1" applyFont="1" applyBorder="1" applyAlignment="1" applyProtection="1">
      <alignment horizontal="right" vertical="center"/>
      <protection locked="0"/>
    </xf>
    <xf numFmtId="179" fontId="35" fillId="0" borderId="30" xfId="9" applyNumberFormat="1" applyFont="1" applyBorder="1" applyAlignment="1" applyProtection="1">
      <alignment horizontal="right" vertical="center"/>
      <protection locked="0"/>
    </xf>
    <xf numFmtId="182" fontId="35" fillId="6" borderId="31" xfId="9" applyNumberFormat="1" applyFont="1" applyFill="1" applyBorder="1">
      <alignment vertical="center"/>
    </xf>
    <xf numFmtId="188" fontId="35" fillId="0" borderId="31" xfId="9" applyNumberFormat="1" applyFont="1" applyBorder="1" applyAlignment="1">
      <alignment horizontal="left" vertical="center" shrinkToFit="1"/>
    </xf>
    <xf numFmtId="0" fontId="35" fillId="6" borderId="32" xfId="9" applyFont="1" applyFill="1" applyBorder="1" applyAlignment="1">
      <alignment horizontal="center" vertical="center"/>
    </xf>
    <xf numFmtId="0" fontId="35" fillId="6" borderId="31" xfId="9" applyFont="1" applyFill="1" applyBorder="1" applyAlignment="1">
      <alignment horizontal="center" vertical="center"/>
    </xf>
    <xf numFmtId="0" fontId="35" fillId="6" borderId="30" xfId="9" applyFont="1" applyFill="1" applyBorder="1" applyAlignment="1">
      <alignment horizontal="center" vertical="center"/>
    </xf>
    <xf numFmtId="179" fontId="35" fillId="6" borderId="32" xfId="9" applyNumberFormat="1" applyFont="1" applyFill="1" applyBorder="1" applyAlignment="1">
      <alignment horizontal="right" vertical="center"/>
    </xf>
    <xf numFmtId="179" fontId="35" fillId="6" borderId="31" xfId="9" applyNumberFormat="1" applyFont="1" applyFill="1" applyBorder="1" applyAlignment="1">
      <alignment horizontal="right" vertical="center"/>
    </xf>
    <xf numFmtId="179" fontId="35" fillId="6" borderId="30" xfId="9" applyNumberFormat="1" applyFont="1" applyFill="1" applyBorder="1" applyAlignment="1">
      <alignment horizontal="right" vertical="center"/>
    </xf>
    <xf numFmtId="0" fontId="35" fillId="0" borderId="24" xfId="9" applyFont="1" applyBorder="1" applyAlignment="1">
      <alignment horizontal="center" vertical="center"/>
    </xf>
    <xf numFmtId="4" fontId="35" fillId="6" borderId="31" xfId="9" applyNumberFormat="1" applyFont="1" applyFill="1" applyBorder="1" applyAlignment="1">
      <alignment horizontal="right" vertical="center"/>
    </xf>
    <xf numFmtId="182" fontId="35" fillId="6" borderId="31" xfId="9" applyNumberFormat="1" applyFont="1" applyFill="1" applyBorder="1" applyAlignment="1">
      <alignment horizontal="right" vertical="center"/>
    </xf>
    <xf numFmtId="0" fontId="35" fillId="0" borderId="32" xfId="9" applyFont="1" applyBorder="1" applyAlignment="1" applyProtection="1">
      <alignment horizontal="center" vertical="center"/>
      <protection locked="0"/>
    </xf>
    <xf numFmtId="0" fontId="35" fillId="0" borderId="31" xfId="9" applyFont="1" applyBorder="1" applyAlignment="1" applyProtection="1">
      <alignment horizontal="center" vertical="center"/>
      <protection locked="0"/>
    </xf>
    <xf numFmtId="0" fontId="35" fillId="0" borderId="30" xfId="9" applyFont="1" applyBorder="1" applyAlignment="1" applyProtection="1">
      <alignment horizontal="center" vertical="center"/>
      <protection locked="0"/>
    </xf>
    <xf numFmtId="0" fontId="35" fillId="0" borderId="32" xfId="9" applyFont="1" applyBorder="1" applyAlignment="1">
      <alignment horizontal="center" vertical="center"/>
    </xf>
    <xf numFmtId="0" fontId="35" fillId="0" borderId="31" xfId="9" applyFont="1" applyBorder="1" applyAlignment="1">
      <alignment horizontal="center" vertical="center"/>
    </xf>
    <xf numFmtId="0" fontId="35" fillId="0" borderId="30" xfId="9" applyFont="1" applyBorder="1" applyAlignment="1">
      <alignment horizontal="center" vertical="center"/>
    </xf>
    <xf numFmtId="179" fontId="35" fillId="0" borderId="32" xfId="9" applyNumberFormat="1" applyFont="1" applyBorder="1" applyAlignment="1">
      <alignment horizontal="center" vertical="center"/>
    </xf>
    <xf numFmtId="179" fontId="35" fillId="0" borderId="31" xfId="9" applyNumberFormat="1" applyFont="1" applyBorder="1" applyAlignment="1">
      <alignment horizontal="center" vertical="center"/>
    </xf>
    <xf numFmtId="179" fontId="35" fillId="0" borderId="30" xfId="9" applyNumberFormat="1" applyFont="1" applyBorder="1" applyAlignment="1">
      <alignment horizontal="center" vertical="center"/>
    </xf>
    <xf numFmtId="182" fontId="35" fillId="0" borderId="45" xfId="9" applyNumberFormat="1" applyFont="1" applyFill="1" applyBorder="1" applyAlignment="1" applyProtection="1">
      <alignment horizontal="right" vertical="center"/>
      <protection locked="0"/>
    </xf>
    <xf numFmtId="0" fontId="36" fillId="0" borderId="127" xfId="9" applyFont="1" applyFill="1" applyBorder="1" applyAlignment="1">
      <alignment horizontal="center" vertical="center"/>
    </xf>
    <xf numFmtId="0" fontId="36" fillId="0" borderId="36" xfId="9" applyFont="1" applyFill="1" applyBorder="1" applyAlignment="1">
      <alignment horizontal="center" vertical="center"/>
    </xf>
    <xf numFmtId="0" fontId="35" fillId="0" borderId="0" xfId="9" quotePrefix="1" applyFont="1" applyFill="1" applyAlignment="1">
      <alignment horizontal="right" vertical="center"/>
    </xf>
    <xf numFmtId="0" fontId="35" fillId="0" borderId="11" xfId="9" applyFont="1" applyFill="1" applyBorder="1" applyAlignment="1">
      <alignment horizontal="left" vertical="center" shrinkToFit="1"/>
    </xf>
    <xf numFmtId="0" fontId="35" fillId="0" borderId="51" xfId="9" applyFont="1" applyBorder="1" applyAlignment="1">
      <alignment horizontal="left" vertical="center"/>
    </xf>
    <xf numFmtId="0" fontId="35" fillId="0" borderId="47" xfId="9" applyFont="1" applyBorder="1" applyAlignment="1">
      <alignment horizontal="left" vertical="center"/>
    </xf>
    <xf numFmtId="0" fontId="35" fillId="6" borderId="54" xfId="9" applyFont="1" applyFill="1" applyBorder="1" applyAlignment="1">
      <alignment horizontal="center" vertical="center"/>
    </xf>
    <xf numFmtId="0" fontId="35" fillId="6" borderId="51" xfId="9" applyFont="1" applyFill="1" applyBorder="1" applyAlignment="1">
      <alignment horizontal="center" vertical="center"/>
    </xf>
    <xf numFmtId="0" fontId="35" fillId="6" borderId="47" xfId="9" applyFont="1" applyFill="1" applyBorder="1" applyAlignment="1">
      <alignment horizontal="center" vertical="center"/>
    </xf>
    <xf numFmtId="188" fontId="35" fillId="0" borderId="90" xfId="9" applyNumberFormat="1" applyFont="1" applyBorder="1" applyAlignment="1">
      <alignment horizontal="left" vertical="center" shrinkToFit="1"/>
    </xf>
    <xf numFmtId="4" fontId="35" fillId="6" borderId="90" xfId="9" applyNumberFormat="1" applyFont="1" applyFill="1" applyBorder="1" applyAlignment="1">
      <alignment horizontal="right" vertical="center"/>
    </xf>
    <xf numFmtId="0" fontId="35" fillId="0" borderId="11" xfId="9" applyFont="1" applyFill="1" applyBorder="1" applyAlignment="1">
      <alignment horizontal="left" vertical="center"/>
    </xf>
    <xf numFmtId="0" fontId="35" fillId="0" borderId="32" xfId="9" applyFont="1" applyBorder="1" applyAlignment="1">
      <alignment horizontal="center" vertical="center" wrapText="1"/>
    </xf>
    <xf numFmtId="0" fontId="35" fillId="0" borderId="31" xfId="9" applyFont="1" applyBorder="1" applyAlignment="1">
      <alignment horizontal="center" vertical="center" wrapText="1"/>
    </xf>
    <xf numFmtId="0" fontId="35" fillId="0" borderId="30" xfId="9" applyFont="1" applyBorder="1" applyAlignment="1">
      <alignment horizontal="center" vertical="center" wrapText="1"/>
    </xf>
    <xf numFmtId="0" fontId="37" fillId="0" borderId="12" xfId="9" applyFont="1" applyFill="1" applyBorder="1" applyAlignment="1">
      <alignment horizontal="left" vertical="center"/>
    </xf>
    <xf numFmtId="0" fontId="35" fillId="0" borderId="0" xfId="9" applyFont="1" applyFill="1" applyAlignment="1" applyProtection="1">
      <alignment horizontal="center" vertical="center"/>
      <protection locked="0"/>
    </xf>
    <xf numFmtId="0" fontId="35" fillId="0" borderId="11" xfId="9" applyFont="1" applyFill="1" applyBorder="1" applyAlignment="1" applyProtection="1">
      <alignment horizontal="center" vertical="center"/>
      <protection locked="0"/>
    </xf>
    <xf numFmtId="0" fontId="45" fillId="0" borderId="0" xfId="0" applyFont="1" applyAlignment="1">
      <alignment horizontal="left" vertical="center" wrapText="1"/>
    </xf>
    <xf numFmtId="0" fontId="35" fillId="0" borderId="0" xfId="0" applyFont="1" applyAlignment="1">
      <alignment horizontal="left" vertical="center"/>
    </xf>
    <xf numFmtId="179" fontId="35" fillId="0" borderId="18" xfId="9" applyNumberFormat="1" applyFont="1" applyBorder="1" applyAlignment="1" applyProtection="1">
      <alignment horizontal="right" vertical="center"/>
      <protection locked="0"/>
    </xf>
    <xf numFmtId="179" fontId="35" fillId="0" borderId="12" xfId="9" applyNumberFormat="1" applyFont="1" applyBorder="1" applyAlignment="1" applyProtection="1">
      <alignment horizontal="right" vertical="center"/>
      <protection locked="0"/>
    </xf>
    <xf numFmtId="179" fontId="35" fillId="0" borderId="6" xfId="9" applyNumberFormat="1" applyFont="1" applyBorder="1" applyAlignment="1" applyProtection="1">
      <alignment horizontal="right" vertical="center"/>
      <protection locked="0"/>
    </xf>
    <xf numFmtId="0" fontId="33" fillId="0" borderId="51" xfId="9" applyFont="1" applyBorder="1" applyAlignment="1">
      <alignment horizontal="right" vertical="center"/>
    </xf>
    <xf numFmtId="0" fontId="37" fillId="0" borderId="0" xfId="9" applyFont="1" applyFill="1" applyAlignment="1">
      <alignment horizontal="left" vertical="center"/>
    </xf>
    <xf numFmtId="182" fontId="35" fillId="0" borderId="51" xfId="9" applyNumberFormat="1" applyFont="1" applyFill="1" applyBorder="1" applyAlignment="1" applyProtection="1">
      <alignment horizontal="right" vertical="center"/>
      <protection locked="0"/>
    </xf>
    <xf numFmtId="0" fontId="35" fillId="0" borderId="51" xfId="9" applyFont="1" applyFill="1" applyBorder="1" applyAlignment="1" applyProtection="1">
      <alignment horizontal="right" vertical="center"/>
      <protection locked="0"/>
    </xf>
    <xf numFmtId="188" fontId="35" fillId="0" borderId="51" xfId="9" applyNumberFormat="1" applyFont="1" applyBorder="1" applyAlignment="1">
      <alignment horizontal="left" vertical="center" shrinkToFit="1"/>
    </xf>
    <xf numFmtId="4" fontId="35" fillId="6" borderId="51" xfId="9" applyNumberFormat="1" applyFont="1" applyFill="1" applyBorder="1" applyAlignment="1">
      <alignment horizontal="right" vertical="center"/>
    </xf>
    <xf numFmtId="0" fontId="33" fillId="0" borderId="46" xfId="9" applyFont="1" applyBorder="1" applyAlignment="1">
      <alignment horizontal="right" vertical="center"/>
    </xf>
    <xf numFmtId="0" fontId="59" fillId="0" borderId="11" xfId="17" applyFont="1" applyBorder="1" applyAlignment="1" applyProtection="1">
      <alignment horizontal="center" vertical="center" shrinkToFit="1"/>
      <protection locked="0"/>
    </xf>
    <xf numFmtId="0" fontId="33" fillId="0" borderId="0" xfId="8" applyFont="1" applyAlignment="1">
      <alignment horizontal="left" vertical="top" wrapText="1"/>
    </xf>
    <xf numFmtId="0" fontId="35" fillId="6" borderId="79" xfId="9" applyFont="1" applyFill="1" applyBorder="1" applyAlignment="1">
      <alignment horizontal="center" vertical="center"/>
    </xf>
    <xf numFmtId="0" fontId="35" fillId="6" borderId="90" xfId="9" applyFont="1" applyFill="1" applyBorder="1" applyAlignment="1">
      <alignment horizontal="center" vertical="center"/>
    </xf>
    <xf numFmtId="0" fontId="35" fillId="6" borderId="104" xfId="9" applyFont="1" applyFill="1" applyBorder="1" applyAlignment="1">
      <alignment horizontal="center" vertical="center"/>
    </xf>
    <xf numFmtId="0" fontId="35" fillId="6" borderId="7" xfId="9" applyFont="1" applyFill="1" applyBorder="1" applyAlignment="1">
      <alignment horizontal="center" vertical="center"/>
    </xf>
    <xf numFmtId="0" fontId="35" fillId="6" borderId="0" xfId="9" applyFont="1" applyFill="1" applyAlignment="1">
      <alignment horizontal="center" vertical="center"/>
    </xf>
    <xf numFmtId="0" fontId="35" fillId="6" borderId="8" xfId="9" applyFont="1" applyFill="1" applyBorder="1" applyAlignment="1">
      <alignment horizontal="center" vertical="center"/>
    </xf>
    <xf numFmtId="0" fontId="33" fillId="0" borderId="45" xfId="9" applyFont="1" applyBorder="1" applyAlignment="1">
      <alignment horizontal="right" vertical="center"/>
    </xf>
    <xf numFmtId="4" fontId="35" fillId="6" borderId="45" xfId="9" applyNumberFormat="1" applyFont="1" applyFill="1" applyBorder="1" applyAlignment="1">
      <alignment horizontal="right" vertical="center"/>
    </xf>
    <xf numFmtId="4" fontId="35" fillId="0" borderId="45" xfId="9" applyNumberFormat="1" applyFont="1" applyBorder="1" applyAlignment="1">
      <alignment horizontal="left" vertical="center"/>
    </xf>
    <xf numFmtId="4" fontId="35" fillId="0" borderId="92" xfId="9" applyNumberFormat="1" applyFont="1" applyBorder="1" applyAlignment="1">
      <alignment horizontal="left" vertical="center"/>
    </xf>
    <xf numFmtId="182" fontId="35" fillId="6" borderId="46" xfId="9" applyNumberFormat="1" applyFont="1" applyFill="1" applyBorder="1" applyAlignment="1">
      <alignment horizontal="right" vertical="center" shrinkToFit="1"/>
    </xf>
    <xf numFmtId="4" fontId="35" fillId="6" borderId="0" xfId="9" applyNumberFormat="1" applyFont="1" applyFill="1" applyAlignment="1">
      <alignment horizontal="right" vertical="center"/>
    </xf>
    <xf numFmtId="4" fontId="35" fillId="0" borderId="0" xfId="9" applyNumberFormat="1" applyFont="1" applyAlignment="1">
      <alignment horizontal="left" vertical="center"/>
    </xf>
    <xf numFmtId="4" fontId="35" fillId="0" borderId="8" xfId="9" applyNumberFormat="1" applyFont="1" applyBorder="1" applyAlignment="1">
      <alignment horizontal="left" vertical="center"/>
    </xf>
    <xf numFmtId="0" fontId="33" fillId="0" borderId="90" xfId="9" applyFont="1" applyBorder="1" applyAlignment="1">
      <alignment horizontal="right" vertical="center"/>
    </xf>
    <xf numFmtId="182" fontId="35" fillId="0" borderId="90" xfId="9" applyNumberFormat="1" applyFont="1" applyFill="1" applyBorder="1" applyAlignment="1" applyProtection="1">
      <alignment horizontal="right" vertical="center"/>
      <protection locked="0"/>
    </xf>
    <xf numFmtId="0" fontId="33" fillId="0" borderId="0" xfId="9" applyFont="1" applyFill="1" applyAlignment="1">
      <alignment horizontal="distributed" vertical="center"/>
    </xf>
    <xf numFmtId="0" fontId="35" fillId="0" borderId="78" xfId="9" applyFont="1" applyFill="1" applyBorder="1" applyAlignment="1">
      <alignment horizontal="center" vertical="center"/>
    </xf>
    <xf numFmtId="0" fontId="35" fillId="0" borderId="79" xfId="9" applyFont="1" applyFill="1" applyBorder="1" applyAlignment="1">
      <alignment horizontal="center" vertical="center"/>
    </xf>
    <xf numFmtId="176" fontId="35" fillId="0" borderId="79" xfId="3" applyFont="1" applyFill="1" applyBorder="1" applyAlignment="1" applyProtection="1">
      <alignment horizontal="center" vertical="center" wrapText="1"/>
    </xf>
    <xf numFmtId="176" fontId="35" fillId="0" borderId="90" xfId="3" applyFont="1" applyFill="1" applyBorder="1" applyAlignment="1" applyProtection="1">
      <alignment horizontal="center" vertical="center" wrapText="1"/>
    </xf>
    <xf numFmtId="176" fontId="35" fillId="0" borderId="78" xfId="3" applyFont="1" applyFill="1" applyBorder="1" applyAlignment="1" applyProtection="1">
      <alignment horizontal="center" vertical="center" wrapText="1"/>
    </xf>
    <xf numFmtId="176" fontId="35" fillId="0" borderId="46" xfId="3" applyFont="1" applyFill="1" applyBorder="1" applyAlignment="1" applyProtection="1">
      <alignment horizontal="center" vertical="center" wrapText="1"/>
    </xf>
    <xf numFmtId="49" fontId="36" fillId="0" borderId="3" xfId="9" quotePrefix="1" applyNumberFormat="1" applyFont="1" applyBorder="1" applyAlignment="1">
      <alignment horizontal="center" vertical="center"/>
    </xf>
    <xf numFmtId="0" fontId="127" fillId="0" borderId="0" xfId="14" applyFont="1" applyFill="1" applyAlignment="1" applyProtection="1">
      <alignment horizontal="center" vertical="center"/>
    </xf>
    <xf numFmtId="0" fontId="36" fillId="0" borderId="33" xfId="9" applyFont="1" applyBorder="1" applyAlignment="1">
      <alignment horizontal="center" vertical="center"/>
    </xf>
    <xf numFmtId="0" fontId="36" fillId="0" borderId="34" xfId="9" applyFont="1" applyBorder="1" applyAlignment="1">
      <alignment horizontal="center" vertical="center"/>
    </xf>
    <xf numFmtId="0" fontId="36" fillId="0" borderId="126" xfId="9" applyFont="1" applyBorder="1" applyAlignment="1">
      <alignment horizontal="center" vertical="center"/>
    </xf>
    <xf numFmtId="0" fontId="38" fillId="0" borderId="127" xfId="9" applyFont="1" applyBorder="1" applyAlignment="1">
      <alignment horizontal="center" vertical="center" shrinkToFit="1"/>
    </xf>
    <xf numFmtId="0" fontId="38" fillId="0" borderId="34" xfId="9" applyFont="1" applyBorder="1" applyAlignment="1">
      <alignment horizontal="center" vertical="center" shrinkToFit="1"/>
    </xf>
    <xf numFmtId="0" fontId="38" fillId="0" borderId="36" xfId="9" applyFont="1" applyBorder="1" applyAlignment="1">
      <alignment horizontal="center" vertical="center" shrinkToFit="1"/>
    </xf>
    <xf numFmtId="0" fontId="37" fillId="0" borderId="1" xfId="9" applyFont="1" applyFill="1" applyBorder="1" applyAlignment="1">
      <alignment horizontal="center" vertical="center"/>
    </xf>
    <xf numFmtId="0" fontId="37" fillId="0" borderId="0" xfId="9" applyFont="1" applyFill="1" applyAlignment="1">
      <alignment horizontal="center" vertical="center"/>
    </xf>
    <xf numFmtId="0" fontId="35" fillId="0" borderId="184" xfId="9" applyFont="1" applyFill="1" applyBorder="1" applyAlignment="1">
      <alignment horizontal="center" vertical="center" shrinkToFit="1"/>
    </xf>
    <xf numFmtId="0" fontId="35" fillId="0" borderId="79" xfId="9" applyFont="1" applyFill="1" applyBorder="1" applyAlignment="1">
      <alignment horizontal="center" vertical="center" shrinkToFit="1"/>
    </xf>
    <xf numFmtId="0" fontId="35" fillId="0" borderId="191" xfId="9" applyFont="1" applyFill="1" applyBorder="1" applyAlignment="1">
      <alignment horizontal="center" vertical="center" shrinkToFit="1"/>
    </xf>
    <xf numFmtId="0" fontId="35" fillId="0" borderId="186" xfId="9" applyFont="1" applyFill="1" applyBorder="1" applyAlignment="1">
      <alignment horizontal="center" vertical="center" shrinkToFit="1"/>
    </xf>
    <xf numFmtId="0" fontId="35" fillId="0" borderId="155" xfId="9" applyFont="1" applyFill="1" applyBorder="1" applyAlignment="1">
      <alignment horizontal="center" vertical="center" shrinkToFit="1"/>
    </xf>
    <xf numFmtId="0" fontId="35" fillId="0" borderId="7" xfId="9" applyFont="1" applyFill="1" applyBorder="1" applyAlignment="1">
      <alignment horizontal="center" vertical="center" shrinkToFit="1"/>
    </xf>
    <xf numFmtId="0" fontId="35" fillId="0" borderId="0" xfId="9" applyFont="1" applyFill="1" applyAlignment="1">
      <alignment horizontal="center" vertical="center" shrinkToFit="1"/>
    </xf>
    <xf numFmtId="0" fontId="35" fillId="0" borderId="111" xfId="9" applyFont="1" applyFill="1" applyBorder="1" applyAlignment="1">
      <alignment horizontal="center" vertical="center"/>
    </xf>
    <xf numFmtId="0" fontId="33" fillId="0" borderId="87" xfId="9" applyFont="1" applyFill="1" applyBorder="1" applyAlignment="1">
      <alignment horizontal="center" vertical="center" wrapText="1"/>
    </xf>
    <xf numFmtId="0" fontId="33" fillId="0" borderId="0" xfId="9" applyFont="1" applyFill="1" applyAlignment="1">
      <alignment horizontal="center" vertical="center" wrapText="1"/>
    </xf>
    <xf numFmtId="0" fontId="33" fillId="0" borderId="8" xfId="9" applyFont="1" applyFill="1" applyBorder="1" applyAlignment="1">
      <alignment horizontal="center" vertical="center" wrapText="1"/>
    </xf>
    <xf numFmtId="0" fontId="33" fillId="0" borderId="46" xfId="9" applyFont="1" applyFill="1" applyBorder="1" applyAlignment="1">
      <alignment horizontal="center" vertical="center" wrapText="1"/>
    </xf>
    <xf numFmtId="0" fontId="33" fillId="0" borderId="91" xfId="9" applyFont="1" applyFill="1" applyBorder="1" applyAlignment="1">
      <alignment horizontal="center" vertical="center" wrapText="1"/>
    </xf>
    <xf numFmtId="0" fontId="35" fillId="0" borderId="1" xfId="9" quotePrefix="1" applyFont="1" applyFill="1" applyBorder="1" applyAlignment="1">
      <alignment horizontal="right"/>
    </xf>
    <xf numFmtId="0" fontId="35" fillId="0" borderId="0" xfId="9" applyFont="1" applyFill="1" applyAlignment="1">
      <alignment horizontal="right"/>
    </xf>
    <xf numFmtId="0" fontId="35" fillId="0" borderId="0" xfId="9" applyFont="1" applyFill="1" applyAlignment="1">
      <alignment horizontal="left" shrinkToFit="1"/>
    </xf>
    <xf numFmtId="0" fontId="33" fillId="0" borderId="0" xfId="9" applyFont="1" applyFill="1" applyAlignment="1">
      <alignment horizontal="distributed" vertical="center" shrinkToFit="1"/>
    </xf>
    <xf numFmtId="0" fontId="35" fillId="0" borderId="90" xfId="9" applyFont="1" applyFill="1" applyBorder="1" applyAlignment="1">
      <alignment horizontal="center" vertical="center" shrinkToFit="1"/>
    </xf>
    <xf numFmtId="0" fontId="35" fillId="0" borderId="98" xfId="9" applyFont="1" applyFill="1" applyBorder="1" applyAlignment="1">
      <alignment horizontal="center" vertical="center" shrinkToFit="1"/>
    </xf>
    <xf numFmtId="0" fontId="35" fillId="0" borderId="45" xfId="9" applyFont="1" applyFill="1" applyBorder="1" applyAlignment="1">
      <alignment horizontal="center" vertical="center" shrinkToFit="1"/>
    </xf>
    <xf numFmtId="0" fontId="35" fillId="0" borderId="92" xfId="9" applyFont="1" applyFill="1" applyBorder="1" applyAlignment="1">
      <alignment horizontal="center" vertical="center" shrinkToFit="1"/>
    </xf>
    <xf numFmtId="0" fontId="35" fillId="0" borderId="106" xfId="9" applyFont="1" applyFill="1" applyBorder="1" applyAlignment="1">
      <alignment horizontal="center" vertical="center" shrinkToFit="1"/>
    </xf>
    <xf numFmtId="0" fontId="35" fillId="0" borderId="181" xfId="9" applyFont="1" applyFill="1" applyBorder="1" applyAlignment="1">
      <alignment horizontal="center" vertical="center" shrinkToFit="1"/>
    </xf>
    <xf numFmtId="3" fontId="35" fillId="0" borderId="0" xfId="9" applyNumberFormat="1" applyFont="1" applyFill="1" applyAlignment="1" applyProtection="1">
      <alignment horizontal="center" vertical="top" wrapText="1"/>
      <protection locked="0"/>
    </xf>
    <xf numFmtId="3" fontId="35" fillId="0" borderId="103" xfId="9" applyNumberFormat="1" applyFont="1" applyFill="1" applyBorder="1" applyAlignment="1" applyProtection="1">
      <alignment horizontal="center" vertical="center"/>
      <protection locked="0"/>
    </xf>
    <xf numFmtId="3" fontId="35" fillId="0" borderId="90" xfId="9" applyNumberFormat="1" applyFont="1" applyFill="1" applyBorder="1" applyAlignment="1" applyProtection="1">
      <alignment horizontal="center" vertical="center"/>
      <protection locked="0"/>
    </xf>
    <xf numFmtId="3" fontId="35" fillId="0" borderId="128" xfId="9" applyNumberFormat="1" applyFont="1" applyFill="1" applyBorder="1" applyAlignment="1" applyProtection="1">
      <alignment horizontal="center" vertical="center"/>
      <protection locked="0"/>
    </xf>
    <xf numFmtId="3" fontId="35" fillId="0" borderId="11" xfId="9" applyNumberFormat="1" applyFont="1" applyFill="1" applyBorder="1" applyAlignment="1" applyProtection="1">
      <alignment horizontal="center" vertical="center"/>
      <protection locked="0"/>
    </xf>
    <xf numFmtId="0" fontId="35" fillId="0" borderId="54" xfId="9" applyFont="1" applyFill="1" applyBorder="1" applyAlignment="1">
      <alignment horizontal="center" vertical="center" shrinkToFit="1"/>
    </xf>
    <xf numFmtId="0" fontId="35" fillId="0" borderId="51" xfId="9" applyFont="1" applyFill="1" applyBorder="1" applyAlignment="1">
      <alignment horizontal="center" vertical="center" shrinkToFit="1"/>
    </xf>
    <xf numFmtId="0" fontId="33" fillId="0" borderId="18" xfId="9" applyFont="1" applyFill="1" applyBorder="1" applyAlignment="1">
      <alignment horizontal="center" vertical="center"/>
    </xf>
    <xf numFmtId="0" fontId="33" fillId="0" borderId="12" xfId="9" applyFont="1" applyFill="1" applyBorder="1" applyAlignment="1">
      <alignment horizontal="center" vertical="center"/>
    </xf>
    <xf numFmtId="0" fontId="33" fillId="0" borderId="6" xfId="9" applyFont="1" applyFill="1" applyBorder="1" applyAlignment="1">
      <alignment horizontal="center" vertical="center"/>
    </xf>
    <xf numFmtId="0" fontId="33" fillId="0" borderId="7" xfId="9" applyFont="1" applyFill="1" applyBorder="1" applyAlignment="1">
      <alignment horizontal="center" vertical="center"/>
    </xf>
    <xf numFmtId="0" fontId="33" fillId="0" borderId="8" xfId="9" applyFont="1" applyFill="1" applyBorder="1" applyAlignment="1">
      <alignment horizontal="center" vertical="center"/>
    </xf>
    <xf numFmtId="0" fontId="33" fillId="0" borderId="78" xfId="9" applyFont="1" applyFill="1" applyBorder="1" applyAlignment="1">
      <alignment horizontal="center" vertical="center"/>
    </xf>
    <xf numFmtId="0" fontId="33" fillId="0" borderId="91" xfId="9" applyFont="1" applyFill="1" applyBorder="1" applyAlignment="1">
      <alignment horizontal="center" vertical="center"/>
    </xf>
    <xf numFmtId="3" fontId="35" fillId="0" borderId="7" xfId="9" applyNumberFormat="1" applyFont="1" applyFill="1" applyBorder="1" applyAlignment="1" applyProtection="1">
      <alignment horizontal="center" vertical="center"/>
      <protection locked="0"/>
    </xf>
    <xf numFmtId="3" fontId="35" fillId="0" borderId="0" xfId="9" applyNumberFormat="1" applyFont="1" applyFill="1" applyAlignment="1" applyProtection="1">
      <alignment horizontal="center" vertical="center"/>
      <protection locked="0"/>
    </xf>
    <xf numFmtId="3" fontId="35" fillId="0" borderId="9" xfId="9" applyNumberFormat="1" applyFont="1" applyFill="1" applyBorder="1" applyAlignment="1" applyProtection="1">
      <alignment horizontal="center" vertical="center"/>
      <protection locked="0"/>
    </xf>
    <xf numFmtId="3" fontId="35" fillId="0" borderId="87" xfId="9" applyNumberFormat="1" applyFont="1" applyFill="1" applyBorder="1" applyAlignment="1" applyProtection="1">
      <alignment horizontal="center" vertical="center"/>
      <protection locked="0"/>
    </xf>
    <xf numFmtId="3" fontId="35" fillId="0" borderId="134" xfId="9" applyNumberFormat="1" applyFont="1" applyFill="1" applyBorder="1" applyAlignment="1" applyProtection="1">
      <alignment horizontal="center" vertical="center"/>
      <protection locked="0"/>
    </xf>
    <xf numFmtId="3" fontId="35" fillId="0" borderId="135" xfId="9" applyNumberFormat="1" applyFont="1" applyFill="1" applyBorder="1" applyAlignment="1" applyProtection="1">
      <alignment horizontal="center" vertical="center"/>
      <protection locked="0"/>
    </xf>
    <xf numFmtId="0" fontId="35" fillId="6" borderId="11" xfId="9" applyFont="1" applyFill="1" applyBorder="1" applyAlignment="1">
      <alignment horizontal="center" vertical="center"/>
    </xf>
    <xf numFmtId="0" fontId="35" fillId="6" borderId="10" xfId="9" applyFont="1" applyFill="1" applyBorder="1" applyAlignment="1">
      <alignment horizontal="center" vertical="center"/>
    </xf>
    <xf numFmtId="3" fontId="35" fillId="0" borderId="79" xfId="9" applyNumberFormat="1" applyFont="1" applyFill="1" applyBorder="1" applyAlignment="1" applyProtection="1">
      <alignment horizontal="center" vertical="center"/>
      <protection locked="0"/>
    </xf>
    <xf numFmtId="3" fontId="35" fillId="0" borderId="180" xfId="9" applyNumberFormat="1" applyFont="1" applyFill="1" applyBorder="1" applyAlignment="1" applyProtection="1">
      <alignment horizontal="center" vertical="center"/>
      <protection locked="0"/>
    </xf>
    <xf numFmtId="3" fontId="35" fillId="0" borderId="184" xfId="9" applyNumberFormat="1" applyFont="1" applyFill="1" applyBorder="1" applyAlignment="1" applyProtection="1">
      <alignment horizontal="center" vertical="center"/>
      <protection locked="0"/>
    </xf>
    <xf numFmtId="3" fontId="35" fillId="0" borderId="23" xfId="9" applyNumberFormat="1" applyFont="1" applyFill="1" applyBorder="1" applyAlignment="1" applyProtection="1">
      <alignment horizontal="center" vertical="center"/>
      <protection locked="0"/>
    </xf>
    <xf numFmtId="3" fontId="35" fillId="0" borderId="186" xfId="9" applyNumberFormat="1" applyFont="1" applyFill="1" applyBorder="1" applyAlignment="1" applyProtection="1">
      <alignment horizontal="center" vertical="center"/>
      <protection locked="0"/>
    </xf>
    <xf numFmtId="3" fontId="35" fillId="0" borderId="125" xfId="9" applyNumberFormat="1" applyFont="1" applyFill="1" applyBorder="1" applyAlignment="1" applyProtection="1">
      <alignment horizontal="center" vertical="center"/>
      <protection locked="0"/>
    </xf>
    <xf numFmtId="3" fontId="35" fillId="0" borderId="185" xfId="9" applyNumberFormat="1" applyFont="1" applyFill="1" applyBorder="1" applyAlignment="1" applyProtection="1">
      <alignment horizontal="center" vertical="center"/>
      <protection locked="0"/>
    </xf>
    <xf numFmtId="3" fontId="35" fillId="0" borderId="43" xfId="9" applyNumberFormat="1" applyFont="1" applyFill="1" applyBorder="1" applyAlignment="1" applyProtection="1">
      <alignment horizontal="center" vertical="center"/>
      <protection locked="0"/>
    </xf>
    <xf numFmtId="3" fontId="35" fillId="0" borderId="104" xfId="9" applyNumberFormat="1" applyFont="1" applyFill="1" applyBorder="1" applyAlignment="1" applyProtection="1">
      <alignment horizontal="center" vertical="center"/>
      <protection locked="0"/>
    </xf>
    <xf numFmtId="3" fontId="35" fillId="0" borderId="10" xfId="9" applyNumberFormat="1" applyFont="1" applyFill="1" applyBorder="1" applyAlignment="1" applyProtection="1">
      <alignment horizontal="center" vertical="center"/>
      <protection locked="0"/>
    </xf>
    <xf numFmtId="0" fontId="111" fillId="0" borderId="0" xfId="9" applyFont="1" applyFill="1" applyAlignment="1">
      <alignment horizontal="left" vertical="center" shrinkToFit="1"/>
    </xf>
    <xf numFmtId="0" fontId="35" fillId="0" borderId="230" xfId="9" applyFont="1" applyBorder="1" applyAlignment="1">
      <alignment horizontal="left" vertical="center"/>
    </xf>
    <xf numFmtId="0" fontId="35" fillId="0" borderId="225" xfId="9" applyFont="1" applyBorder="1" applyAlignment="1">
      <alignment horizontal="left" vertical="center"/>
    </xf>
    <xf numFmtId="0" fontId="35" fillId="0" borderId="227" xfId="9" applyFont="1" applyFill="1" applyBorder="1" applyAlignment="1">
      <alignment horizontal="right" vertical="center"/>
    </xf>
    <xf numFmtId="0" fontId="33" fillId="0" borderId="0" xfId="9" applyFont="1" applyAlignment="1">
      <alignment vertical="top" wrapText="1"/>
    </xf>
    <xf numFmtId="3" fontId="35" fillId="0" borderId="8" xfId="9" applyNumberFormat="1" applyFont="1" applyFill="1" applyBorder="1" applyAlignment="1" applyProtection="1">
      <alignment horizontal="center" vertical="center"/>
      <protection locked="0"/>
    </xf>
    <xf numFmtId="0" fontId="35" fillId="0" borderId="0" xfId="9" applyFont="1" applyAlignment="1">
      <alignment horizontal="left" vertical="center"/>
    </xf>
    <xf numFmtId="0" fontId="35" fillId="0" borderId="0" xfId="9" applyFont="1" applyAlignment="1">
      <alignment horizontal="right" vertical="center"/>
    </xf>
    <xf numFmtId="182" fontId="35" fillId="6" borderId="7" xfId="9" applyNumberFormat="1" applyFont="1" applyFill="1" applyBorder="1" applyAlignment="1">
      <alignment horizontal="center" vertical="center"/>
    </xf>
    <xf numFmtId="182" fontId="35" fillId="6" borderId="0" xfId="9" applyNumberFormat="1" applyFont="1" applyFill="1" applyAlignment="1">
      <alignment horizontal="center" vertical="center"/>
    </xf>
    <xf numFmtId="182" fontId="35" fillId="6" borderId="8" xfId="9" applyNumberFormat="1" applyFont="1" applyFill="1" applyBorder="1" applyAlignment="1">
      <alignment horizontal="center" vertical="center"/>
    </xf>
    <xf numFmtId="182" fontId="35" fillId="6" borderId="11" xfId="9" applyNumberFormat="1" applyFont="1" applyFill="1" applyBorder="1" applyAlignment="1">
      <alignment horizontal="center" vertical="center"/>
    </xf>
    <xf numFmtId="0" fontId="35" fillId="0" borderId="227" xfId="9" applyFont="1" applyBorder="1" applyAlignment="1">
      <alignment horizontal="right" vertical="center"/>
    </xf>
    <xf numFmtId="0" fontId="35" fillId="0" borderId="0" xfId="9" applyFont="1" applyFill="1" applyAlignment="1">
      <alignment horizontal="left" vertical="center" wrapText="1"/>
    </xf>
    <xf numFmtId="0" fontId="35" fillId="0" borderId="0" xfId="9" applyFont="1" applyAlignment="1">
      <alignment horizontal="left" vertical="top" wrapText="1"/>
    </xf>
    <xf numFmtId="0" fontId="35" fillId="0" borderId="0" xfId="9" applyFont="1" applyAlignment="1">
      <alignment horizontal="left" vertical="center" wrapText="1"/>
    </xf>
    <xf numFmtId="0" fontId="35" fillId="0" borderId="0" xfId="9" applyFont="1" applyFill="1" applyAlignment="1">
      <alignment horizontal="left" vertical="top"/>
    </xf>
    <xf numFmtId="0" fontId="35" fillId="0" borderId="0" xfId="9" applyFont="1" applyFill="1" applyAlignment="1">
      <alignment horizontal="distributed" vertical="center"/>
    </xf>
    <xf numFmtId="182" fontId="35" fillId="6" borderId="46" xfId="9" applyNumberFormat="1" applyFont="1" applyFill="1" applyBorder="1" applyAlignment="1">
      <alignment horizontal="center" vertical="center"/>
    </xf>
    <xf numFmtId="182" fontId="35" fillId="6" borderId="297" xfId="9" applyNumberFormat="1" applyFont="1" applyFill="1" applyBorder="1" applyAlignment="1">
      <alignment horizontal="center" vertical="center"/>
    </xf>
    <xf numFmtId="208" fontId="35" fillId="6" borderId="288" xfId="9" applyNumberFormat="1" applyFont="1" applyFill="1" applyBorder="1" applyAlignment="1">
      <alignment horizontal="center" vertical="center"/>
    </xf>
    <xf numFmtId="208" fontId="35" fillId="6" borderId="289" xfId="9" applyNumberFormat="1" applyFont="1" applyFill="1" applyBorder="1" applyAlignment="1">
      <alignment horizontal="center" vertical="center"/>
    </xf>
    <xf numFmtId="0" fontId="33" fillId="0" borderId="18" xfId="9" applyFont="1" applyFill="1" applyBorder="1" applyAlignment="1">
      <alignment horizontal="center" vertical="center" wrapText="1"/>
    </xf>
    <xf numFmtId="0" fontId="33" fillId="0" borderId="12" xfId="9" applyFont="1" applyFill="1" applyBorder="1" applyAlignment="1">
      <alignment horizontal="center" vertical="center" wrapText="1"/>
    </xf>
    <xf numFmtId="0" fontId="33" fillId="0" borderId="6" xfId="9" applyFont="1" applyFill="1" applyBorder="1" applyAlignment="1">
      <alignment horizontal="center" vertical="center" wrapText="1"/>
    </xf>
    <xf numFmtId="0" fontId="33" fillId="0" borderId="9" xfId="9" applyFont="1" applyFill="1" applyBorder="1" applyAlignment="1">
      <alignment horizontal="center" vertical="center" wrapText="1"/>
    </xf>
    <xf numFmtId="0" fontId="33" fillId="0" borderId="11" xfId="9" applyFont="1" applyFill="1" applyBorder="1" applyAlignment="1">
      <alignment horizontal="center" vertical="center" wrapText="1"/>
    </xf>
    <xf numFmtId="0" fontId="33" fillId="0" borderId="10" xfId="9" applyFont="1" applyFill="1" applyBorder="1" applyAlignment="1">
      <alignment horizontal="center" vertical="center" wrapText="1"/>
    </xf>
    <xf numFmtId="190" fontId="36" fillId="0" borderId="18" xfId="9" applyNumberFormat="1" applyFont="1" applyFill="1" applyBorder="1" applyAlignment="1" applyProtection="1">
      <alignment horizontal="right" vertical="center"/>
      <protection locked="0"/>
    </xf>
    <xf numFmtId="190" fontId="36" fillId="0" borderId="12" xfId="9" applyNumberFormat="1" applyFont="1" applyFill="1" applyBorder="1" applyAlignment="1" applyProtection="1">
      <alignment horizontal="right" vertical="center"/>
      <protection locked="0"/>
    </xf>
    <xf numFmtId="190" fontId="36" fillId="0" borderId="9" xfId="9" applyNumberFormat="1" applyFont="1" applyFill="1" applyBorder="1" applyAlignment="1" applyProtection="1">
      <alignment horizontal="right" vertical="center"/>
      <protection locked="0"/>
    </xf>
    <xf numFmtId="190" fontId="36" fillId="0" borderId="11" xfId="9" applyNumberFormat="1" applyFont="1" applyFill="1" applyBorder="1" applyAlignment="1" applyProtection="1">
      <alignment horizontal="right" vertical="center"/>
      <protection locked="0"/>
    </xf>
    <xf numFmtId="0" fontId="33" fillId="0" borderId="12" xfId="9" applyFont="1" applyFill="1" applyBorder="1" applyAlignment="1">
      <alignment horizontal="left" vertical="center"/>
    </xf>
    <xf numFmtId="0" fontId="33" fillId="0" borderId="6" xfId="9" applyFont="1" applyFill="1" applyBorder="1" applyAlignment="1">
      <alignment horizontal="left" vertical="center"/>
    </xf>
    <xf numFmtId="0" fontId="33" fillId="0" borderId="11" xfId="9" applyFont="1" applyFill="1" applyBorder="1" applyAlignment="1">
      <alignment horizontal="left" vertical="center"/>
    </xf>
    <xf numFmtId="0" fontId="33" fillId="0" borderId="10" xfId="9" applyFont="1" applyFill="1" applyBorder="1" applyAlignment="1">
      <alignment horizontal="left" vertical="center"/>
    </xf>
    <xf numFmtId="190" fontId="35" fillId="0" borderId="18" xfId="9" applyNumberFormat="1" applyFont="1" applyFill="1" applyBorder="1" applyAlignment="1">
      <alignment horizontal="right" vertical="center"/>
    </xf>
    <xf numFmtId="190" fontId="35" fillId="0" borderId="12" xfId="9" applyNumberFormat="1" applyFont="1" applyFill="1" applyBorder="1" applyAlignment="1">
      <alignment horizontal="right" vertical="center"/>
    </xf>
    <xf numFmtId="190" fontId="35" fillId="0" borderId="9" xfId="9" applyNumberFormat="1" applyFont="1" applyFill="1" applyBorder="1" applyAlignment="1">
      <alignment horizontal="right" vertical="center"/>
    </xf>
    <xf numFmtId="190" fontId="35" fillId="0" borderId="11" xfId="9" applyNumberFormat="1" applyFont="1" applyFill="1" applyBorder="1" applyAlignment="1">
      <alignment horizontal="right" vertical="center"/>
    </xf>
    <xf numFmtId="0" fontId="33" fillId="0" borderId="0" xfId="9" applyFont="1" applyAlignment="1">
      <alignment horizontal="left" vertical="top" wrapText="1" shrinkToFit="1"/>
    </xf>
    <xf numFmtId="0" fontId="33" fillId="0" borderId="7" xfId="9" applyFont="1" applyFill="1" applyBorder="1" applyAlignment="1">
      <alignment horizontal="center" vertical="center" wrapText="1"/>
    </xf>
    <xf numFmtId="190" fontId="35" fillId="0" borderId="7" xfId="9" applyNumberFormat="1" applyFont="1" applyFill="1" applyBorder="1" applyAlignment="1">
      <alignment horizontal="right" vertical="center"/>
    </xf>
    <xf numFmtId="190" fontId="35" fillId="0" borderId="0" xfId="9" applyNumberFormat="1" applyFont="1" applyFill="1" applyAlignment="1">
      <alignment horizontal="right" vertical="center"/>
    </xf>
    <xf numFmtId="0" fontId="33" fillId="0" borderId="0" xfId="9" applyFont="1" applyFill="1" applyAlignment="1">
      <alignment horizontal="left" vertical="center"/>
    </xf>
    <xf numFmtId="0" fontId="33" fillId="0" borderId="8" xfId="9" applyFont="1" applyFill="1" applyBorder="1" applyAlignment="1">
      <alignment horizontal="left" vertical="center"/>
    </xf>
    <xf numFmtId="0" fontId="35" fillId="0" borderId="21" xfId="9" applyFont="1" applyFill="1" applyBorder="1" applyAlignment="1">
      <alignment horizontal="center" vertical="center" wrapText="1"/>
    </xf>
    <xf numFmtId="0" fontId="35" fillId="0" borderId="11" xfId="9" applyFont="1" applyFill="1" applyBorder="1" applyAlignment="1">
      <alignment horizontal="center" vertical="center" wrapText="1"/>
    </xf>
    <xf numFmtId="0" fontId="33" fillId="0" borderId="0" xfId="9" applyFont="1" applyFill="1" applyAlignment="1">
      <alignment horizontal="left" vertical="top" wrapText="1" shrinkToFit="1"/>
    </xf>
    <xf numFmtId="0" fontId="35" fillId="0" borderId="11" xfId="9" applyFont="1" applyFill="1" applyBorder="1" applyAlignment="1">
      <alignment horizontal="left"/>
    </xf>
    <xf numFmtId="0" fontId="35" fillId="0" borderId="32" xfId="9" applyFont="1" applyFill="1" applyBorder="1" applyAlignment="1">
      <alignment horizontal="center" vertical="center" shrinkToFit="1"/>
    </xf>
    <xf numFmtId="0" fontId="35" fillId="0" borderId="31" xfId="9" applyFont="1" applyFill="1" applyBorder="1" applyAlignment="1">
      <alignment horizontal="center" vertical="center" shrinkToFit="1"/>
    </xf>
    <xf numFmtId="0" fontId="35" fillId="0" borderId="30" xfId="9" applyFont="1" applyFill="1" applyBorder="1" applyAlignment="1">
      <alignment horizontal="center" vertical="center" shrinkToFit="1"/>
    </xf>
    <xf numFmtId="0" fontId="33" fillId="0" borderId="22" xfId="9" applyFont="1" applyFill="1" applyBorder="1" applyAlignment="1">
      <alignment horizontal="center" vertical="center"/>
    </xf>
    <xf numFmtId="0" fontId="33" fillId="0" borderId="21" xfId="9" applyFont="1" applyFill="1" applyBorder="1" applyAlignment="1">
      <alignment horizontal="center" vertical="center"/>
    </xf>
    <xf numFmtId="0" fontId="33" fillId="0" borderId="72" xfId="9" applyFont="1" applyFill="1" applyBorder="1" applyAlignment="1">
      <alignment horizontal="center" vertical="center"/>
    </xf>
    <xf numFmtId="0" fontId="33" fillId="0" borderId="4" xfId="9" applyFont="1" applyFill="1" applyBorder="1" applyAlignment="1">
      <alignment horizontal="center" vertical="center"/>
    </xf>
    <xf numFmtId="0" fontId="33" fillId="0" borderId="3" xfId="9" applyFont="1" applyFill="1" applyBorder="1" applyAlignment="1">
      <alignment horizontal="center" vertical="center"/>
    </xf>
    <xf numFmtId="0" fontId="33" fillId="0" borderId="52" xfId="9" applyFont="1" applyFill="1" applyBorder="1" applyAlignment="1">
      <alignment horizontal="center" vertical="center"/>
    </xf>
    <xf numFmtId="4" fontId="35" fillId="0" borderId="71" xfId="9" applyNumberFormat="1" applyFont="1" applyFill="1" applyBorder="1" applyAlignment="1">
      <alignment horizontal="right" vertical="center"/>
    </xf>
    <xf numFmtId="4" fontId="35" fillId="0" borderId="21" xfId="9" applyNumberFormat="1" applyFont="1" applyFill="1" applyBorder="1" applyAlignment="1">
      <alignment horizontal="right" vertical="center"/>
    </xf>
    <xf numFmtId="4" fontId="35" fillId="0" borderId="53" xfId="9" applyNumberFormat="1" applyFont="1" applyFill="1" applyBorder="1" applyAlignment="1">
      <alignment horizontal="right" vertical="center"/>
    </xf>
    <xf numFmtId="4" fontId="35" fillId="0" borderId="3" xfId="9" applyNumberFormat="1" applyFont="1" applyFill="1" applyBorder="1" applyAlignment="1">
      <alignment horizontal="right" vertical="center"/>
    </xf>
    <xf numFmtId="0" fontId="33" fillId="0" borderId="21" xfId="9" applyFont="1" applyFill="1" applyBorder="1" applyAlignment="1">
      <alignment horizontal="left" vertical="center"/>
    </xf>
    <xf numFmtId="0" fontId="33" fillId="0" borderId="108" xfId="9" applyFont="1" applyFill="1" applyBorder="1" applyAlignment="1">
      <alignment horizontal="left" vertical="center"/>
    </xf>
    <xf numFmtId="0" fontId="33" fillId="0" borderId="3" xfId="9" applyFont="1" applyFill="1" applyBorder="1" applyAlignment="1">
      <alignment horizontal="left" vertical="center"/>
    </xf>
    <xf numFmtId="0" fontId="33" fillId="0" borderId="5" xfId="9" applyFont="1" applyFill="1" applyBorder="1" applyAlignment="1">
      <alignment horizontal="left" vertical="center"/>
    </xf>
    <xf numFmtId="215" fontId="35" fillId="0" borderId="158" xfId="9" applyNumberFormat="1" applyFont="1" applyFill="1" applyBorder="1" applyAlignment="1" applyProtection="1">
      <alignment horizontal="center" vertical="center"/>
      <protection locked="0"/>
    </xf>
    <xf numFmtId="215" fontId="35" fillId="0" borderId="89" xfId="9" applyNumberFormat="1" applyFont="1" applyFill="1" applyBorder="1" applyAlignment="1" applyProtection="1">
      <alignment horizontal="center" vertical="center"/>
      <protection locked="0"/>
    </xf>
    <xf numFmtId="0" fontId="35" fillId="0" borderId="18" xfId="9" applyFont="1" applyBorder="1" applyAlignment="1">
      <alignment horizontal="center" vertical="center"/>
    </xf>
    <xf numFmtId="0" fontId="35" fillId="0" borderId="12" xfId="9" applyFont="1" applyBorder="1" applyAlignment="1">
      <alignment horizontal="center" vertical="center"/>
    </xf>
    <xf numFmtId="0" fontId="35" fillId="0" borderId="64" xfId="9" applyFont="1" applyBorder="1" applyAlignment="1">
      <alignment horizontal="center" vertical="center"/>
    </xf>
    <xf numFmtId="0" fontId="35" fillId="0" borderId="63" xfId="9" applyFont="1" applyBorder="1" applyAlignment="1">
      <alignment horizontal="center" vertical="center"/>
    </xf>
    <xf numFmtId="0" fontId="35" fillId="2" borderId="18" xfId="9" applyFont="1" applyFill="1" applyBorder="1" applyAlignment="1">
      <alignment horizontal="center" vertical="center"/>
    </xf>
    <xf numFmtId="0" fontId="35" fillId="2" borderId="12" xfId="9" applyFont="1" applyFill="1" applyBorder="1" applyAlignment="1">
      <alignment horizontal="center" vertical="center"/>
    </xf>
    <xf numFmtId="0" fontId="35" fillId="2" borderId="64" xfId="9" applyFont="1" applyFill="1" applyBorder="1" applyAlignment="1">
      <alignment horizontal="center" vertical="center"/>
    </xf>
    <xf numFmtId="0" fontId="35" fillId="2" borderId="63" xfId="9" applyFont="1" applyFill="1" applyBorder="1" applyAlignment="1">
      <alignment horizontal="center" vertical="center"/>
    </xf>
    <xf numFmtId="0" fontId="35" fillId="2" borderId="6" xfId="9" applyFont="1" applyFill="1" applyBorder="1" applyAlignment="1">
      <alignment horizontal="center" vertical="center"/>
    </xf>
    <xf numFmtId="0" fontId="35" fillId="2" borderId="65" xfId="9" applyFont="1" applyFill="1" applyBorder="1" applyAlignment="1">
      <alignment horizontal="center" vertical="center"/>
    </xf>
    <xf numFmtId="0" fontId="35" fillId="0" borderId="18" xfId="9" applyFont="1" applyFill="1" applyBorder="1" applyAlignment="1">
      <alignment horizontal="center" vertical="center" wrapText="1"/>
    </xf>
    <xf numFmtId="0" fontId="35" fillId="0" borderId="12" xfId="9" applyFont="1" applyFill="1" applyBorder="1" applyAlignment="1">
      <alignment horizontal="center" vertical="center" wrapText="1"/>
    </xf>
    <xf numFmtId="0" fontId="35" fillId="0" borderId="6" xfId="9" applyFont="1" applyFill="1" applyBorder="1" applyAlignment="1">
      <alignment horizontal="center" vertical="center" wrapText="1"/>
    </xf>
    <xf numFmtId="0" fontId="35" fillId="0" borderId="64" xfId="9" applyFont="1" applyFill="1" applyBorder="1" applyAlignment="1">
      <alignment horizontal="center" vertical="center" wrapText="1"/>
    </xf>
    <xf numFmtId="0" fontId="35" fillId="0" borderId="63" xfId="9" applyFont="1" applyFill="1" applyBorder="1" applyAlignment="1">
      <alignment horizontal="center" vertical="center" wrapText="1"/>
    </xf>
    <xf numFmtId="0" fontId="35" fillId="0" borderId="65" xfId="9" applyFont="1" applyFill="1" applyBorder="1" applyAlignment="1">
      <alignment horizontal="center" vertical="center" wrapText="1"/>
    </xf>
    <xf numFmtId="202" fontId="35" fillId="0" borderId="119" xfId="9" applyNumberFormat="1" applyFont="1" applyFill="1" applyBorder="1" applyAlignment="1">
      <alignment horizontal="center" vertical="center"/>
    </xf>
    <xf numFmtId="202" fontId="35" fillId="0" borderId="120" xfId="9" applyNumberFormat="1" applyFont="1" applyFill="1" applyBorder="1" applyAlignment="1">
      <alignment horizontal="center" vertical="center"/>
    </xf>
    <xf numFmtId="0" fontId="35" fillId="0" borderId="94" xfId="9" applyFont="1" applyFill="1" applyBorder="1" applyAlignment="1">
      <alignment horizontal="center" vertical="center"/>
    </xf>
    <xf numFmtId="0" fontId="35" fillId="0" borderId="183" xfId="9" applyFont="1" applyFill="1" applyBorder="1" applyAlignment="1">
      <alignment horizontal="center" vertical="center" wrapText="1"/>
    </xf>
    <xf numFmtId="0" fontId="35" fillId="0" borderId="106" xfId="9" applyFont="1" applyFill="1" applyBorder="1" applyAlignment="1">
      <alignment horizontal="center" vertical="center" wrapText="1"/>
    </xf>
    <xf numFmtId="0" fontId="35" fillId="0" borderId="46" xfId="9" applyFont="1" applyFill="1" applyBorder="1" applyAlignment="1">
      <alignment horizontal="center" vertical="center" wrapText="1"/>
    </xf>
    <xf numFmtId="0" fontId="35" fillId="0" borderId="179" xfId="9" applyFont="1" applyFill="1" applyBorder="1" applyAlignment="1">
      <alignment horizontal="center" vertical="center" wrapText="1"/>
    </xf>
    <xf numFmtId="0" fontId="35" fillId="0" borderId="118" xfId="9" applyFont="1" applyFill="1" applyBorder="1" applyAlignment="1">
      <alignment horizontal="center" shrinkToFit="1"/>
    </xf>
    <xf numFmtId="0" fontId="35" fillId="0" borderId="90" xfId="9" applyFont="1" applyFill="1" applyBorder="1" applyAlignment="1">
      <alignment horizontal="center" shrinkToFit="1"/>
    </xf>
    <xf numFmtId="0" fontId="35" fillId="0" borderId="90" xfId="9" applyFont="1" applyFill="1" applyBorder="1" applyAlignment="1">
      <alignment horizontal="left" vertical="center"/>
    </xf>
    <xf numFmtId="0" fontId="35" fillId="0" borderId="46" xfId="9" applyFont="1" applyFill="1" applyBorder="1" applyAlignment="1">
      <alignment horizontal="left" vertical="center"/>
    </xf>
    <xf numFmtId="0" fontId="35" fillId="0" borderId="90" xfId="9" applyFont="1" applyFill="1" applyBorder="1" applyAlignment="1" applyProtection="1">
      <alignment horizontal="center" vertical="center"/>
      <protection locked="0"/>
    </xf>
    <xf numFmtId="0" fontId="35" fillId="0" borderId="46" xfId="9" applyFont="1" applyFill="1" applyBorder="1" applyAlignment="1" applyProtection="1">
      <alignment horizontal="center" vertical="center"/>
      <protection locked="0"/>
    </xf>
    <xf numFmtId="190" fontId="35" fillId="0" borderId="120" xfId="9" applyNumberFormat="1" applyFont="1" applyFill="1" applyBorder="1" applyAlignment="1">
      <alignment horizontal="right" vertical="center"/>
    </xf>
    <xf numFmtId="190" fontId="35" fillId="0" borderId="121" xfId="9" applyNumberFormat="1" applyFont="1" applyFill="1" applyBorder="1" applyAlignment="1">
      <alignment horizontal="right" vertical="center"/>
    </xf>
    <xf numFmtId="190" fontId="35" fillId="0" borderId="32" xfId="9" applyNumberFormat="1" applyFont="1" applyFill="1" applyBorder="1" applyAlignment="1">
      <alignment horizontal="right" vertical="center"/>
    </xf>
    <xf numFmtId="190" fontId="35" fillId="0" borderId="31" xfId="9" applyNumberFormat="1" applyFont="1" applyFill="1" applyBorder="1" applyAlignment="1">
      <alignment horizontal="right" vertical="center"/>
    </xf>
    <xf numFmtId="0" fontId="35" fillId="0" borderId="94" xfId="9" applyFont="1" applyFill="1" applyBorder="1" applyAlignment="1">
      <alignment horizontal="center" vertical="center" shrinkToFit="1"/>
    </xf>
    <xf numFmtId="49" fontId="62" fillId="0" borderId="0" xfId="9" quotePrefix="1" applyNumberFormat="1" applyFont="1" applyFill="1" applyAlignment="1">
      <alignment horizontal="center" vertical="center" shrinkToFit="1"/>
    </xf>
    <xf numFmtId="177" fontId="35" fillId="6" borderId="0" xfId="9" applyNumberFormat="1" applyFont="1" applyFill="1" applyAlignment="1">
      <alignment horizontal="center" vertical="center"/>
    </xf>
    <xf numFmtId="0" fontId="35" fillId="0" borderId="8" xfId="9" applyFont="1" applyBorder="1" applyAlignment="1">
      <alignment horizontal="center" vertical="center" shrinkToFit="1"/>
    </xf>
    <xf numFmtId="0" fontId="33" fillId="2" borderId="122" xfId="9" applyFont="1" applyFill="1" applyBorder="1" applyAlignment="1">
      <alignment horizontal="center" vertical="center" wrapText="1"/>
    </xf>
    <xf numFmtId="0" fontId="33" fillId="2" borderId="94" xfId="9" applyFont="1" applyFill="1" applyBorder="1" applyAlignment="1">
      <alignment horizontal="center" vertical="center" wrapText="1"/>
    </xf>
    <xf numFmtId="0" fontId="33" fillId="2" borderId="95" xfId="9" applyFont="1" applyFill="1" applyBorder="1" applyAlignment="1">
      <alignment horizontal="center" vertical="center" wrapText="1"/>
    </xf>
    <xf numFmtId="0" fontId="33" fillId="2" borderId="7" xfId="9" applyFont="1" applyFill="1" applyBorder="1" applyAlignment="1">
      <alignment horizontal="center" vertical="center" wrapText="1"/>
    </xf>
    <xf numFmtId="0" fontId="33" fillId="2" borderId="0" xfId="9" applyFont="1" applyFill="1" applyAlignment="1">
      <alignment horizontal="center" vertical="center" wrapText="1"/>
    </xf>
    <xf numFmtId="0" fontId="33" fillId="2" borderId="8" xfId="9" applyFont="1" applyFill="1" applyBorder="1" applyAlignment="1">
      <alignment horizontal="center" vertical="center" wrapText="1"/>
    </xf>
    <xf numFmtId="0" fontId="33" fillId="2" borderId="78" xfId="9" applyFont="1" applyFill="1" applyBorder="1" applyAlignment="1">
      <alignment horizontal="center" vertical="center" wrapText="1"/>
    </xf>
    <xf numFmtId="0" fontId="33" fillId="2" borderId="46" xfId="9" applyFont="1" applyFill="1" applyBorder="1" applyAlignment="1">
      <alignment horizontal="center" vertical="center" wrapText="1"/>
    </xf>
    <xf numFmtId="0" fontId="33" fillId="2" borderId="91" xfId="9" applyFont="1" applyFill="1" applyBorder="1" applyAlignment="1">
      <alignment horizontal="center" vertical="center" wrapText="1"/>
    </xf>
    <xf numFmtId="49" fontId="62" fillId="0" borderId="45" xfId="9" quotePrefix="1" applyNumberFormat="1" applyFont="1" applyFill="1" applyBorder="1" applyAlignment="1">
      <alignment horizontal="center" vertical="center" shrinkToFit="1"/>
    </xf>
    <xf numFmtId="177" fontId="35" fillId="6" borderId="90" xfId="9" applyNumberFormat="1" applyFont="1" applyFill="1" applyBorder="1" applyAlignment="1">
      <alignment horizontal="center" vertical="center"/>
    </xf>
    <xf numFmtId="177" fontId="35" fillId="6" borderId="46" xfId="9" applyNumberFormat="1" applyFont="1" applyFill="1" applyBorder="1" applyAlignment="1">
      <alignment horizontal="center" vertical="center"/>
    </xf>
    <xf numFmtId="0" fontId="35" fillId="0" borderId="92" xfId="9" applyFont="1" applyBorder="1" applyAlignment="1">
      <alignment horizontal="center" vertical="center" shrinkToFit="1"/>
    </xf>
    <xf numFmtId="0" fontId="35" fillId="0" borderId="117" xfId="9" applyFont="1" applyFill="1" applyBorder="1" applyAlignment="1">
      <alignment horizontal="center" vertical="center" shrinkToFit="1"/>
    </xf>
    <xf numFmtId="0" fontId="35" fillId="0" borderId="87" xfId="9" applyFont="1" applyFill="1" applyBorder="1" applyAlignment="1">
      <alignment horizontal="center" vertical="center" wrapText="1"/>
    </xf>
    <xf numFmtId="0" fontId="35" fillId="0" borderId="0" xfId="9" applyFont="1" applyFill="1" applyAlignment="1">
      <alignment horizontal="center" vertical="center" wrapText="1"/>
    </xf>
    <xf numFmtId="0" fontId="35" fillId="0" borderId="13" xfId="9" applyFont="1" applyFill="1" applyBorder="1" applyAlignment="1">
      <alignment horizontal="center" vertical="center" wrapText="1"/>
    </xf>
    <xf numFmtId="190" fontId="36" fillId="0" borderId="32" xfId="9" applyNumberFormat="1" applyFont="1" applyFill="1" applyBorder="1" applyAlignment="1" applyProtection="1">
      <alignment horizontal="right" vertical="center"/>
      <protection locked="0"/>
    </xf>
    <xf numFmtId="190" fontId="36" fillId="0" borderId="31" xfId="9" applyNumberFormat="1" applyFont="1" applyFill="1" applyBorder="1" applyAlignment="1" applyProtection="1">
      <alignment horizontal="right" vertical="center"/>
      <protection locked="0"/>
    </xf>
    <xf numFmtId="0" fontId="62" fillId="0" borderId="90" xfId="9" applyFont="1" applyFill="1" applyBorder="1" applyAlignment="1">
      <alignment horizontal="center" vertical="center" shrinkToFit="1"/>
    </xf>
    <xf numFmtId="0" fontId="62" fillId="0" borderId="46" xfId="9" applyFont="1" applyFill="1" applyBorder="1" applyAlignment="1">
      <alignment horizontal="center" vertical="center" shrinkToFit="1"/>
    </xf>
    <xf numFmtId="0" fontId="35" fillId="0" borderId="104" xfId="9" applyFont="1" applyBorder="1" applyAlignment="1">
      <alignment horizontal="center" vertical="center" shrinkToFit="1"/>
    </xf>
    <xf numFmtId="0" fontId="35" fillId="0" borderId="91" xfId="9" applyFont="1" applyBorder="1" applyAlignment="1">
      <alignment horizontal="center" vertical="center" shrinkToFit="1"/>
    </xf>
    <xf numFmtId="0" fontId="62" fillId="0" borderId="0" xfId="9" applyFont="1" applyFill="1" applyAlignment="1">
      <alignment horizontal="center" vertical="center" shrinkToFit="1"/>
    </xf>
    <xf numFmtId="0" fontId="33" fillId="0" borderId="0" xfId="9" applyFont="1" applyAlignment="1">
      <alignment horizontal="left" vertical="top" wrapText="1"/>
    </xf>
    <xf numFmtId="0" fontId="33" fillId="0" borderId="2" xfId="9" applyFont="1" applyBorder="1" applyAlignment="1">
      <alignment horizontal="left" vertical="top" wrapText="1"/>
    </xf>
    <xf numFmtId="0" fontId="33" fillId="0" borderId="25" xfId="9" applyFont="1" applyFill="1" applyBorder="1" applyAlignment="1">
      <alignment horizontal="left"/>
    </xf>
    <xf numFmtId="0" fontId="33" fillId="0" borderId="0" xfId="9" applyFont="1" applyFill="1" applyAlignment="1">
      <alignment horizontal="left"/>
    </xf>
    <xf numFmtId="0" fontId="35" fillId="0" borderId="128" xfId="9" applyFont="1" applyFill="1" applyBorder="1" applyAlignment="1">
      <alignment horizontal="center" vertical="center"/>
    </xf>
    <xf numFmtId="182" fontId="35" fillId="6" borderId="90" xfId="9" applyNumberFormat="1" applyFont="1" applyFill="1" applyBorder="1" applyAlignment="1">
      <alignment horizontal="center" vertical="center"/>
    </xf>
    <xf numFmtId="184" fontId="35" fillId="6" borderId="90" xfId="9" applyNumberFormat="1" applyFont="1" applyFill="1" applyBorder="1" applyAlignment="1">
      <alignment horizontal="center" vertical="center"/>
    </xf>
    <xf numFmtId="184" fontId="35" fillId="6" borderId="11" xfId="9" applyNumberFormat="1" applyFont="1" applyFill="1" applyBorder="1" applyAlignment="1">
      <alignment horizontal="center" vertical="center"/>
    </xf>
    <xf numFmtId="0" fontId="35" fillId="0" borderId="104" xfId="9" applyFont="1" applyFill="1" applyBorder="1" applyAlignment="1">
      <alignment horizontal="center" vertical="center" shrinkToFit="1"/>
    </xf>
    <xf numFmtId="0" fontId="35" fillId="0" borderId="10" xfId="9" applyFont="1" applyFill="1" applyBorder="1" applyAlignment="1">
      <alignment horizontal="center" vertical="center" shrinkToFit="1"/>
    </xf>
    <xf numFmtId="184" fontId="35" fillId="0" borderId="0" xfId="9" applyNumberFormat="1" applyFont="1" applyFill="1" applyAlignment="1">
      <alignment horizontal="center" vertical="center"/>
    </xf>
    <xf numFmtId="0" fontId="35" fillId="2" borderId="8" xfId="9" applyFont="1" applyFill="1" applyBorder="1" applyAlignment="1">
      <alignment horizontal="center" vertical="center" shrinkToFit="1"/>
    </xf>
    <xf numFmtId="0" fontId="33" fillId="0" borderId="79" xfId="9" applyFont="1" applyBorder="1" applyAlignment="1">
      <alignment horizontal="left" vertical="center" wrapText="1"/>
    </xf>
    <xf numFmtId="0" fontId="33" fillId="0" borderId="90" xfId="9" applyFont="1" applyBorder="1" applyAlignment="1">
      <alignment horizontal="left" vertical="center" wrapText="1"/>
    </xf>
    <xf numFmtId="0" fontId="33" fillId="0" borderId="104" xfId="9" applyFont="1" applyBorder="1" applyAlignment="1">
      <alignment horizontal="left" vertical="center" wrapText="1"/>
    </xf>
    <xf numFmtId="0" fontId="33" fillId="0" borderId="78" xfId="9" applyFont="1" applyBorder="1" applyAlignment="1">
      <alignment horizontal="left" vertical="center" wrapText="1"/>
    </xf>
    <xf numFmtId="0" fontId="33" fillId="0" borderId="46" xfId="9" applyFont="1" applyBorder="1" applyAlignment="1">
      <alignment horizontal="left" vertical="center" wrapText="1"/>
    </xf>
    <xf numFmtId="0" fontId="33" fillId="0" borderId="91" xfId="9" applyFont="1" applyBorder="1" applyAlignment="1">
      <alignment horizontal="left" vertical="center" wrapText="1"/>
    </xf>
    <xf numFmtId="0" fontId="33" fillId="0" borderId="79" xfId="9" applyFont="1" applyFill="1" applyBorder="1" applyAlignment="1">
      <alignment horizontal="left" vertical="center" wrapText="1"/>
    </xf>
    <xf numFmtId="0" fontId="33" fillId="0" borderId="90" xfId="9" applyFont="1" applyFill="1" applyBorder="1" applyAlignment="1">
      <alignment horizontal="left" vertical="center" wrapText="1"/>
    </xf>
    <xf numFmtId="0" fontId="33" fillId="0" borderId="104" xfId="9" applyFont="1" applyFill="1" applyBorder="1" applyAlignment="1">
      <alignment horizontal="left" vertical="center" wrapText="1"/>
    </xf>
    <xf numFmtId="0" fontId="33" fillId="0" borderId="9" xfId="9" applyFont="1" applyFill="1" applyBorder="1" applyAlignment="1">
      <alignment horizontal="left" vertical="center" wrapText="1"/>
    </xf>
    <xf numFmtId="0" fontId="33" fillId="0" borderId="11" xfId="9" applyFont="1" applyFill="1" applyBorder="1" applyAlignment="1">
      <alignment horizontal="left" vertical="center" wrapText="1"/>
    </xf>
    <xf numFmtId="0" fontId="33" fillId="0" borderId="10" xfId="9" applyFont="1" applyFill="1" applyBorder="1" applyAlignment="1">
      <alignment horizontal="left" vertical="center" wrapText="1"/>
    </xf>
    <xf numFmtId="0" fontId="97" fillId="0" borderId="118" xfId="9" applyFont="1" applyFill="1" applyBorder="1" applyAlignment="1">
      <alignment horizontal="center" vertical="center" wrapText="1"/>
    </xf>
    <xf numFmtId="0" fontId="97" fillId="0" borderId="90" xfId="9" applyFont="1" applyFill="1" applyBorder="1" applyAlignment="1">
      <alignment horizontal="center" vertical="center" wrapText="1"/>
    </xf>
    <xf numFmtId="0" fontId="97" fillId="0" borderId="27" xfId="9" applyFont="1" applyFill="1" applyBorder="1" applyAlignment="1">
      <alignment horizontal="center" vertical="center" wrapText="1"/>
    </xf>
    <xf numFmtId="0" fontId="97" fillId="0" borderId="3" xfId="9" applyFont="1" applyFill="1" applyBorder="1" applyAlignment="1">
      <alignment horizontal="center" vertical="center" wrapText="1"/>
    </xf>
    <xf numFmtId="0" fontId="95" fillId="0" borderId="90" xfId="9" applyFont="1" applyFill="1" applyBorder="1" applyAlignment="1">
      <alignment horizontal="left" vertical="center" wrapText="1"/>
    </xf>
    <xf numFmtId="0" fontId="95" fillId="0" borderId="3" xfId="9" applyFont="1" applyFill="1" applyBorder="1" applyAlignment="1">
      <alignment horizontal="left" vertical="center" wrapText="1"/>
    </xf>
    <xf numFmtId="0" fontId="35" fillId="0" borderId="3" xfId="9" applyFont="1" applyFill="1" applyBorder="1" applyAlignment="1">
      <alignment horizontal="center" vertical="center" shrinkToFit="1"/>
    </xf>
    <xf numFmtId="184" fontId="35" fillId="0" borderId="90" xfId="9" applyNumberFormat="1" applyFont="1" applyFill="1" applyBorder="1" applyAlignment="1">
      <alignment horizontal="center" vertical="center"/>
    </xf>
    <xf numFmtId="184" fontId="35" fillId="0" borderId="3" xfId="9" applyNumberFormat="1" applyFont="1" applyFill="1" applyBorder="1" applyAlignment="1">
      <alignment horizontal="center" vertical="center"/>
    </xf>
    <xf numFmtId="0" fontId="35" fillId="0" borderId="175" xfId="9" applyFont="1" applyFill="1" applyBorder="1" applyAlignment="1">
      <alignment horizontal="center" vertical="center" shrinkToFit="1"/>
    </xf>
    <xf numFmtId="0" fontId="35" fillId="0" borderId="7" xfId="9" applyFont="1" applyFill="1" applyBorder="1" applyAlignment="1">
      <alignment horizontal="center" vertical="center" wrapText="1"/>
    </xf>
    <xf numFmtId="0" fontId="35" fillId="0" borderId="53" xfId="9" applyFont="1" applyFill="1" applyBorder="1" applyAlignment="1">
      <alignment horizontal="center" vertical="center" wrapText="1"/>
    </xf>
    <xf numFmtId="0" fontId="35" fillId="0" borderId="3" xfId="9" applyFont="1" applyFill="1" applyBorder="1" applyAlignment="1">
      <alignment horizontal="center" vertical="center" wrapText="1"/>
    </xf>
    <xf numFmtId="0" fontId="97" fillId="0" borderId="19" xfId="9" applyFont="1" applyFill="1" applyBorder="1" applyAlignment="1">
      <alignment horizontal="center" vertical="center" wrapText="1"/>
    </xf>
    <xf numFmtId="0" fontId="97" fillId="0" borderId="12" xfId="9" applyFont="1" applyFill="1" applyBorder="1" applyAlignment="1">
      <alignment horizontal="center" vertical="center" wrapText="1"/>
    </xf>
    <xf numFmtId="0" fontId="97" fillId="0" borderId="117" xfId="9" applyFont="1" applyFill="1" applyBorder="1" applyAlignment="1">
      <alignment horizontal="center" vertical="center" wrapText="1"/>
    </xf>
    <xf numFmtId="0" fontId="97" fillId="0" borderId="46" xfId="9" applyFont="1" applyFill="1" applyBorder="1" applyAlignment="1">
      <alignment horizontal="center" vertical="center" wrapText="1"/>
    </xf>
    <xf numFmtId="0" fontId="129" fillId="0" borderId="12" xfId="9" applyFont="1" applyFill="1" applyBorder="1" applyAlignment="1">
      <alignment horizontal="left" vertical="center" wrapText="1"/>
    </xf>
    <xf numFmtId="0" fontId="129" fillId="0" borderId="46" xfId="9" applyFont="1" applyFill="1" applyBorder="1" applyAlignment="1">
      <alignment horizontal="left" vertical="center" wrapText="1"/>
    </xf>
    <xf numFmtId="0" fontId="35" fillId="0" borderId="12" xfId="9" applyFont="1" applyFill="1" applyBorder="1" applyAlignment="1">
      <alignment horizontal="center" vertical="center" shrinkToFit="1"/>
    </xf>
    <xf numFmtId="184" fontId="35" fillId="0" borderId="12" xfId="9" applyNumberFormat="1" applyFont="1" applyFill="1" applyBorder="1" applyAlignment="1">
      <alignment horizontal="center" vertical="center"/>
    </xf>
    <xf numFmtId="184" fontId="35" fillId="0" borderId="46" xfId="9" applyNumberFormat="1" applyFont="1" applyFill="1" applyBorder="1" applyAlignment="1">
      <alignment horizontal="center" vertical="center"/>
    </xf>
    <xf numFmtId="0" fontId="35" fillId="0" borderId="47" xfId="9" applyFont="1" applyFill="1" applyBorder="1" applyAlignment="1">
      <alignment horizontal="center" vertical="center" shrinkToFit="1"/>
    </xf>
    <xf numFmtId="0" fontId="35" fillId="0" borderId="0" xfId="9" applyFont="1" applyFill="1">
      <alignment vertical="center"/>
    </xf>
    <xf numFmtId="0" fontId="35" fillId="0" borderId="71" xfId="9" applyFont="1" applyFill="1" applyBorder="1" applyAlignment="1">
      <alignment horizontal="center" vertical="center"/>
    </xf>
    <xf numFmtId="0" fontId="35" fillId="0" borderId="21" xfId="9" applyFont="1" applyFill="1" applyBorder="1" applyAlignment="1">
      <alignment horizontal="center" vertical="center"/>
    </xf>
    <xf numFmtId="0" fontId="35" fillId="0" borderId="115" xfId="9" applyFont="1" applyFill="1" applyBorder="1" applyAlignment="1">
      <alignment horizontal="center" vertical="center"/>
    </xf>
    <xf numFmtId="0" fontId="35" fillId="0" borderId="66" xfId="9" applyFont="1" applyFill="1" applyBorder="1" applyAlignment="1">
      <alignment horizontal="center" vertical="center"/>
    </xf>
    <xf numFmtId="0" fontId="35" fillId="0" borderId="25" xfId="9" applyFont="1" applyFill="1" applyBorder="1" applyAlignment="1">
      <alignment horizontal="center" vertical="center"/>
    </xf>
    <xf numFmtId="0" fontId="35" fillId="0" borderId="26" xfId="9" applyFont="1" applyFill="1" applyBorder="1" applyAlignment="1">
      <alignment horizontal="center" vertical="center"/>
    </xf>
    <xf numFmtId="184" fontId="35" fillId="6" borderId="21" xfId="9" applyNumberFormat="1" applyFont="1" applyFill="1" applyBorder="1" applyAlignment="1">
      <alignment horizontal="center" vertical="center"/>
    </xf>
    <xf numFmtId="0" fontId="35" fillId="0" borderId="8" xfId="9" applyFont="1" applyFill="1" applyBorder="1" applyAlignment="1">
      <alignment horizontal="center" vertical="center" shrinkToFit="1"/>
    </xf>
    <xf numFmtId="0" fontId="35" fillId="0" borderId="72" xfId="9" applyFont="1" applyFill="1" applyBorder="1" applyAlignment="1">
      <alignment horizontal="center" vertical="center"/>
    </xf>
    <xf numFmtId="0" fontId="35" fillId="0" borderId="53" xfId="9" applyFont="1" applyFill="1" applyBorder="1" applyAlignment="1">
      <alignment horizontal="center" vertical="center"/>
    </xf>
    <xf numFmtId="0" fontId="35" fillId="0" borderId="3" xfId="9" applyFont="1" applyFill="1" applyBorder="1" applyAlignment="1">
      <alignment horizontal="center" vertical="center"/>
    </xf>
    <xf numFmtId="0" fontId="35" fillId="0" borderId="52" xfId="9" applyFont="1" applyFill="1" applyBorder="1" applyAlignment="1">
      <alignment horizontal="center" vertical="center"/>
    </xf>
    <xf numFmtId="0" fontId="35" fillId="0" borderId="122" xfId="9" applyFont="1" applyFill="1" applyBorder="1" applyAlignment="1">
      <alignment horizontal="center" vertical="center" textRotation="255"/>
    </xf>
    <xf numFmtId="0" fontId="35" fillId="0" borderId="95" xfId="9" applyFont="1" applyFill="1" applyBorder="1" applyAlignment="1">
      <alignment horizontal="center" vertical="center" textRotation="255"/>
    </xf>
    <xf numFmtId="0" fontId="35" fillId="0" borderId="7" xfId="9" applyFont="1" applyFill="1" applyBorder="1" applyAlignment="1">
      <alignment horizontal="center" vertical="center" textRotation="255"/>
    </xf>
    <xf numFmtId="0" fontId="35" fillId="0" borderId="8" xfId="9" applyFont="1" applyFill="1" applyBorder="1" applyAlignment="1">
      <alignment horizontal="center" vertical="center" textRotation="255"/>
    </xf>
    <xf numFmtId="0" fontId="35" fillId="0" borderId="9" xfId="9" applyFont="1" applyFill="1" applyBorder="1" applyAlignment="1">
      <alignment horizontal="center" vertical="center" textRotation="255"/>
    </xf>
    <xf numFmtId="0" fontId="35" fillId="0" borderId="10" xfId="9" applyFont="1" applyFill="1" applyBorder="1" applyAlignment="1">
      <alignment horizontal="center" vertical="center" textRotation="255"/>
    </xf>
    <xf numFmtId="0" fontId="35" fillId="0" borderId="137" xfId="9" applyFont="1" applyFill="1" applyBorder="1" applyAlignment="1">
      <alignment horizontal="center" vertical="center" textRotation="255"/>
    </xf>
    <xf numFmtId="0" fontId="35" fillId="0" borderId="134" xfId="9" applyFont="1" applyFill="1" applyBorder="1" applyAlignment="1">
      <alignment horizontal="center" vertical="center" textRotation="255"/>
    </xf>
    <xf numFmtId="0" fontId="35" fillId="0" borderId="135" xfId="9" applyFont="1" applyFill="1" applyBorder="1" applyAlignment="1">
      <alignment horizontal="center" vertical="center" textRotation="255"/>
    </xf>
    <xf numFmtId="0" fontId="35" fillId="0" borderId="136" xfId="9" applyFont="1" applyFill="1" applyBorder="1" applyAlignment="1">
      <alignment horizontal="center" vertical="center" wrapText="1"/>
    </xf>
    <xf numFmtId="0" fontId="35" fillId="0" borderId="94" xfId="9" applyFont="1" applyFill="1" applyBorder="1" applyAlignment="1">
      <alignment horizontal="center" vertical="center" wrapText="1"/>
    </xf>
    <xf numFmtId="0" fontId="35" fillId="0" borderId="94" xfId="9" applyFont="1" applyFill="1" applyBorder="1" applyAlignment="1">
      <alignment horizontal="left" vertical="center"/>
    </xf>
    <xf numFmtId="0" fontId="35" fillId="0" borderId="94" xfId="9" applyFont="1" applyFill="1" applyBorder="1" applyAlignment="1" applyProtection="1">
      <alignment horizontal="center" vertical="center"/>
      <protection locked="0"/>
    </xf>
    <xf numFmtId="0" fontId="60" fillId="0" borderId="0" xfId="14" applyFont="1" applyFill="1" applyAlignment="1" applyProtection="1">
      <alignment horizontal="center" vertical="center"/>
    </xf>
    <xf numFmtId="0" fontId="35" fillId="0" borderId="0" xfId="9" applyFont="1" applyFill="1" applyAlignment="1" applyProtection="1">
      <alignment horizontal="center" vertical="top" wrapText="1"/>
      <protection locked="0"/>
    </xf>
    <xf numFmtId="176" fontId="35" fillId="0" borderId="104" xfId="3" applyFont="1" applyFill="1" applyBorder="1" applyAlignment="1" applyProtection="1">
      <alignment horizontal="center" vertical="center" wrapText="1"/>
    </xf>
    <xf numFmtId="176" fontId="35" fillId="0" borderId="91" xfId="3" applyFont="1" applyFill="1" applyBorder="1" applyAlignment="1" applyProtection="1">
      <alignment horizontal="center" vertical="center" wrapText="1"/>
    </xf>
    <xf numFmtId="0" fontId="35" fillId="0" borderId="180" xfId="9" applyFont="1" applyFill="1" applyBorder="1" applyAlignment="1">
      <alignment horizontal="center" vertical="center" shrinkToFit="1"/>
    </xf>
    <xf numFmtId="0" fontId="35" fillId="0" borderId="181" xfId="9" applyFont="1" applyFill="1" applyBorder="1" applyAlignment="1">
      <alignment horizontal="center" vertical="center"/>
    </xf>
    <xf numFmtId="0" fontId="33" fillId="0" borderId="103" xfId="9" applyFont="1" applyFill="1" applyBorder="1" applyAlignment="1">
      <alignment horizontal="center" vertical="center" wrapText="1"/>
    </xf>
    <xf numFmtId="0" fontId="33" fillId="0" borderId="90" xfId="9" applyFont="1" applyFill="1" applyBorder="1" applyAlignment="1">
      <alignment horizontal="center" vertical="center" wrapText="1"/>
    </xf>
    <xf numFmtId="0" fontId="33" fillId="0" borderId="104" xfId="9" applyFont="1" applyFill="1" applyBorder="1" applyAlignment="1">
      <alignment horizontal="center" vertical="center" wrapText="1"/>
    </xf>
    <xf numFmtId="0" fontId="35" fillId="0" borderId="184" xfId="9" applyFont="1" applyFill="1" applyBorder="1" applyAlignment="1" applyProtection="1">
      <alignment horizontal="center" vertical="center"/>
      <protection locked="0"/>
    </xf>
    <xf numFmtId="0" fontId="35" fillId="0" borderId="79" xfId="9" applyFont="1" applyFill="1" applyBorder="1" applyAlignment="1" applyProtection="1">
      <alignment horizontal="center" vertical="center"/>
      <protection locked="0"/>
    </xf>
    <xf numFmtId="0" fontId="35" fillId="0" borderId="23" xfId="9" applyFont="1" applyFill="1" applyBorder="1" applyAlignment="1" applyProtection="1">
      <alignment horizontal="center" vertical="center"/>
      <protection locked="0"/>
    </xf>
    <xf numFmtId="0" fontId="35" fillId="0" borderId="9" xfId="9" applyFont="1" applyFill="1" applyBorder="1" applyAlignment="1" applyProtection="1">
      <alignment horizontal="center" vertical="center"/>
      <protection locked="0"/>
    </xf>
    <xf numFmtId="0" fontId="35" fillId="0" borderId="186" xfId="9" applyFont="1" applyFill="1" applyBorder="1" applyAlignment="1" applyProtection="1">
      <alignment horizontal="center" vertical="center"/>
      <protection locked="0"/>
    </xf>
    <xf numFmtId="0" fontId="35" fillId="0" borderId="125" xfId="9" applyFont="1" applyFill="1" applyBorder="1" applyAlignment="1" applyProtection="1">
      <alignment horizontal="center" vertical="center"/>
      <protection locked="0"/>
    </xf>
    <xf numFmtId="182" fontId="35" fillId="0" borderId="79" xfId="9" applyNumberFormat="1" applyFont="1" applyFill="1" applyBorder="1" applyAlignment="1" applyProtection="1">
      <alignment horizontal="center" vertical="center"/>
      <protection locked="0"/>
    </xf>
    <xf numFmtId="182" fontId="35" fillId="0" borderId="90" xfId="9" applyNumberFormat="1" applyFont="1" applyFill="1" applyBorder="1" applyAlignment="1" applyProtection="1">
      <alignment horizontal="center" vertical="center"/>
      <protection locked="0"/>
    </xf>
    <xf numFmtId="182" fontId="35" fillId="0" borderId="11" xfId="9" applyNumberFormat="1" applyFont="1" applyFill="1" applyBorder="1" applyAlignment="1" applyProtection="1">
      <alignment horizontal="center" vertical="center"/>
      <protection locked="0"/>
    </xf>
    <xf numFmtId="193" fontId="35" fillId="0" borderId="185" xfId="9" applyNumberFormat="1" applyFont="1" applyFill="1" applyBorder="1" applyAlignment="1" applyProtection="1">
      <alignment horizontal="center" vertical="center"/>
      <protection locked="0"/>
    </xf>
    <xf numFmtId="193" fontId="35" fillId="0" borderId="103" xfId="9" applyNumberFormat="1" applyFont="1" applyFill="1" applyBorder="1" applyAlignment="1" applyProtection="1">
      <alignment horizontal="center" vertical="center"/>
      <protection locked="0"/>
    </xf>
    <xf numFmtId="193" fontId="35" fillId="0" borderId="43" xfId="9" applyNumberFormat="1" applyFont="1" applyFill="1" applyBorder="1" applyAlignment="1" applyProtection="1">
      <alignment horizontal="center" vertical="center"/>
      <protection locked="0"/>
    </xf>
    <xf numFmtId="193" fontId="35" fillId="0" borderId="128" xfId="9" applyNumberFormat="1" applyFont="1" applyFill="1" applyBorder="1" applyAlignment="1" applyProtection="1">
      <alignment horizontal="center" vertical="center"/>
      <protection locked="0"/>
    </xf>
    <xf numFmtId="182" fontId="35" fillId="0" borderId="103" xfId="9" applyNumberFormat="1" applyFont="1" applyFill="1" applyBorder="1" applyAlignment="1" applyProtection="1">
      <alignment horizontal="center" vertical="center"/>
      <protection locked="0"/>
    </xf>
    <xf numFmtId="182" fontId="35" fillId="0" borderId="128" xfId="9" applyNumberFormat="1" applyFont="1" applyFill="1" applyBorder="1" applyAlignment="1" applyProtection="1">
      <alignment horizontal="center" vertical="center"/>
      <protection locked="0"/>
    </xf>
    <xf numFmtId="182" fontId="35" fillId="0" borderId="104" xfId="9" applyNumberFormat="1" applyFont="1" applyFill="1" applyBorder="1" applyAlignment="1" applyProtection="1">
      <alignment horizontal="center" vertical="center"/>
      <protection locked="0"/>
    </xf>
    <xf numFmtId="182" fontId="35" fillId="0" borderId="180" xfId="9" applyNumberFormat="1" applyFont="1" applyFill="1" applyBorder="1" applyAlignment="1" applyProtection="1">
      <alignment horizontal="center" vertical="center"/>
      <protection locked="0"/>
    </xf>
    <xf numFmtId="182" fontId="35" fillId="0" borderId="135" xfId="9" applyNumberFormat="1" applyFont="1" applyFill="1" applyBorder="1" applyAlignment="1" applyProtection="1">
      <alignment horizontal="center" vertical="center"/>
      <protection locked="0"/>
    </xf>
    <xf numFmtId="182" fontId="35" fillId="0" borderId="0" xfId="9" applyNumberFormat="1" applyFont="1" applyFill="1" applyAlignment="1">
      <alignment horizontal="left" vertical="center" wrapText="1"/>
    </xf>
    <xf numFmtId="189" fontId="35" fillId="6" borderId="103" xfId="9" applyNumberFormat="1" applyFont="1" applyFill="1" applyBorder="1" applyAlignment="1">
      <alignment horizontal="center" vertical="center"/>
    </xf>
    <xf numFmtId="189" fontId="35" fillId="6" borderId="90" xfId="9" applyNumberFormat="1" applyFont="1" applyFill="1" applyBorder="1" applyAlignment="1">
      <alignment horizontal="center" vertical="center"/>
    </xf>
    <xf numFmtId="189" fontId="35" fillId="6" borderId="104" xfId="9" applyNumberFormat="1" applyFont="1" applyFill="1" applyBorder="1" applyAlignment="1">
      <alignment horizontal="center" vertical="center"/>
    </xf>
    <xf numFmtId="189" fontId="35" fillId="6" borderId="128" xfId="9" applyNumberFormat="1" applyFont="1" applyFill="1" applyBorder="1" applyAlignment="1">
      <alignment horizontal="center" vertical="center"/>
    </xf>
    <xf numFmtId="189" fontId="35" fillId="6" borderId="11" xfId="9" applyNumberFormat="1" applyFont="1" applyFill="1" applyBorder="1" applyAlignment="1">
      <alignment horizontal="center" vertical="center"/>
    </xf>
    <xf numFmtId="189" fontId="35" fillId="6" borderId="10" xfId="9" applyNumberFormat="1" applyFont="1" applyFill="1" applyBorder="1" applyAlignment="1">
      <alignment horizontal="center" vertical="center"/>
    </xf>
    <xf numFmtId="182" fontId="35" fillId="0" borderId="7" xfId="9" applyNumberFormat="1" applyFont="1" applyFill="1" applyBorder="1" applyAlignment="1" applyProtection="1">
      <alignment horizontal="center" vertical="center"/>
      <protection locked="0"/>
    </xf>
    <xf numFmtId="182" fontId="35" fillId="0" borderId="0" xfId="9" applyNumberFormat="1" applyFont="1" applyFill="1" applyAlignment="1" applyProtection="1">
      <alignment horizontal="center" vertical="center"/>
      <protection locked="0"/>
    </xf>
    <xf numFmtId="182" fontId="35" fillId="0" borderId="87" xfId="9" applyNumberFormat="1" applyFont="1" applyFill="1" applyBorder="1" applyAlignment="1" applyProtection="1">
      <alignment horizontal="center" vertical="center"/>
      <protection locked="0"/>
    </xf>
    <xf numFmtId="182" fontId="35" fillId="0" borderId="134" xfId="9" applyNumberFormat="1" applyFont="1" applyFill="1" applyBorder="1" applyAlignment="1" applyProtection="1">
      <alignment horizontal="center" vertical="center"/>
      <protection locked="0"/>
    </xf>
    <xf numFmtId="189" fontId="35" fillId="0" borderId="0" xfId="9" applyNumberFormat="1" applyFont="1" applyFill="1" applyAlignment="1" applyProtection="1">
      <alignment horizontal="center" vertical="center"/>
      <protection locked="0"/>
    </xf>
    <xf numFmtId="189" fontId="35" fillId="0" borderId="8" xfId="9" applyNumberFormat="1" applyFont="1" applyFill="1" applyBorder="1" applyAlignment="1" applyProtection="1">
      <alignment horizontal="center" vertical="center"/>
      <protection locked="0"/>
    </xf>
    <xf numFmtId="189" fontId="35" fillId="0" borderId="11" xfId="9" applyNumberFormat="1" applyFont="1" applyFill="1" applyBorder="1" applyAlignment="1" applyProtection="1">
      <alignment horizontal="center" vertical="center"/>
      <protection locked="0"/>
    </xf>
    <xf numFmtId="189" fontId="35" fillId="0" borderId="10" xfId="9" applyNumberFormat="1" applyFont="1" applyFill="1" applyBorder="1" applyAlignment="1" applyProtection="1">
      <alignment horizontal="center" vertical="center"/>
      <protection locked="0"/>
    </xf>
    <xf numFmtId="0" fontId="94" fillId="0" borderId="0" xfId="0" applyFont="1" applyAlignment="1">
      <alignment horizontal="left" vertical="top" wrapText="1"/>
    </xf>
    <xf numFmtId="190" fontId="35" fillId="0" borderId="18" xfId="9" applyNumberFormat="1" applyFont="1" applyFill="1" applyBorder="1" applyAlignment="1" applyProtection="1">
      <alignment horizontal="right" vertical="center"/>
      <protection locked="0"/>
    </xf>
    <xf numFmtId="190" fontId="35" fillId="0" borderId="12" xfId="9" applyNumberFormat="1" applyFont="1" applyFill="1" applyBorder="1" applyAlignment="1" applyProtection="1">
      <alignment horizontal="right" vertical="center"/>
      <protection locked="0"/>
    </xf>
    <xf numFmtId="190" fontId="35" fillId="0" borderId="9" xfId="9" applyNumberFormat="1" applyFont="1" applyFill="1" applyBorder="1" applyAlignment="1" applyProtection="1">
      <alignment horizontal="right" vertical="center"/>
      <protection locked="0"/>
    </xf>
    <xf numFmtId="190" fontId="35" fillId="0" borderId="11" xfId="9" applyNumberFormat="1" applyFont="1" applyFill="1" applyBorder="1" applyAlignment="1" applyProtection="1">
      <alignment horizontal="right" vertical="center"/>
      <protection locked="0"/>
    </xf>
    <xf numFmtId="0" fontId="33" fillId="0" borderId="24" xfId="9" applyFont="1" applyFill="1" applyBorder="1" applyAlignment="1">
      <alignment horizontal="center" vertical="center" wrapText="1"/>
    </xf>
    <xf numFmtId="0" fontId="33" fillId="0" borderId="222" xfId="9" applyFont="1" applyFill="1" applyBorder="1" applyAlignment="1">
      <alignment horizontal="center" vertical="center" wrapText="1"/>
    </xf>
    <xf numFmtId="190" fontId="35" fillId="0" borderId="24" xfId="9" applyNumberFormat="1" applyFont="1" applyFill="1" applyBorder="1" applyAlignment="1">
      <alignment horizontal="right" vertical="center"/>
    </xf>
    <xf numFmtId="190" fontId="35" fillId="0" borderId="222" xfId="9" applyNumberFormat="1" applyFont="1" applyFill="1" applyBorder="1" applyAlignment="1">
      <alignment horizontal="right" vertical="center"/>
    </xf>
    <xf numFmtId="190" fontId="35" fillId="0" borderId="278" xfId="9" applyNumberFormat="1" applyFont="1" applyFill="1" applyBorder="1" applyAlignment="1">
      <alignment horizontal="right" vertical="center"/>
    </xf>
    <xf numFmtId="0" fontId="33" fillId="0" borderId="30" xfId="9" applyFont="1" applyFill="1" applyBorder="1" applyAlignment="1">
      <alignment horizontal="left" vertical="center"/>
    </xf>
    <xf numFmtId="0" fontId="33" fillId="0" borderId="24" xfId="9" applyFont="1" applyFill="1" applyBorder="1" applyAlignment="1">
      <alignment horizontal="left" vertical="center"/>
    </xf>
    <xf numFmtId="0" fontId="33" fillId="0" borderId="279" xfId="9" applyFont="1" applyFill="1" applyBorder="1" applyAlignment="1">
      <alignment horizontal="left" vertical="center"/>
    </xf>
    <xf numFmtId="0" fontId="33" fillId="0" borderId="222" xfId="9" applyFont="1" applyFill="1" applyBorder="1" applyAlignment="1">
      <alignment horizontal="left" vertical="center"/>
    </xf>
    <xf numFmtId="0" fontId="33" fillId="0" borderId="53" xfId="9" applyFont="1" applyFill="1" applyBorder="1" applyAlignment="1">
      <alignment horizontal="center" vertical="center" wrapText="1"/>
    </xf>
    <xf numFmtId="0" fontId="33" fillId="0" borderId="3" xfId="9" applyFont="1" applyFill="1" applyBorder="1" applyAlignment="1">
      <alignment horizontal="center" vertical="center" wrapText="1"/>
    </xf>
    <xf numFmtId="0" fontId="33" fillId="0" borderId="52" xfId="9" applyFont="1" applyFill="1" applyBorder="1" applyAlignment="1">
      <alignment horizontal="center" vertical="center" wrapText="1"/>
    </xf>
    <xf numFmtId="190" fontId="35" fillId="0" borderId="53" xfId="9" applyNumberFormat="1" applyFont="1" applyFill="1" applyBorder="1" applyAlignment="1">
      <alignment horizontal="right" vertical="center"/>
    </xf>
    <xf numFmtId="190" fontId="35" fillId="0" borderId="3" xfId="9" applyNumberFormat="1" applyFont="1" applyFill="1" applyBorder="1" applyAlignment="1">
      <alignment horizontal="right" vertical="center"/>
    </xf>
    <xf numFmtId="0" fontId="33" fillId="0" borderId="52" xfId="9" applyFont="1" applyFill="1" applyBorder="1" applyAlignment="1">
      <alignment horizontal="left" vertical="center"/>
    </xf>
    <xf numFmtId="0" fontId="33" fillId="0" borderId="1" xfId="9" applyFont="1" applyFill="1" applyBorder="1" applyAlignment="1">
      <alignment horizontal="center" vertical="center"/>
    </xf>
    <xf numFmtId="4" fontId="35" fillId="0" borderId="0" xfId="9" applyNumberFormat="1" applyFont="1" applyFill="1" applyAlignment="1">
      <alignment horizontal="right" vertical="center"/>
    </xf>
    <xf numFmtId="0" fontId="33" fillId="0" borderId="2" xfId="9" applyFont="1" applyFill="1" applyBorder="1" applyAlignment="1">
      <alignment horizontal="left" vertical="center"/>
    </xf>
    <xf numFmtId="0" fontId="33" fillId="0" borderId="0" xfId="9" applyFont="1" applyFill="1" applyAlignment="1">
      <alignment vertical="top" wrapText="1"/>
    </xf>
    <xf numFmtId="190" fontId="35" fillId="0" borderId="32" xfId="9" applyNumberFormat="1" applyFont="1" applyFill="1" applyBorder="1" applyAlignment="1" applyProtection="1">
      <alignment horizontal="right" vertical="center"/>
      <protection locked="0"/>
    </xf>
    <xf numFmtId="190" fontId="35" fillId="0" borderId="31" xfId="9" applyNumberFormat="1" applyFont="1" applyFill="1" applyBorder="1" applyAlignment="1" applyProtection="1">
      <alignment horizontal="right" vertical="center"/>
      <protection locked="0"/>
    </xf>
    <xf numFmtId="49" fontId="62" fillId="0" borderId="90" xfId="9" quotePrefix="1" applyNumberFormat="1" applyFont="1" applyFill="1" applyBorder="1" applyAlignment="1">
      <alignment horizontal="center" vertical="center" shrinkToFit="1"/>
    </xf>
    <xf numFmtId="49" fontId="62" fillId="0" borderId="46" xfId="9" quotePrefix="1" applyNumberFormat="1" applyFont="1" applyFill="1" applyBorder="1" applyAlignment="1">
      <alignment horizontal="center" vertical="center" shrinkToFit="1"/>
    </xf>
    <xf numFmtId="215" fontId="62" fillId="0" borderId="94" xfId="9" quotePrefix="1" applyNumberFormat="1" applyFont="1" applyFill="1" applyBorder="1" applyAlignment="1">
      <alignment horizontal="center" vertical="center" shrinkToFit="1"/>
    </xf>
    <xf numFmtId="215" fontId="62" fillId="0" borderId="46" xfId="9" quotePrefix="1" applyNumberFormat="1" applyFont="1" applyFill="1" applyBorder="1" applyAlignment="1">
      <alignment horizontal="center" vertical="center" shrinkToFit="1"/>
    </xf>
    <xf numFmtId="0" fontId="35" fillId="0" borderId="0" xfId="9" applyFont="1">
      <alignment vertical="center"/>
    </xf>
    <xf numFmtId="0" fontId="35" fillId="0" borderId="1" xfId="9" applyFont="1" applyFill="1" applyBorder="1" applyAlignment="1">
      <alignment horizontal="right" vertical="center"/>
    </xf>
    <xf numFmtId="0" fontId="35" fillId="0" borderId="1" xfId="9" applyFont="1" applyFill="1" applyBorder="1" applyAlignment="1">
      <alignment horizontal="right" vertical="top"/>
    </xf>
    <xf numFmtId="0" fontId="35" fillId="0" borderId="0" xfId="9" applyFont="1" applyFill="1" applyAlignment="1">
      <alignment horizontal="right" vertical="top"/>
    </xf>
    <xf numFmtId="207" fontId="35" fillId="0" borderId="128" xfId="9" applyNumberFormat="1" applyFont="1" applyFill="1" applyBorder="1" applyAlignment="1" applyProtection="1">
      <alignment horizontal="center" vertical="center" shrinkToFit="1"/>
      <protection locked="0"/>
    </xf>
    <xf numFmtId="207" fontId="35" fillId="0" borderId="10" xfId="9" applyNumberFormat="1" applyFont="1" applyFill="1" applyBorder="1" applyAlignment="1" applyProtection="1">
      <alignment horizontal="center" vertical="center" shrinkToFit="1"/>
      <protection locked="0"/>
    </xf>
    <xf numFmtId="0" fontId="35" fillId="0" borderId="44" xfId="9" applyFont="1" applyFill="1" applyBorder="1" applyAlignment="1" applyProtection="1">
      <alignment horizontal="left" vertical="center" shrinkToFit="1"/>
      <protection locked="0"/>
    </xf>
    <xf numFmtId="0" fontId="35" fillId="0" borderId="93" xfId="9" applyFont="1" applyFill="1" applyBorder="1" applyAlignment="1" applyProtection="1">
      <alignment horizontal="left" vertical="center" shrinkToFit="1"/>
      <protection locked="0"/>
    </xf>
    <xf numFmtId="0" fontId="33" fillId="2" borderId="0" xfId="9" applyFont="1" applyFill="1" applyAlignment="1">
      <alignment horizontal="right" vertical="center"/>
    </xf>
    <xf numFmtId="0" fontId="35" fillId="0" borderId="122" xfId="9" applyFont="1" applyFill="1" applyBorder="1" applyAlignment="1">
      <alignment horizontal="center" vertical="center" wrapText="1" shrinkToFit="1"/>
    </xf>
    <xf numFmtId="0" fontId="35" fillId="0" borderId="94" xfId="9" applyFont="1" applyFill="1" applyBorder="1" applyAlignment="1">
      <alignment horizontal="center" vertical="center" wrapText="1" shrinkToFit="1"/>
    </xf>
    <xf numFmtId="0" fontId="35" fillId="0" borderId="95" xfId="9" applyFont="1" applyFill="1" applyBorder="1" applyAlignment="1">
      <alignment horizontal="center" vertical="center" wrapText="1" shrinkToFit="1"/>
    </xf>
    <xf numFmtId="0" fontId="35" fillId="0" borderId="9" xfId="9" applyFont="1" applyFill="1" applyBorder="1" applyAlignment="1">
      <alignment horizontal="center" vertical="center" wrapText="1" shrinkToFit="1"/>
    </xf>
    <xf numFmtId="0" fontId="35" fillId="0" borderId="11" xfId="9" applyFont="1" applyFill="1" applyBorder="1" applyAlignment="1">
      <alignment horizontal="center" vertical="center" wrapText="1" shrinkToFit="1"/>
    </xf>
    <xf numFmtId="0" fontId="35" fillId="0" borderId="10" xfId="9" applyFont="1" applyFill="1" applyBorder="1" applyAlignment="1">
      <alignment horizontal="center" vertical="center" wrapText="1" shrinkToFit="1"/>
    </xf>
    <xf numFmtId="222" fontId="35" fillId="6" borderId="122" xfId="10" applyNumberFormat="1" applyFont="1" applyFill="1" applyBorder="1" applyAlignment="1">
      <alignment horizontal="center" vertical="center" shrinkToFit="1"/>
    </xf>
    <xf numFmtId="222" fontId="35" fillId="6" borderId="94" xfId="10" applyNumberFormat="1" applyFont="1" applyFill="1" applyBorder="1" applyAlignment="1">
      <alignment horizontal="center" vertical="center" shrinkToFit="1"/>
    </xf>
    <xf numFmtId="222" fontId="35" fillId="6" borderId="9" xfId="10" applyNumberFormat="1" applyFont="1" applyFill="1" applyBorder="1" applyAlignment="1">
      <alignment horizontal="center" vertical="center" shrinkToFit="1"/>
    </xf>
    <xf numFmtId="222" fontId="35" fillId="6" borderId="11" xfId="10" applyNumberFormat="1" applyFont="1" applyFill="1" applyBorder="1" applyAlignment="1">
      <alignment horizontal="center" vertical="center" shrinkToFit="1"/>
    </xf>
    <xf numFmtId="182" fontId="35" fillId="0" borderId="136" xfId="9" applyNumberFormat="1" applyFont="1" applyFill="1" applyBorder="1" applyAlignment="1" applyProtection="1">
      <alignment horizontal="center" shrinkToFit="1"/>
      <protection locked="0"/>
    </xf>
    <xf numFmtId="182" fontId="35" fillId="0" borderId="137" xfId="9" applyNumberFormat="1" applyFont="1" applyFill="1" applyBorder="1" applyAlignment="1" applyProtection="1">
      <alignment horizontal="center" shrinkToFit="1"/>
      <protection locked="0"/>
    </xf>
    <xf numFmtId="182" fontId="35" fillId="0" borderId="95" xfId="9" applyNumberFormat="1" applyFont="1" applyFill="1" applyBorder="1" applyAlignment="1" applyProtection="1">
      <alignment horizontal="center" shrinkToFit="1"/>
      <protection locked="0"/>
    </xf>
    <xf numFmtId="0" fontId="35" fillId="0" borderId="138" xfId="9" applyFont="1" applyFill="1" applyBorder="1" applyAlignment="1" applyProtection="1">
      <alignment horizontal="left" vertical="center" shrinkToFit="1"/>
      <protection locked="0"/>
    </xf>
    <xf numFmtId="0" fontId="35" fillId="0" borderId="49" xfId="9" applyFont="1" applyFill="1" applyBorder="1" applyAlignment="1" applyProtection="1">
      <alignment horizontal="left" vertical="center" shrinkToFit="1"/>
      <protection locked="0"/>
    </xf>
    <xf numFmtId="207" fontId="35" fillId="0" borderId="135" xfId="9" applyNumberFormat="1" applyFont="1" applyFill="1" applyBorder="1" applyAlignment="1" applyProtection="1">
      <alignment horizontal="center" vertical="center" shrinkToFit="1"/>
      <protection locked="0"/>
    </xf>
    <xf numFmtId="0" fontId="36" fillId="0" borderId="94" xfId="9" applyFont="1" applyFill="1" applyBorder="1" applyAlignment="1">
      <alignment horizontal="left" vertical="center" wrapText="1"/>
    </xf>
    <xf numFmtId="0" fontId="36" fillId="0" borderId="95" xfId="9" applyFont="1" applyFill="1" applyBorder="1" applyAlignment="1">
      <alignment horizontal="left" vertical="center" wrapText="1"/>
    </xf>
    <xf numFmtId="0" fontId="36" fillId="0" borderId="0" xfId="9" applyFont="1" applyFill="1" applyAlignment="1">
      <alignment horizontal="left" vertical="center" wrapText="1"/>
    </xf>
    <xf numFmtId="0" fontId="36" fillId="0" borderId="8" xfId="9" applyFont="1" applyFill="1" applyBorder="1" applyAlignment="1">
      <alignment horizontal="left" vertical="center" wrapText="1"/>
    </xf>
    <xf numFmtId="0" fontId="35" fillId="0" borderId="95" xfId="9" applyFont="1" applyFill="1" applyBorder="1" applyAlignment="1">
      <alignment horizontal="center" vertical="center" shrinkToFit="1"/>
    </xf>
    <xf numFmtId="0" fontId="35" fillId="0" borderId="9" xfId="9" applyFont="1" applyFill="1" applyBorder="1" applyAlignment="1">
      <alignment horizontal="center" vertical="center" shrinkToFit="1"/>
    </xf>
    <xf numFmtId="0" fontId="35" fillId="0" borderId="11" xfId="9" applyFont="1" applyFill="1" applyBorder="1" applyAlignment="1">
      <alignment horizontal="center" vertical="center" shrinkToFit="1"/>
    </xf>
    <xf numFmtId="0" fontId="33" fillId="0" borderId="0" xfId="9" applyFont="1" applyFill="1" applyAlignment="1">
      <alignment horizontal="left" wrapText="1"/>
    </xf>
    <xf numFmtId="0" fontId="33" fillId="0" borderId="8" xfId="9" applyFont="1" applyFill="1" applyBorder="1" applyAlignment="1">
      <alignment horizontal="left" wrapText="1"/>
    </xf>
    <xf numFmtId="207" fontId="35" fillId="6" borderId="131" xfId="9" applyNumberFormat="1" applyFont="1" applyFill="1" applyBorder="1" applyAlignment="1">
      <alignment horizontal="center" vertical="center" shrinkToFit="1"/>
    </xf>
    <xf numFmtId="207" fontId="35" fillId="6" borderId="65" xfId="9" applyNumberFormat="1" applyFont="1" applyFill="1" applyBorder="1" applyAlignment="1">
      <alignment horizontal="center" vertical="center" shrinkToFit="1"/>
    </xf>
    <xf numFmtId="0" fontId="35" fillId="7" borderId="63" xfId="9" applyFont="1" applyFill="1" applyBorder="1" applyAlignment="1">
      <alignment horizontal="left" vertical="center" shrinkToFit="1"/>
    </xf>
    <xf numFmtId="0" fontId="35" fillId="7" borderId="65" xfId="9" applyFont="1" applyFill="1" applyBorder="1" applyAlignment="1">
      <alignment horizontal="left" vertical="center" shrinkToFit="1"/>
    </xf>
    <xf numFmtId="182" fontId="35" fillId="6" borderId="136" xfId="9" applyNumberFormat="1" applyFont="1" applyFill="1" applyBorder="1" applyAlignment="1">
      <alignment horizontal="center" shrinkToFit="1"/>
    </xf>
    <xf numFmtId="182" fontId="35" fillId="6" borderId="95" xfId="9" applyNumberFormat="1" applyFont="1" applyFill="1" applyBorder="1" applyAlignment="1">
      <alignment horizontal="center" shrinkToFit="1"/>
    </xf>
    <xf numFmtId="0" fontId="35" fillId="7" borderId="94" xfId="9" applyFont="1" applyFill="1" applyBorder="1" applyAlignment="1">
      <alignment horizontal="left" vertical="center" shrinkToFit="1"/>
    </xf>
    <xf numFmtId="0" fontId="35" fillId="7" borderId="95" xfId="9" applyFont="1" applyFill="1" applyBorder="1" applyAlignment="1">
      <alignment horizontal="left" vertical="center" shrinkToFit="1"/>
    </xf>
    <xf numFmtId="0" fontId="35" fillId="0" borderId="128" xfId="10" applyFont="1" applyBorder="1" applyAlignment="1" applyProtection="1">
      <alignment horizontal="center" vertical="top" shrinkToFit="1"/>
      <protection locked="0"/>
    </xf>
    <xf numFmtId="0" fontId="35" fillId="0" borderId="135" xfId="10" applyFont="1" applyBorder="1" applyAlignment="1" applyProtection="1">
      <alignment horizontal="center" vertical="top" shrinkToFit="1"/>
      <protection locked="0"/>
    </xf>
    <xf numFmtId="182" fontId="35" fillId="6" borderId="128" xfId="10" applyNumberFormat="1" applyFont="1" applyFill="1" applyBorder="1" applyAlignment="1">
      <alignment horizontal="center" vertical="top" shrinkToFit="1"/>
    </xf>
    <xf numFmtId="182" fontId="35" fillId="6" borderId="10" xfId="10" applyNumberFormat="1" applyFont="1" applyFill="1" applyBorder="1" applyAlignment="1">
      <alignment horizontal="center" vertical="top" shrinkToFit="1"/>
    </xf>
    <xf numFmtId="207" fontId="35" fillId="0" borderId="131" xfId="9" applyNumberFormat="1" applyFont="1" applyFill="1" applyBorder="1" applyAlignment="1" applyProtection="1">
      <alignment horizontal="center" vertical="center" shrinkToFit="1"/>
      <protection locked="0"/>
    </xf>
    <xf numFmtId="207" fontId="35" fillId="0" borderId="213" xfId="9" applyNumberFormat="1" applyFont="1" applyFill="1" applyBorder="1" applyAlignment="1" applyProtection="1">
      <alignment horizontal="center" vertical="center" shrinkToFit="1"/>
      <protection locked="0"/>
    </xf>
    <xf numFmtId="0" fontId="35" fillId="0" borderId="18" xfId="9" applyFont="1" applyFill="1" applyBorder="1" applyAlignment="1" applyProtection="1">
      <alignment horizontal="center" vertical="center"/>
      <protection locked="0"/>
    </xf>
    <xf numFmtId="0" fontId="35" fillId="0" borderId="12" xfId="9" applyFont="1" applyFill="1" applyBorder="1" applyAlignment="1" applyProtection="1">
      <alignment horizontal="center" vertical="center"/>
      <protection locked="0"/>
    </xf>
    <xf numFmtId="0" fontId="35" fillId="0" borderId="6" xfId="9" applyFont="1" applyFill="1" applyBorder="1" applyAlignment="1" applyProtection="1">
      <alignment horizontal="center" vertical="center"/>
      <protection locked="0"/>
    </xf>
    <xf numFmtId="0" fontId="35" fillId="0" borderId="10" xfId="9" applyFont="1" applyFill="1" applyBorder="1" applyAlignment="1" applyProtection="1">
      <alignment horizontal="center" vertical="center"/>
      <protection locked="0"/>
    </xf>
    <xf numFmtId="4" fontId="35" fillId="0" borderId="18" xfId="9" applyNumberFormat="1" applyFont="1" applyFill="1" applyBorder="1" applyAlignment="1" applyProtection="1">
      <alignment horizontal="center" vertical="center" shrinkToFit="1"/>
      <protection locked="0"/>
    </xf>
    <xf numFmtId="4" fontId="35" fillId="0" borderId="12" xfId="9" applyNumberFormat="1" applyFont="1" applyFill="1" applyBorder="1" applyAlignment="1" applyProtection="1">
      <alignment horizontal="center" vertical="center" shrinkToFit="1"/>
      <protection locked="0"/>
    </xf>
    <xf numFmtId="4" fontId="35" fillId="0" borderId="6" xfId="9" applyNumberFormat="1" applyFont="1" applyFill="1" applyBorder="1" applyAlignment="1" applyProtection="1">
      <alignment horizontal="center" vertical="center" shrinkToFit="1"/>
      <protection locked="0"/>
    </xf>
    <xf numFmtId="4" fontId="35" fillId="0" borderId="9" xfId="9" applyNumberFormat="1" applyFont="1" applyFill="1" applyBorder="1" applyAlignment="1" applyProtection="1">
      <alignment horizontal="center" vertical="center" shrinkToFit="1"/>
      <protection locked="0"/>
    </xf>
    <xf numFmtId="4" fontId="35" fillId="0" borderId="11" xfId="9" applyNumberFormat="1" applyFont="1" applyFill="1" applyBorder="1" applyAlignment="1" applyProtection="1">
      <alignment horizontal="center" vertical="center" shrinkToFit="1"/>
      <protection locked="0"/>
    </xf>
    <xf numFmtId="4" fontId="35" fillId="0" borderId="10" xfId="9" applyNumberFormat="1" applyFont="1" applyFill="1" applyBorder="1" applyAlignment="1" applyProtection="1">
      <alignment horizontal="center" vertical="center" shrinkToFit="1"/>
      <protection locked="0"/>
    </xf>
    <xf numFmtId="194" fontId="33" fillId="0" borderId="18" xfId="10" applyNumberFormat="1" applyFont="1" applyBorder="1" applyAlignment="1" applyProtection="1">
      <alignment horizontal="center" vertical="top" shrinkToFit="1"/>
      <protection locked="0"/>
    </xf>
    <xf numFmtId="194" fontId="33" fillId="0" borderId="129" xfId="10" applyNumberFormat="1" applyFont="1" applyBorder="1" applyAlignment="1" applyProtection="1">
      <alignment horizontal="center" vertical="top" shrinkToFit="1"/>
      <protection locked="0"/>
    </xf>
    <xf numFmtId="0" fontId="35" fillId="0" borderId="122" xfId="9" applyFont="1" applyFill="1" applyBorder="1" applyAlignment="1">
      <alignment horizontal="center" vertical="center"/>
    </xf>
    <xf numFmtId="0" fontId="35" fillId="0" borderId="95" xfId="9" applyFont="1" applyFill="1" applyBorder="1" applyAlignment="1">
      <alignment horizontal="center" vertical="center"/>
    </xf>
    <xf numFmtId="0" fontId="35" fillId="0" borderId="64" xfId="9" applyFont="1" applyFill="1" applyBorder="1" applyAlignment="1">
      <alignment horizontal="center" vertical="center"/>
    </xf>
    <xf numFmtId="0" fontId="35" fillId="0" borderId="63" xfId="9" applyFont="1" applyFill="1" applyBorder="1" applyAlignment="1">
      <alignment horizontal="center" vertical="center"/>
    </xf>
    <xf numFmtId="0" fontId="35" fillId="0" borderId="65" xfId="9" applyFont="1" applyFill="1" applyBorder="1" applyAlignment="1">
      <alignment horizontal="center" vertical="center"/>
    </xf>
    <xf numFmtId="4" fontId="35" fillId="6" borderId="122" xfId="9" applyNumberFormat="1" applyFont="1" applyFill="1" applyBorder="1" applyAlignment="1">
      <alignment horizontal="center" vertical="center" shrinkToFit="1"/>
    </xf>
    <xf numFmtId="4" fontId="35" fillId="6" borderId="94" xfId="9" applyNumberFormat="1" applyFont="1" applyFill="1" applyBorder="1" applyAlignment="1">
      <alignment horizontal="center" vertical="center" shrinkToFit="1"/>
    </xf>
    <xf numFmtId="4" fontId="35" fillId="6" borderId="95" xfId="9" applyNumberFormat="1" applyFont="1" applyFill="1" applyBorder="1" applyAlignment="1">
      <alignment horizontal="center" vertical="center" shrinkToFit="1"/>
    </xf>
    <xf numFmtId="4" fontId="35" fillId="6" borderId="64" xfId="9" applyNumberFormat="1" applyFont="1" applyFill="1" applyBorder="1" applyAlignment="1">
      <alignment horizontal="center" vertical="center" shrinkToFit="1"/>
    </xf>
    <xf numFmtId="4" fontId="35" fillId="6" borderId="63" xfId="9" applyNumberFormat="1" applyFont="1" applyFill="1" applyBorder="1" applyAlignment="1">
      <alignment horizontal="center" vertical="center" shrinkToFit="1"/>
    </xf>
    <xf numFmtId="4" fontId="35" fillId="6" borderId="65" xfId="9" applyNumberFormat="1" applyFont="1" applyFill="1" applyBorder="1" applyAlignment="1">
      <alignment horizontal="center" vertical="center" shrinkToFit="1"/>
    </xf>
    <xf numFmtId="194" fontId="33" fillId="6" borderId="122" xfId="10" applyNumberFormat="1" applyFont="1" applyFill="1" applyBorder="1" applyAlignment="1">
      <alignment horizontal="center" vertical="top" shrinkToFit="1"/>
    </xf>
    <xf numFmtId="194" fontId="33" fillId="6" borderId="137" xfId="10" applyNumberFormat="1" applyFont="1" applyFill="1" applyBorder="1" applyAlignment="1">
      <alignment horizontal="center" vertical="top" shrinkToFit="1"/>
    </xf>
    <xf numFmtId="194" fontId="33" fillId="6" borderId="136" xfId="10" applyNumberFormat="1" applyFont="1" applyFill="1" applyBorder="1" applyAlignment="1">
      <alignment horizontal="center" vertical="top" shrinkToFit="1"/>
    </xf>
    <xf numFmtId="182" fontId="35" fillId="6" borderId="64" xfId="10" applyNumberFormat="1" applyFont="1" applyFill="1" applyBorder="1" applyAlignment="1">
      <alignment horizontal="center" vertical="top" shrinkToFit="1"/>
    </xf>
    <xf numFmtId="182" fontId="35" fillId="6" borderId="213" xfId="10" applyNumberFormat="1" applyFont="1" applyFill="1" applyBorder="1" applyAlignment="1">
      <alignment horizontal="center" vertical="top" shrinkToFit="1"/>
    </xf>
    <xf numFmtId="182" fontId="35" fillId="6" borderId="131" xfId="10" applyNumberFormat="1" applyFont="1" applyFill="1" applyBorder="1" applyAlignment="1">
      <alignment horizontal="center" vertical="top" shrinkToFit="1"/>
    </xf>
    <xf numFmtId="194" fontId="33" fillId="6" borderId="95" xfId="10" applyNumberFormat="1" applyFont="1" applyFill="1" applyBorder="1" applyAlignment="1">
      <alignment horizontal="center" vertical="top" shrinkToFit="1"/>
    </xf>
    <xf numFmtId="204" fontId="35" fillId="6" borderId="122" xfId="9" applyNumberFormat="1" applyFont="1" applyFill="1" applyBorder="1" applyAlignment="1">
      <alignment horizontal="center" vertical="center" shrinkToFit="1"/>
    </xf>
    <xf numFmtId="204" fontId="35" fillId="6" borderId="94" xfId="9" applyNumberFormat="1" applyFont="1" applyFill="1" applyBorder="1" applyAlignment="1">
      <alignment horizontal="center" vertical="center" shrinkToFit="1"/>
    </xf>
    <xf numFmtId="204" fontId="35" fillId="6" borderId="95" xfId="9" applyNumberFormat="1" applyFont="1" applyFill="1" applyBorder="1" applyAlignment="1">
      <alignment horizontal="center" vertical="center" shrinkToFit="1"/>
    </xf>
    <xf numFmtId="204" fontId="35" fillId="6" borderId="64" xfId="9" applyNumberFormat="1" applyFont="1" applyFill="1" applyBorder="1" applyAlignment="1">
      <alignment horizontal="center" vertical="center" shrinkToFit="1"/>
    </xf>
    <xf numFmtId="204" fontId="35" fillId="6" borderId="63" xfId="9" applyNumberFormat="1" applyFont="1" applyFill="1" applyBorder="1" applyAlignment="1">
      <alignment horizontal="center" vertical="center" shrinkToFit="1"/>
    </xf>
    <xf numFmtId="204" fontId="35" fillId="6" borderId="65" xfId="9" applyNumberFormat="1" applyFont="1" applyFill="1" applyBorder="1" applyAlignment="1">
      <alignment horizontal="center" vertical="center" shrinkToFit="1"/>
    </xf>
    <xf numFmtId="222" fontId="35" fillId="6" borderId="64" xfId="10" applyNumberFormat="1" applyFont="1" applyFill="1" applyBorder="1" applyAlignment="1">
      <alignment horizontal="center" vertical="center" shrinkToFit="1"/>
    </xf>
    <xf numFmtId="222" fontId="35" fillId="6" borderId="63" xfId="10" applyNumberFormat="1" applyFont="1" applyFill="1" applyBorder="1" applyAlignment="1">
      <alignment horizontal="center" vertical="center" shrinkToFit="1"/>
    </xf>
    <xf numFmtId="182" fontId="35" fillId="6" borderId="137" xfId="9" applyNumberFormat="1" applyFont="1" applyFill="1" applyBorder="1" applyAlignment="1">
      <alignment horizontal="center" shrinkToFit="1"/>
    </xf>
    <xf numFmtId="207" fontId="35" fillId="6" borderId="213" xfId="9" applyNumberFormat="1" applyFont="1" applyFill="1" applyBorder="1" applyAlignment="1">
      <alignment horizontal="center" vertical="center" shrinkToFit="1"/>
    </xf>
    <xf numFmtId="0" fontId="35" fillId="0" borderId="9" xfId="10" applyFont="1" applyBorder="1" applyAlignment="1" applyProtection="1">
      <alignment horizontal="center" vertical="top" shrinkToFit="1"/>
      <protection locked="0"/>
    </xf>
    <xf numFmtId="182" fontId="35" fillId="0" borderId="84" xfId="9" applyNumberFormat="1" applyFont="1" applyFill="1" applyBorder="1" applyAlignment="1" applyProtection="1">
      <alignment horizontal="center" shrinkToFit="1"/>
      <protection locked="0"/>
    </xf>
    <xf numFmtId="182" fontId="35" fillId="0" borderId="6" xfId="9" applyNumberFormat="1" applyFont="1" applyFill="1" applyBorder="1" applyAlignment="1" applyProtection="1">
      <alignment horizontal="center" shrinkToFit="1"/>
      <protection locked="0"/>
    </xf>
    <xf numFmtId="0" fontId="35" fillId="0" borderId="51" xfId="9" applyFont="1" applyFill="1" applyBorder="1" applyAlignment="1" applyProtection="1">
      <alignment horizontal="left" vertical="center" shrinkToFit="1"/>
      <protection locked="0"/>
    </xf>
    <xf numFmtId="0" fontId="35" fillId="0" borderId="47" xfId="9" applyFont="1" applyFill="1" applyBorder="1" applyAlignment="1" applyProtection="1">
      <alignment horizontal="left" vertical="center" shrinkToFit="1"/>
      <protection locked="0"/>
    </xf>
    <xf numFmtId="194" fontId="33" fillId="0" borderId="84" xfId="10" applyNumberFormat="1" applyFont="1" applyBorder="1" applyAlignment="1" applyProtection="1">
      <alignment horizontal="center" vertical="top" shrinkToFit="1"/>
      <protection locked="0"/>
    </xf>
    <xf numFmtId="194" fontId="33" fillId="6" borderId="84" xfId="10" applyNumberFormat="1" applyFont="1" applyFill="1" applyBorder="1" applyAlignment="1">
      <alignment horizontal="center" vertical="top" shrinkToFit="1"/>
    </xf>
    <xf numFmtId="194" fontId="33" fillId="6" borderId="6" xfId="10" applyNumberFormat="1" applyFont="1" applyFill="1" applyBorder="1" applyAlignment="1">
      <alignment horizontal="center" vertical="top" shrinkToFit="1"/>
    </xf>
    <xf numFmtId="177" fontId="35" fillId="6" borderId="32" xfId="9" applyNumberFormat="1" applyFont="1" applyFill="1" applyBorder="1" applyAlignment="1">
      <alignment horizontal="center" vertical="center" shrinkToFit="1"/>
    </xf>
    <xf numFmtId="177" fontId="35" fillId="6" borderId="31" xfId="9" applyNumberFormat="1" applyFont="1" applyFill="1" applyBorder="1" applyAlignment="1">
      <alignment horizontal="center" vertical="center" shrinkToFit="1"/>
    </xf>
    <xf numFmtId="177" fontId="35" fillId="6" borderId="30" xfId="9" applyNumberFormat="1" applyFont="1" applyFill="1" applyBorder="1" applyAlignment="1">
      <alignment horizontal="center" vertical="center" shrinkToFit="1"/>
    </xf>
    <xf numFmtId="177" fontId="35" fillId="6" borderId="41" xfId="9" applyNumberFormat="1" applyFont="1" applyFill="1" applyBorder="1" applyAlignment="1">
      <alignment horizontal="center" vertical="center" shrinkToFit="1"/>
    </xf>
    <xf numFmtId="177" fontId="35" fillId="6" borderId="40" xfId="9" applyNumberFormat="1" applyFont="1" applyFill="1" applyBorder="1" applyAlignment="1">
      <alignment horizontal="center" vertical="center" shrinkToFit="1"/>
    </xf>
    <xf numFmtId="177" fontId="35" fillId="6" borderId="224" xfId="9" applyNumberFormat="1" applyFont="1" applyFill="1" applyBorder="1" applyAlignment="1">
      <alignment horizontal="center" vertical="center" shrinkToFit="1"/>
    </xf>
    <xf numFmtId="222" fontId="35" fillId="6" borderId="32" xfId="10" applyNumberFormat="1" applyFont="1" applyFill="1" applyBorder="1" applyAlignment="1">
      <alignment horizontal="center" vertical="center" shrinkToFit="1"/>
    </xf>
    <xf numFmtId="222" fontId="35" fillId="6" borderId="31" xfId="10" applyNumberFormat="1" applyFont="1" applyFill="1" applyBorder="1" applyAlignment="1">
      <alignment horizontal="center" vertical="center" shrinkToFit="1"/>
    </xf>
    <xf numFmtId="222" fontId="35" fillId="6" borderId="182" xfId="10" applyNumberFormat="1" applyFont="1" applyFill="1" applyBorder="1" applyAlignment="1">
      <alignment horizontal="center" vertical="center" shrinkToFit="1"/>
    </xf>
    <xf numFmtId="222" fontId="35" fillId="6" borderId="41" xfId="10" applyNumberFormat="1" applyFont="1" applyFill="1" applyBorder="1" applyAlignment="1">
      <alignment horizontal="center" vertical="center" shrinkToFit="1"/>
    </xf>
    <xf numFmtId="222" fontId="35" fillId="6" borderId="40" xfId="10" applyNumberFormat="1" applyFont="1" applyFill="1" applyBorder="1" applyAlignment="1">
      <alignment horizontal="center" vertical="center" shrinkToFit="1"/>
    </xf>
    <xf numFmtId="222" fontId="35" fillId="6" borderId="285" xfId="10" applyNumberFormat="1" applyFont="1" applyFill="1" applyBorder="1" applyAlignment="1">
      <alignment horizontal="center" vertical="center" shrinkToFit="1"/>
    </xf>
    <xf numFmtId="182" fontId="35" fillId="0" borderId="129" xfId="9" applyNumberFormat="1" applyFont="1" applyFill="1" applyBorder="1" applyAlignment="1" applyProtection="1">
      <alignment horizontal="center" shrinkToFit="1"/>
      <protection locked="0"/>
    </xf>
    <xf numFmtId="0" fontId="35" fillId="0" borderId="18" xfId="9" applyFont="1" applyFill="1" applyBorder="1" applyAlignment="1" applyProtection="1">
      <alignment horizontal="center" vertical="center" wrapText="1"/>
      <protection locked="0"/>
    </xf>
    <xf numFmtId="0" fontId="35" fillId="0" borderId="12" xfId="9" applyFont="1" applyFill="1" applyBorder="1" applyAlignment="1" applyProtection="1">
      <alignment horizontal="center" vertical="center" wrapText="1"/>
      <protection locked="0"/>
    </xf>
    <xf numFmtId="0" fontId="35" fillId="0" borderId="6" xfId="9" applyFont="1" applyFill="1" applyBorder="1" applyAlignment="1" applyProtection="1">
      <alignment horizontal="center" vertical="center" wrapText="1"/>
      <protection locked="0"/>
    </xf>
    <xf numFmtId="0" fontId="35" fillId="0" borderId="9" xfId="9" applyFont="1" applyFill="1" applyBorder="1" applyAlignment="1" applyProtection="1">
      <alignment horizontal="center" vertical="center" wrapText="1"/>
      <protection locked="0"/>
    </xf>
    <xf numFmtId="0" fontId="35" fillId="0" borderId="11" xfId="9" applyFont="1" applyFill="1" applyBorder="1" applyAlignment="1" applyProtection="1">
      <alignment horizontal="center" vertical="center" wrapText="1"/>
      <protection locked="0"/>
    </xf>
    <xf numFmtId="0" fontId="35" fillId="0" borderId="10" xfId="9" applyFont="1" applyFill="1" applyBorder="1" applyAlignment="1" applyProtection="1">
      <alignment horizontal="center" vertical="center" wrapText="1"/>
      <protection locked="0"/>
    </xf>
    <xf numFmtId="182" fontId="35" fillId="6" borderId="128" xfId="10" applyNumberFormat="1" applyFont="1" applyFill="1" applyBorder="1" applyAlignment="1">
      <alignment horizontal="center" vertical="center" shrinkToFit="1"/>
    </xf>
    <xf numFmtId="182" fontId="35" fillId="6" borderId="10" xfId="10" applyNumberFormat="1" applyFont="1" applyFill="1" applyBorder="1" applyAlignment="1">
      <alignment horizontal="center" vertical="center" shrinkToFit="1"/>
    </xf>
    <xf numFmtId="0" fontId="35" fillId="0" borderId="9" xfId="10" applyFont="1" applyBorder="1" applyAlignment="1" applyProtection="1">
      <alignment horizontal="center" vertical="center" shrinkToFit="1"/>
      <protection locked="0"/>
    </xf>
    <xf numFmtId="0" fontId="35" fillId="0" borderId="135" xfId="10" applyFont="1" applyBorder="1" applyAlignment="1" applyProtection="1">
      <alignment horizontal="center" vertical="center" shrinkToFit="1"/>
      <protection locked="0"/>
    </xf>
    <xf numFmtId="0" fontId="35" fillId="0" borderId="128" xfId="10" applyFont="1" applyBorder="1" applyAlignment="1" applyProtection="1">
      <alignment horizontal="center" vertical="center" shrinkToFit="1"/>
      <protection locked="0"/>
    </xf>
    <xf numFmtId="0" fontId="35" fillId="0" borderId="122" xfId="9" applyFont="1" applyFill="1" applyBorder="1" applyAlignment="1" applyProtection="1">
      <alignment horizontal="center" vertical="center"/>
      <protection locked="0"/>
    </xf>
    <xf numFmtId="0" fontId="35" fillId="0" borderId="95" xfId="9" applyFont="1" applyFill="1" applyBorder="1" applyAlignment="1" applyProtection="1">
      <alignment horizontal="center" vertical="center"/>
      <protection locked="0"/>
    </xf>
    <xf numFmtId="4" fontId="35" fillId="0" borderId="122" xfId="9" applyNumberFormat="1" applyFont="1" applyFill="1" applyBorder="1" applyAlignment="1" applyProtection="1">
      <alignment horizontal="center" vertical="center" shrinkToFit="1"/>
      <protection locked="0"/>
    </xf>
    <xf numFmtId="4" fontId="35" fillId="0" borderId="94" xfId="9" applyNumberFormat="1" applyFont="1" applyFill="1" applyBorder="1" applyAlignment="1" applyProtection="1">
      <alignment horizontal="center" vertical="center" shrinkToFit="1"/>
      <protection locked="0"/>
    </xf>
    <xf numFmtId="4" fontId="35" fillId="0" borderId="95" xfId="9" applyNumberFormat="1" applyFont="1" applyFill="1" applyBorder="1" applyAlignment="1" applyProtection="1">
      <alignment horizontal="center" vertical="center" shrinkToFit="1"/>
      <protection locked="0"/>
    </xf>
    <xf numFmtId="194" fontId="33" fillId="0" borderId="136" xfId="10" applyNumberFormat="1" applyFont="1" applyBorder="1" applyAlignment="1" applyProtection="1">
      <alignment horizontal="center" vertical="top" shrinkToFit="1"/>
      <protection locked="0"/>
    </xf>
    <xf numFmtId="194" fontId="33" fillId="0" borderId="137" xfId="10" applyNumberFormat="1" applyFont="1" applyBorder="1" applyAlignment="1" applyProtection="1">
      <alignment horizontal="center" vertical="top" shrinkToFit="1"/>
      <protection locked="0"/>
    </xf>
    <xf numFmtId="194" fontId="33" fillId="0" borderId="122" xfId="10" applyNumberFormat="1" applyFont="1" applyBorder="1" applyAlignment="1" applyProtection="1">
      <alignment horizontal="center" vertical="top" shrinkToFit="1"/>
      <protection locked="0"/>
    </xf>
    <xf numFmtId="180" fontId="35" fillId="7" borderId="7" xfId="9" applyNumberFormat="1" applyFont="1" applyFill="1" applyBorder="1" applyAlignment="1">
      <alignment horizontal="center" vertical="top" shrinkToFit="1"/>
    </xf>
    <xf numFmtId="0" fontId="35" fillId="7" borderId="0" xfId="9" applyFont="1" applyFill="1" applyAlignment="1">
      <alignment horizontal="center" vertical="top" shrinkToFit="1"/>
    </xf>
    <xf numFmtId="0" fontId="35" fillId="7" borderId="64" xfId="9" applyFont="1" applyFill="1" applyBorder="1" applyAlignment="1">
      <alignment horizontal="center" vertical="top" shrinkToFit="1"/>
    </xf>
    <xf numFmtId="0" fontId="35" fillId="7" borderId="63" xfId="9" applyFont="1" applyFill="1" applyBorder="1" applyAlignment="1">
      <alignment horizontal="center" vertical="top" shrinkToFit="1"/>
    </xf>
    <xf numFmtId="195" fontId="35" fillId="7" borderId="99" xfId="10" applyNumberFormat="1" applyFont="1" applyFill="1" applyBorder="1" applyAlignment="1">
      <alignment horizontal="center" vertical="top" shrinkToFit="1"/>
    </xf>
    <xf numFmtId="195" fontId="35" fillId="7" borderId="85" xfId="10" applyNumberFormat="1" applyFont="1" applyFill="1" applyBorder="1" applyAlignment="1">
      <alignment horizontal="center" vertical="top" shrinkToFit="1"/>
    </xf>
    <xf numFmtId="195" fontId="35" fillId="7" borderId="87" xfId="10" applyNumberFormat="1" applyFont="1" applyFill="1" applyBorder="1" applyAlignment="1">
      <alignment horizontal="center" vertical="top" shrinkToFit="1"/>
    </xf>
    <xf numFmtId="195" fontId="35" fillId="7" borderId="133" xfId="10" applyNumberFormat="1" applyFont="1" applyFill="1" applyBorder="1" applyAlignment="1">
      <alignment horizontal="center" vertical="top" shrinkToFit="1"/>
    </xf>
    <xf numFmtId="195" fontId="35" fillId="7" borderId="130" xfId="10" applyNumberFormat="1" applyFont="1" applyFill="1" applyBorder="1" applyAlignment="1">
      <alignment horizontal="center" vertical="top" shrinkToFit="1"/>
    </xf>
    <xf numFmtId="195" fontId="35" fillId="7" borderId="131" xfId="10" applyNumberFormat="1" applyFont="1" applyFill="1" applyBorder="1" applyAlignment="1">
      <alignment horizontal="center" vertical="top" shrinkToFit="1"/>
    </xf>
    <xf numFmtId="182" fontId="35" fillId="7" borderId="87" xfId="9" applyNumberFormat="1" applyFont="1" applyFill="1" applyBorder="1" applyAlignment="1">
      <alignment horizontal="center" vertical="center" shrinkToFit="1"/>
    </xf>
    <xf numFmtId="182" fontId="35" fillId="7" borderId="134" xfId="9" applyNumberFormat="1" applyFont="1" applyFill="1" applyBorder="1" applyAlignment="1">
      <alignment horizontal="center" vertical="center" shrinkToFit="1"/>
    </xf>
    <xf numFmtId="182" fontId="35" fillId="5" borderId="87" xfId="9" applyNumberFormat="1" applyFont="1" applyFill="1" applyBorder="1" applyAlignment="1">
      <alignment horizontal="center" vertical="center" shrinkToFit="1"/>
    </xf>
    <xf numFmtId="182" fontId="35" fillId="5" borderId="8" xfId="9" applyNumberFormat="1" applyFont="1" applyFill="1" applyBorder="1" applyAlignment="1">
      <alignment horizontal="center" vertical="center" shrinkToFit="1"/>
    </xf>
    <xf numFmtId="0" fontId="35" fillId="7" borderId="45" xfId="9" applyFont="1" applyFill="1" applyBorder="1" applyAlignment="1">
      <alignment vertical="center" shrinkToFit="1"/>
    </xf>
    <xf numFmtId="0" fontId="35" fillId="7" borderId="92" xfId="9" applyFont="1" applyFill="1" applyBorder="1" applyAlignment="1">
      <alignment vertical="center" shrinkToFit="1"/>
    </xf>
    <xf numFmtId="177" fontId="35" fillId="6" borderId="294" xfId="9" applyNumberFormat="1" applyFont="1" applyFill="1" applyBorder="1" applyAlignment="1">
      <alignment horizontal="center" vertical="center" shrinkToFit="1"/>
    </xf>
    <xf numFmtId="177" fontId="35" fillId="6" borderId="295" xfId="9" applyNumberFormat="1" applyFont="1" applyFill="1" applyBorder="1" applyAlignment="1">
      <alignment horizontal="center" vertical="center" shrinkToFit="1"/>
    </xf>
    <xf numFmtId="177" fontId="35" fillId="6" borderId="296" xfId="9" applyNumberFormat="1" applyFont="1" applyFill="1" applyBorder="1" applyAlignment="1">
      <alignment horizontal="center" vertical="center" shrinkToFit="1"/>
    </xf>
    <xf numFmtId="222" fontId="35" fillId="6" borderId="7" xfId="10" applyNumberFormat="1" applyFont="1" applyFill="1" applyBorder="1" applyAlignment="1">
      <alignment horizontal="center" vertical="center" shrinkToFit="1"/>
    </xf>
    <xf numFmtId="222" fontId="35" fillId="6" borderId="0" xfId="10" applyNumberFormat="1" applyFont="1" applyFill="1" applyAlignment="1">
      <alignment horizontal="center" vertical="center" shrinkToFit="1"/>
    </xf>
    <xf numFmtId="0" fontId="35" fillId="0" borderId="136" xfId="9" applyFont="1" applyFill="1" applyBorder="1" applyAlignment="1" applyProtection="1">
      <alignment horizontal="center" shrinkToFit="1"/>
      <protection locked="0"/>
    </xf>
    <xf numFmtId="0" fontId="35" fillId="0" borderId="137" xfId="9" applyFont="1" applyFill="1" applyBorder="1" applyAlignment="1" applyProtection="1">
      <alignment horizontal="center" shrinkToFit="1"/>
      <protection locked="0"/>
    </xf>
    <xf numFmtId="202" fontId="35" fillId="6" borderId="119" xfId="9" applyNumberFormat="1" applyFont="1" applyFill="1" applyBorder="1" applyAlignment="1">
      <alignment horizontal="center" vertical="center"/>
    </xf>
    <xf numFmtId="202" fontId="35" fillId="6" borderId="120" xfId="9" applyNumberFormat="1" applyFont="1" applyFill="1" applyBorder="1" applyAlignment="1">
      <alignment horizontal="center" vertical="center"/>
    </xf>
    <xf numFmtId="190" fontId="35" fillId="6" borderId="120" xfId="9" applyNumberFormat="1" applyFont="1" applyFill="1" applyBorder="1" applyAlignment="1">
      <alignment horizontal="right" vertical="center"/>
    </xf>
    <xf numFmtId="190" fontId="35" fillId="6" borderId="121" xfId="9" applyNumberFormat="1" applyFont="1" applyFill="1" applyBorder="1" applyAlignment="1">
      <alignment horizontal="right" vertical="center"/>
    </xf>
    <xf numFmtId="0" fontId="98" fillId="7" borderId="105" xfId="9" applyFont="1" applyFill="1" applyBorder="1" applyAlignment="1">
      <alignment horizontal="right" vertical="top"/>
    </xf>
    <xf numFmtId="0" fontId="98" fillId="7" borderId="75" xfId="9" applyFont="1" applyFill="1" applyBorder="1" applyAlignment="1">
      <alignment horizontal="right" vertical="top"/>
    </xf>
    <xf numFmtId="0" fontId="98" fillId="7" borderId="84" xfId="9" applyFont="1" applyFill="1" applyBorder="1" applyAlignment="1">
      <alignment horizontal="right" vertical="top"/>
    </xf>
    <xf numFmtId="4" fontId="35" fillId="6" borderId="71" xfId="9" applyNumberFormat="1" applyFont="1" applyFill="1" applyBorder="1" applyAlignment="1">
      <alignment horizontal="right" vertical="center"/>
    </xf>
    <xf numFmtId="4" fontId="35" fillId="6" borderId="21" xfId="9" applyNumberFormat="1" applyFont="1" applyFill="1" applyBorder="1" applyAlignment="1">
      <alignment horizontal="right" vertical="center"/>
    </xf>
    <xf numFmtId="4" fontId="35" fillId="6" borderId="53" xfId="9" applyNumberFormat="1" applyFont="1" applyFill="1" applyBorder="1" applyAlignment="1">
      <alignment horizontal="right" vertical="center"/>
    </xf>
    <xf numFmtId="4" fontId="35" fillId="6" borderId="3" xfId="9" applyNumberFormat="1" applyFont="1" applyFill="1" applyBorder="1" applyAlignment="1">
      <alignment horizontal="right" vertical="center"/>
    </xf>
    <xf numFmtId="207" fontId="35" fillId="7" borderId="131" xfId="9" applyNumberFormat="1" applyFont="1" applyFill="1" applyBorder="1" applyAlignment="1">
      <alignment horizontal="center" vertical="center" shrinkToFit="1"/>
    </xf>
    <xf numFmtId="207" fontId="35" fillId="7" borderId="213" xfId="9" applyNumberFormat="1" applyFont="1" applyFill="1" applyBorder="1" applyAlignment="1">
      <alignment horizontal="center" vertical="center" shrinkToFit="1"/>
    </xf>
    <xf numFmtId="207" fontId="35" fillId="5" borderId="131" xfId="9" applyNumberFormat="1" applyFont="1" applyFill="1" applyBorder="1" applyAlignment="1">
      <alignment horizontal="center" vertical="center" shrinkToFit="1"/>
    </xf>
    <xf numFmtId="207" fontId="35" fillId="5" borderId="65" xfId="9" applyNumberFormat="1" applyFont="1" applyFill="1" applyBorder="1" applyAlignment="1">
      <alignment horizontal="center" vertical="center" shrinkToFit="1"/>
    </xf>
    <xf numFmtId="0" fontId="35" fillId="7" borderId="77" xfId="9" applyFont="1" applyFill="1" applyBorder="1" applyAlignment="1">
      <alignment horizontal="center" vertical="center" shrinkToFit="1"/>
    </xf>
    <xf numFmtId="0" fontId="35" fillId="7" borderId="48" xfId="9" applyFont="1" applyFill="1" applyBorder="1" applyAlignment="1">
      <alignment horizontal="center" vertical="center" shrinkToFit="1"/>
    </xf>
    <xf numFmtId="0" fontId="35" fillId="7" borderId="82" xfId="9" applyFont="1" applyFill="1" applyBorder="1" applyAlignment="1">
      <alignment horizontal="center" vertical="center" shrinkToFit="1"/>
    </xf>
    <xf numFmtId="0" fontId="35" fillId="7" borderId="7" xfId="9" applyFont="1" applyFill="1" applyBorder="1" applyAlignment="1">
      <alignment horizontal="center" vertical="top"/>
    </xf>
    <xf numFmtId="0" fontId="35" fillId="7" borderId="0" xfId="9" applyFont="1" applyFill="1" applyAlignment="1">
      <alignment horizontal="center" vertical="top"/>
    </xf>
    <xf numFmtId="0" fontId="35" fillId="7" borderId="8" xfId="9" applyFont="1" applyFill="1" applyBorder="1" applyAlignment="1">
      <alignment horizontal="center" vertical="top"/>
    </xf>
    <xf numFmtId="0" fontId="35" fillId="7" borderId="64" xfId="9" applyFont="1" applyFill="1" applyBorder="1" applyAlignment="1">
      <alignment horizontal="center" vertical="top"/>
    </xf>
    <xf numFmtId="0" fontId="35" fillId="7" borderId="63" xfId="9" applyFont="1" applyFill="1" applyBorder="1" applyAlignment="1">
      <alignment horizontal="center" vertical="top"/>
    </xf>
    <xf numFmtId="0" fontId="35" fillId="7" borderId="65" xfId="9" applyFont="1" applyFill="1" applyBorder="1" applyAlignment="1">
      <alignment horizontal="center" vertical="top"/>
    </xf>
    <xf numFmtId="4" fontId="35" fillId="7" borderId="7" xfId="9" applyNumberFormat="1" applyFont="1" applyFill="1" applyBorder="1" applyAlignment="1">
      <alignment horizontal="right" vertical="top" shrinkToFit="1"/>
    </xf>
    <xf numFmtId="4" fontId="35" fillId="7" borderId="0" xfId="9" applyNumberFormat="1" applyFont="1" applyFill="1" applyAlignment="1">
      <alignment horizontal="right" vertical="top" shrinkToFit="1"/>
    </xf>
    <xf numFmtId="4" fontId="35" fillId="7" borderId="8" xfId="9" applyNumberFormat="1" applyFont="1" applyFill="1" applyBorder="1" applyAlignment="1">
      <alignment horizontal="right" vertical="top" shrinkToFit="1"/>
    </xf>
    <xf numFmtId="4" fontId="35" fillId="7" borderId="64" xfId="9" applyNumberFormat="1" applyFont="1" applyFill="1" applyBorder="1" applyAlignment="1">
      <alignment horizontal="right" vertical="top" shrinkToFit="1"/>
    </xf>
    <xf numFmtId="4" fontId="35" fillId="7" borderId="63" xfId="9" applyNumberFormat="1" applyFont="1" applyFill="1" applyBorder="1" applyAlignment="1">
      <alignment horizontal="right" vertical="top" shrinkToFit="1"/>
    </xf>
    <xf numFmtId="4" fontId="35" fillId="7" borderId="65" xfId="9" applyNumberFormat="1" applyFont="1" applyFill="1" applyBorder="1" applyAlignment="1">
      <alignment horizontal="right" vertical="top" shrinkToFit="1"/>
    </xf>
    <xf numFmtId="0" fontId="35" fillId="7" borderId="99" xfId="10" applyFont="1" applyFill="1" applyBorder="1" applyAlignment="1">
      <alignment horizontal="center" vertical="top" shrinkToFit="1"/>
    </xf>
    <xf numFmtId="0" fontId="35" fillId="7" borderId="85" xfId="10" applyFont="1" applyFill="1" applyBorder="1" applyAlignment="1">
      <alignment horizontal="center" vertical="top" shrinkToFit="1"/>
    </xf>
    <xf numFmtId="0" fontId="35" fillId="7" borderId="133" xfId="10" applyFont="1" applyFill="1" applyBorder="1" applyAlignment="1">
      <alignment horizontal="center" vertical="top" shrinkToFit="1"/>
    </xf>
    <xf numFmtId="0" fontId="35" fillId="7" borderId="130" xfId="10" applyFont="1" applyFill="1" applyBorder="1" applyAlignment="1">
      <alignment horizontal="center" vertical="top" shrinkToFit="1"/>
    </xf>
    <xf numFmtId="0" fontId="35" fillId="7" borderId="87" xfId="10" applyFont="1" applyFill="1" applyBorder="1" applyAlignment="1">
      <alignment horizontal="center" vertical="top" shrinkToFit="1"/>
    </xf>
    <xf numFmtId="0" fontId="35" fillId="7" borderId="131" xfId="10" applyFont="1" applyFill="1" applyBorder="1" applyAlignment="1">
      <alignment horizontal="center" vertical="top" shrinkToFit="1"/>
    </xf>
    <xf numFmtId="182" fontId="35" fillId="7" borderId="85" xfId="10" applyNumberFormat="1" applyFont="1" applyFill="1" applyBorder="1" applyAlignment="1">
      <alignment horizontal="center" vertical="top"/>
    </xf>
    <xf numFmtId="182" fontId="35" fillId="7" borderId="86" xfId="10" applyNumberFormat="1" applyFont="1" applyFill="1" applyBorder="1" applyAlignment="1">
      <alignment horizontal="center" vertical="top"/>
    </xf>
    <xf numFmtId="182" fontId="35" fillId="7" borderId="130" xfId="10" applyNumberFormat="1" applyFont="1" applyFill="1" applyBorder="1" applyAlignment="1">
      <alignment horizontal="center" vertical="top"/>
    </xf>
    <xf numFmtId="182" fontId="35" fillId="7" borderId="132" xfId="10" applyNumberFormat="1" applyFont="1" applyFill="1" applyBorder="1" applyAlignment="1">
      <alignment horizontal="center" vertical="top"/>
    </xf>
    <xf numFmtId="0" fontId="35" fillId="0" borderId="105" xfId="9" applyFont="1" applyFill="1" applyBorder="1" applyAlignment="1">
      <alignment horizontal="center" vertical="center"/>
    </xf>
    <xf numFmtId="0" fontId="35" fillId="0" borderId="75" xfId="9" applyFont="1" applyFill="1" applyBorder="1" applyAlignment="1">
      <alignment horizontal="center" vertical="center"/>
    </xf>
    <xf numFmtId="0" fontId="35" fillId="0" borderId="99" xfId="9" applyFont="1" applyFill="1" applyBorder="1" applyAlignment="1">
      <alignment horizontal="center" vertical="center"/>
    </xf>
    <xf numFmtId="0" fontId="35" fillId="0" borderId="85" xfId="9" applyFont="1" applyFill="1" applyBorder="1" applyAlignment="1">
      <alignment horizontal="center" vertical="center"/>
    </xf>
    <xf numFmtId="0" fontId="35" fillId="0" borderId="100" xfId="9" applyFont="1" applyFill="1" applyBorder="1" applyAlignment="1">
      <alignment horizontal="center" vertical="center"/>
    </xf>
    <xf numFmtId="0" fontId="35" fillId="0" borderId="43" xfId="9" applyFont="1" applyFill="1" applyBorder="1" applyAlignment="1">
      <alignment horizontal="center" vertical="center"/>
    </xf>
    <xf numFmtId="0" fontId="35" fillId="0" borderId="76" xfId="9" applyFont="1" applyFill="1" applyBorder="1" applyAlignment="1">
      <alignment horizontal="center" vertical="center"/>
    </xf>
    <xf numFmtId="0" fontId="35" fillId="0" borderId="86" xfId="9" applyFont="1" applyFill="1" applyBorder="1" applyAlignment="1">
      <alignment horizontal="center" vertical="center"/>
    </xf>
    <xf numFmtId="0" fontId="35" fillId="0" borderId="125" xfId="9" applyFont="1" applyFill="1" applyBorder="1" applyAlignment="1">
      <alignment horizontal="center" vertical="center"/>
    </xf>
    <xf numFmtId="0" fontId="35" fillId="7" borderId="51" xfId="9" applyFont="1" applyFill="1" applyBorder="1" applyAlignment="1">
      <alignment vertical="center" shrinkToFit="1"/>
    </xf>
    <xf numFmtId="0" fontId="35" fillId="7" borderId="47" xfId="9" applyFont="1" applyFill="1" applyBorder="1" applyAlignment="1">
      <alignment vertical="center" shrinkToFit="1"/>
    </xf>
    <xf numFmtId="194" fontId="33" fillId="7" borderId="84" xfId="10" applyNumberFormat="1" applyFont="1" applyFill="1" applyBorder="1" applyAlignment="1">
      <alignment horizontal="center" vertical="top" shrinkToFit="1"/>
    </xf>
    <xf numFmtId="194" fontId="33" fillId="7" borderId="12" xfId="10" applyNumberFormat="1" applyFont="1" applyFill="1" applyBorder="1" applyAlignment="1">
      <alignment horizontal="center" vertical="top" shrinkToFit="1"/>
    </xf>
    <xf numFmtId="194" fontId="33" fillId="7" borderId="6" xfId="10" applyNumberFormat="1" applyFont="1" applyFill="1" applyBorder="1" applyAlignment="1">
      <alignment horizontal="center" vertical="top" shrinkToFit="1"/>
    </xf>
    <xf numFmtId="0" fontId="98" fillId="7" borderId="18" xfId="9" applyFont="1" applyFill="1" applyBorder="1" applyAlignment="1">
      <alignment horizontal="right" vertical="top"/>
    </xf>
    <xf numFmtId="0" fontId="98" fillId="7" borderId="12" xfId="9" applyFont="1" applyFill="1" applyBorder="1" applyAlignment="1">
      <alignment horizontal="right" vertical="top"/>
    </xf>
    <xf numFmtId="0" fontId="98" fillId="7" borderId="87" xfId="9" applyFont="1" applyFill="1" applyBorder="1" applyAlignment="1">
      <alignment horizontal="right" vertical="top"/>
    </xf>
    <xf numFmtId="0" fontId="98" fillId="7" borderId="134" xfId="9" applyFont="1" applyFill="1" applyBorder="1" applyAlignment="1">
      <alignment horizontal="right" vertical="top"/>
    </xf>
    <xf numFmtId="182" fontId="98" fillId="7" borderId="84" xfId="9" applyNumberFormat="1" applyFont="1" applyFill="1" applyBorder="1" applyAlignment="1">
      <alignment horizontal="right" vertical="top"/>
    </xf>
    <xf numFmtId="182" fontId="98" fillId="7" borderId="6" xfId="9" applyNumberFormat="1" applyFont="1" applyFill="1" applyBorder="1" applyAlignment="1">
      <alignment horizontal="right" vertical="top"/>
    </xf>
    <xf numFmtId="0" fontId="33" fillId="0" borderId="9" xfId="9" applyFont="1" applyFill="1" applyBorder="1" applyAlignment="1">
      <alignment horizontal="center" vertical="center"/>
    </xf>
    <xf numFmtId="0" fontId="33" fillId="0" borderId="11" xfId="9" applyFont="1" applyFill="1" applyBorder="1" applyAlignment="1">
      <alignment horizontal="center" vertical="center"/>
    </xf>
    <xf numFmtId="0" fontId="33" fillId="0" borderId="10" xfId="9" applyFont="1" applyFill="1" applyBorder="1" applyAlignment="1">
      <alignment horizontal="center" vertical="center"/>
    </xf>
    <xf numFmtId="0" fontId="97" fillId="0" borderId="18" xfId="9" applyFont="1" applyFill="1" applyBorder="1" applyAlignment="1">
      <alignment horizontal="center" vertical="center" wrapText="1"/>
    </xf>
    <xf numFmtId="0" fontId="97" fillId="0" borderId="12" xfId="9" applyFont="1" applyFill="1" applyBorder="1" applyAlignment="1">
      <alignment horizontal="center" vertical="center"/>
    </xf>
    <xf numFmtId="0" fontId="97" fillId="0" borderId="6" xfId="9" applyFont="1" applyFill="1" applyBorder="1" applyAlignment="1">
      <alignment horizontal="center" vertical="center"/>
    </xf>
    <xf numFmtId="0" fontId="97" fillId="0" borderId="7" xfId="9" applyFont="1" applyFill="1" applyBorder="1" applyAlignment="1">
      <alignment horizontal="center" vertical="center" wrapText="1"/>
    </xf>
    <xf numFmtId="0" fontId="97" fillId="0" borderId="0" xfId="9" applyFont="1" applyFill="1" applyAlignment="1">
      <alignment horizontal="center" vertical="center"/>
    </xf>
    <xf numFmtId="0" fontId="97" fillId="0" borderId="9" xfId="9" applyFont="1" applyFill="1" applyBorder="1" applyAlignment="1">
      <alignment horizontal="center" vertical="center"/>
    </xf>
    <xf numFmtId="0" fontId="97" fillId="0" borderId="11" xfId="9" applyFont="1" applyFill="1" applyBorder="1" applyAlignment="1">
      <alignment horizontal="center" vertical="center"/>
    </xf>
    <xf numFmtId="0" fontId="35" fillId="0" borderId="134" xfId="9" applyFont="1" applyFill="1" applyBorder="1" applyAlignment="1">
      <alignment horizontal="center" vertical="center"/>
    </xf>
    <xf numFmtId="0" fontId="35" fillId="0" borderId="128" xfId="9" applyFont="1" applyFill="1" applyBorder="1" applyAlignment="1">
      <alignment horizontal="center" vertical="center" shrinkToFit="1"/>
    </xf>
    <xf numFmtId="0" fontId="35" fillId="0" borderId="135" xfId="9" applyFont="1" applyFill="1" applyBorder="1" applyAlignment="1">
      <alignment horizontal="center" vertical="center" shrinkToFit="1"/>
    </xf>
    <xf numFmtId="0" fontId="97" fillId="0" borderId="6" xfId="9" applyFont="1" applyFill="1" applyBorder="1" applyAlignment="1">
      <alignment horizontal="center" vertical="center" wrapText="1"/>
    </xf>
    <xf numFmtId="0" fontId="97" fillId="0" borderId="0" xfId="9" applyFont="1" applyFill="1" applyAlignment="1">
      <alignment horizontal="center" vertical="center" wrapText="1"/>
    </xf>
    <xf numFmtId="0" fontId="97" fillId="0" borderId="8" xfId="9" applyFont="1" applyFill="1" applyBorder="1" applyAlignment="1">
      <alignment horizontal="center" vertical="center" wrapText="1"/>
    </xf>
    <xf numFmtId="190" fontId="35" fillId="6" borderId="18" xfId="9" applyNumberFormat="1" applyFont="1" applyFill="1" applyBorder="1" applyAlignment="1">
      <alignment horizontal="right" vertical="center"/>
    </xf>
    <xf numFmtId="190" fontId="35" fillId="6" borderId="12" xfId="9" applyNumberFormat="1" applyFont="1" applyFill="1" applyBorder="1" applyAlignment="1">
      <alignment horizontal="right" vertical="center"/>
    </xf>
    <xf numFmtId="190" fontId="35" fillId="6" borderId="7" xfId="9" applyNumberFormat="1" applyFont="1" applyFill="1" applyBorder="1" applyAlignment="1">
      <alignment horizontal="right" vertical="center"/>
    </xf>
    <xf numFmtId="190" fontId="35" fillId="6" borderId="0" xfId="9" applyNumberFormat="1" applyFont="1" applyFill="1" applyAlignment="1">
      <alignment horizontal="right" vertical="center"/>
    </xf>
    <xf numFmtId="0" fontId="35" fillId="0" borderId="87" xfId="9" applyFont="1" applyFill="1" applyBorder="1" applyAlignment="1">
      <alignment horizontal="center" vertical="center" shrinkToFit="1"/>
    </xf>
    <xf numFmtId="0" fontId="35" fillId="0" borderId="134" xfId="9" applyFont="1" applyFill="1" applyBorder="1" applyAlignment="1">
      <alignment horizontal="center" vertical="center" shrinkToFit="1"/>
    </xf>
    <xf numFmtId="0" fontId="35" fillId="0" borderId="98" xfId="9" applyFont="1" applyFill="1" applyBorder="1" applyAlignment="1" applyProtection="1">
      <alignment horizontal="left" vertical="center" shrinkToFit="1"/>
      <protection locked="0"/>
    </xf>
    <xf numFmtId="0" fontId="35" fillId="0" borderId="45" xfId="9" applyFont="1" applyFill="1" applyBorder="1" applyAlignment="1" applyProtection="1">
      <alignment horizontal="left" vertical="center" shrinkToFit="1"/>
      <protection locked="0"/>
    </xf>
    <xf numFmtId="0" fontId="35" fillId="0" borderId="92" xfId="9" applyFont="1" applyFill="1" applyBorder="1" applyAlignment="1" applyProtection="1">
      <alignment horizontal="left" vertical="center" shrinkToFit="1"/>
      <protection locked="0"/>
    </xf>
    <xf numFmtId="0" fontId="35" fillId="0" borderId="181" xfId="9" applyFont="1" applyFill="1" applyBorder="1" applyAlignment="1" applyProtection="1">
      <alignment horizontal="left" vertical="center" shrinkToFit="1"/>
      <protection locked="0"/>
    </xf>
    <xf numFmtId="0" fontId="35" fillId="0" borderId="172" xfId="9" applyFont="1" applyFill="1" applyBorder="1" applyAlignment="1" applyProtection="1">
      <alignment horizontal="left" vertical="center" shrinkToFit="1"/>
      <protection locked="0"/>
    </xf>
    <xf numFmtId="0" fontId="35" fillId="0" borderId="45" xfId="9" applyFont="1" applyFill="1" applyBorder="1" applyAlignment="1">
      <alignment horizontal="left" vertical="center"/>
    </xf>
    <xf numFmtId="0" fontId="35" fillId="0" borderId="107" xfId="9" applyFont="1" applyFill="1" applyBorder="1" applyAlignment="1" applyProtection="1">
      <alignment horizontal="left" vertical="center" shrinkToFit="1"/>
      <protection locked="0"/>
    </xf>
    <xf numFmtId="0" fontId="40" fillId="0" borderId="101" xfId="0" applyFont="1" applyBorder="1" applyAlignment="1" applyProtection="1">
      <alignment horizontal="left" vertical="center" shrinkToFit="1"/>
      <protection locked="0"/>
    </xf>
    <xf numFmtId="0" fontId="40" fillId="0" borderId="44" xfId="0" applyFont="1" applyBorder="1" applyAlignment="1" applyProtection="1">
      <alignment horizontal="left" vertical="center" shrinkToFit="1"/>
      <protection locked="0"/>
    </xf>
    <xf numFmtId="0" fontId="40" fillId="0" borderId="197" xfId="0" applyFont="1" applyBorder="1" applyAlignment="1" applyProtection="1">
      <alignment horizontal="left" vertical="center" shrinkToFit="1"/>
      <protection locked="0"/>
    </xf>
    <xf numFmtId="0" fontId="35" fillId="0" borderId="11" xfId="9" applyFont="1" applyFill="1" applyBorder="1" applyAlignment="1" applyProtection="1">
      <alignment horizontal="left" vertical="center" shrinkToFit="1"/>
      <protection locked="0"/>
    </xf>
    <xf numFmtId="0" fontId="35" fillId="0" borderId="128" xfId="9" applyFont="1" applyFill="1" applyBorder="1" applyAlignment="1" applyProtection="1">
      <alignment horizontal="left" vertical="center" shrinkToFit="1"/>
      <protection locked="0"/>
    </xf>
    <xf numFmtId="0" fontId="35" fillId="0" borderId="10" xfId="9" applyFont="1" applyFill="1" applyBorder="1" applyAlignment="1" applyProtection="1">
      <alignment horizontal="left" vertical="center" shrinkToFit="1"/>
      <protection locked="0"/>
    </xf>
    <xf numFmtId="0" fontId="35" fillId="0" borderId="16" xfId="9" quotePrefix="1" applyFont="1" applyFill="1" applyBorder="1" applyAlignment="1">
      <alignment horizontal="right" vertical="center"/>
    </xf>
    <xf numFmtId="0" fontId="35" fillId="0" borderId="12" xfId="9" applyFont="1" applyFill="1" applyBorder="1" applyAlignment="1">
      <alignment horizontal="right" vertical="center"/>
    </xf>
    <xf numFmtId="0" fontId="35" fillId="0" borderId="12" xfId="9" applyFont="1" applyFill="1" applyBorder="1" applyAlignment="1">
      <alignment horizontal="left" vertical="center" wrapText="1"/>
    </xf>
    <xf numFmtId="0" fontId="33" fillId="0" borderId="22" xfId="9" applyFont="1" applyFill="1" applyBorder="1">
      <alignment vertical="center"/>
    </xf>
    <xf numFmtId="0" fontId="33" fillId="0" borderId="21" xfId="9" applyFont="1" applyFill="1" applyBorder="1">
      <alignment vertical="center"/>
    </xf>
    <xf numFmtId="0" fontId="33" fillId="0" borderId="108" xfId="9" applyFont="1" applyFill="1" applyBorder="1">
      <alignment vertical="center"/>
    </xf>
    <xf numFmtId="0" fontId="35" fillId="0" borderId="51" xfId="9" applyFont="1" applyFill="1" applyBorder="1" applyAlignment="1">
      <alignment horizontal="left" vertical="center"/>
    </xf>
    <xf numFmtId="0" fontId="35" fillId="0" borderId="223" xfId="9" applyFont="1" applyFill="1" applyBorder="1" applyAlignment="1">
      <alignment horizontal="left" vertical="center"/>
    </xf>
    <xf numFmtId="0" fontId="35" fillId="0" borderId="102" xfId="9" applyFont="1" applyFill="1" applyBorder="1" applyAlignment="1" applyProtection="1">
      <alignment horizontal="left" vertical="center" shrinkToFit="1"/>
      <protection locked="0"/>
    </xf>
    <xf numFmtId="0" fontId="35" fillId="0" borderId="171" xfId="9" applyFont="1" applyFill="1" applyBorder="1" applyAlignment="1" applyProtection="1">
      <alignment horizontal="left" vertical="center" shrinkToFit="1"/>
      <protection locked="0"/>
    </xf>
    <xf numFmtId="0" fontId="35" fillId="0" borderId="12" xfId="9" applyFont="1" applyFill="1" applyBorder="1" applyAlignment="1">
      <alignment horizontal="left" vertical="center"/>
    </xf>
    <xf numFmtId="0" fontId="35" fillId="0" borderId="84" xfId="9" applyFont="1" applyFill="1" applyBorder="1" applyAlignment="1" applyProtection="1">
      <alignment horizontal="left" vertical="center" shrinkToFit="1"/>
      <protection locked="0"/>
    </xf>
    <xf numFmtId="0" fontId="35" fillId="0" borderId="12" xfId="9" applyFont="1" applyFill="1" applyBorder="1" applyAlignment="1" applyProtection="1">
      <alignment horizontal="left" vertical="center" shrinkToFit="1"/>
      <protection locked="0"/>
    </xf>
    <xf numFmtId="0" fontId="35" fillId="0" borderId="6" xfId="9" applyFont="1" applyFill="1" applyBorder="1" applyAlignment="1" applyProtection="1">
      <alignment horizontal="left" vertical="center" shrinkToFit="1"/>
      <protection locked="0"/>
    </xf>
    <xf numFmtId="0" fontId="35" fillId="0" borderId="7" xfId="9" applyFont="1" applyFill="1" applyBorder="1" applyAlignment="1" applyProtection="1">
      <alignment horizontal="center" vertical="center"/>
      <protection locked="0"/>
    </xf>
    <xf numFmtId="0" fontId="35" fillId="0" borderId="8" xfId="9" applyFont="1" applyFill="1" applyBorder="1" applyAlignment="1" applyProtection="1">
      <alignment horizontal="center" vertical="center"/>
      <protection locked="0"/>
    </xf>
    <xf numFmtId="0" fontId="33" fillId="0" borderId="1" xfId="9" applyFont="1" applyFill="1" applyBorder="1" applyAlignment="1">
      <alignment horizontal="left" vertical="top" wrapText="1" shrinkToFit="1"/>
    </xf>
    <xf numFmtId="0" fontId="33" fillId="0" borderId="2" xfId="9" applyFont="1" applyFill="1" applyBorder="1" applyAlignment="1">
      <alignment horizontal="left" vertical="top" wrapText="1" shrinkToFit="1"/>
    </xf>
    <xf numFmtId="0" fontId="35" fillId="0" borderId="182" xfId="9" applyFont="1" applyFill="1" applyBorder="1" applyAlignment="1">
      <alignment horizontal="center" vertical="center"/>
    </xf>
    <xf numFmtId="0" fontId="35" fillId="0" borderId="169" xfId="9" applyFont="1" applyFill="1" applyBorder="1" applyAlignment="1">
      <alignment horizontal="center" vertical="center"/>
    </xf>
    <xf numFmtId="0" fontId="35" fillId="0" borderId="212" xfId="9" applyFont="1" applyFill="1" applyBorder="1" applyAlignment="1">
      <alignment horizontal="center" vertical="center"/>
    </xf>
    <xf numFmtId="0" fontId="35" fillId="0" borderId="83" xfId="9" applyFont="1" applyFill="1" applyBorder="1" applyAlignment="1">
      <alignment horizontal="center" vertical="center"/>
    </xf>
    <xf numFmtId="0" fontId="35" fillId="0" borderId="45" xfId="9" applyFont="1" applyFill="1" applyBorder="1" applyAlignment="1">
      <alignment horizontal="left" vertical="center" shrinkToFit="1"/>
    </xf>
    <xf numFmtId="0" fontId="33" fillId="0" borderId="45" xfId="9" applyFont="1" applyFill="1" applyBorder="1" applyAlignment="1" applyProtection="1">
      <alignment horizontal="left" vertical="center" shrinkToFit="1"/>
      <protection locked="0"/>
    </xf>
    <xf numFmtId="0" fontId="35" fillId="0" borderId="45" xfId="9" applyFont="1" applyFill="1" applyBorder="1" applyAlignment="1" applyProtection="1">
      <alignment horizontal="center" vertical="center" shrinkToFit="1"/>
      <protection locked="0"/>
    </xf>
    <xf numFmtId="0" fontId="35" fillId="0" borderId="45" xfId="9" applyFont="1" applyFill="1" applyBorder="1" applyAlignment="1" applyProtection="1">
      <alignment horizontal="left" vertical="center"/>
      <protection locked="0"/>
    </xf>
    <xf numFmtId="0" fontId="35" fillId="0" borderId="181" xfId="9" applyFont="1" applyFill="1" applyBorder="1" applyAlignment="1" applyProtection="1">
      <alignment horizontal="left" vertical="center"/>
      <protection locked="0"/>
    </xf>
    <xf numFmtId="0" fontId="35" fillId="0" borderId="87" xfId="9" applyFont="1" applyFill="1" applyBorder="1" applyAlignment="1" applyProtection="1">
      <alignment horizontal="left" vertical="center" shrinkToFit="1"/>
      <protection locked="0"/>
    </xf>
    <xf numFmtId="0" fontId="35" fillId="0" borderId="0" xfId="9" applyFont="1" applyFill="1" applyAlignment="1" applyProtection="1">
      <alignment horizontal="left" vertical="center" shrinkToFit="1"/>
      <protection locked="0"/>
    </xf>
    <xf numFmtId="0" fontId="35" fillId="0" borderId="8" xfId="9" applyFont="1" applyFill="1" applyBorder="1" applyAlignment="1" applyProtection="1">
      <alignment horizontal="left" vertical="center" shrinkToFit="1"/>
      <protection locked="0"/>
    </xf>
    <xf numFmtId="0" fontId="130" fillId="0" borderId="18" xfId="9" applyFont="1" applyBorder="1" applyAlignment="1">
      <alignment horizontal="left" vertical="top"/>
    </xf>
    <xf numFmtId="0" fontId="130" fillId="0" borderId="12" xfId="9" applyFont="1" applyBorder="1" applyAlignment="1">
      <alignment horizontal="left" vertical="top"/>
    </xf>
    <xf numFmtId="0" fontId="108" fillId="2" borderId="0" xfId="9" applyFont="1" applyFill="1" applyAlignment="1">
      <alignment horizontal="center" vertical="top" textRotation="255" shrinkToFit="1"/>
    </xf>
    <xf numFmtId="0" fontId="108" fillId="2" borderId="0" xfId="9" applyFont="1" applyFill="1" applyAlignment="1">
      <alignment horizontal="left" vertical="top" wrapText="1"/>
    </xf>
    <xf numFmtId="0" fontId="108" fillId="2" borderId="8" xfId="9" applyFont="1" applyFill="1" applyBorder="1" applyAlignment="1">
      <alignment horizontal="left" vertical="top" wrapText="1"/>
    </xf>
    <xf numFmtId="0" fontId="108" fillId="2" borderId="0" xfId="9" applyFont="1" applyFill="1" applyAlignment="1">
      <alignment horizontal="center" vertical="top"/>
    </xf>
    <xf numFmtId="0" fontId="108" fillId="2" borderId="11" xfId="9" applyFont="1" applyFill="1" applyBorder="1" applyAlignment="1">
      <alignment horizontal="center" vertical="top"/>
    </xf>
    <xf numFmtId="0" fontId="108" fillId="0" borderId="0" xfId="9" applyFont="1" applyAlignment="1">
      <alignment horizontal="left" vertical="top" wrapText="1"/>
    </xf>
    <xf numFmtId="0" fontId="108" fillId="0" borderId="8" xfId="9" applyFont="1" applyBorder="1" applyAlignment="1">
      <alignment horizontal="left" vertical="top" wrapText="1"/>
    </xf>
    <xf numFmtId="0" fontId="108" fillId="0" borderId="11" xfId="9" applyFont="1" applyBorder="1" applyAlignment="1">
      <alignment horizontal="left" vertical="top" wrapText="1"/>
    </xf>
    <xf numFmtId="0" fontId="108" fillId="0" borderId="10" xfId="9" applyFont="1" applyBorder="1" applyAlignment="1">
      <alignment horizontal="left" vertical="top" wrapText="1"/>
    </xf>
    <xf numFmtId="0" fontId="108" fillId="0" borderId="18" xfId="9" applyFont="1" applyBorder="1" applyAlignment="1">
      <alignment vertical="top" wrapText="1"/>
    </xf>
    <xf numFmtId="0" fontId="108" fillId="0" borderId="12" xfId="9" applyFont="1" applyBorder="1" applyAlignment="1">
      <alignment vertical="top" wrapText="1"/>
    </xf>
    <xf numFmtId="0" fontId="108" fillId="0" borderId="6" xfId="9" applyFont="1" applyBorder="1" applyAlignment="1">
      <alignment vertical="top" wrapText="1"/>
    </xf>
    <xf numFmtId="0" fontId="108" fillId="0" borderId="7" xfId="9" applyFont="1" applyBorder="1" applyAlignment="1">
      <alignment vertical="top" wrapText="1"/>
    </xf>
    <xf numFmtId="0" fontId="108" fillId="0" borderId="0" xfId="9" applyFont="1" applyAlignment="1">
      <alignment vertical="top" wrapText="1"/>
    </xf>
    <xf numFmtId="0" fontId="108" fillId="0" borderId="8" xfId="9" applyFont="1" applyBorder="1" applyAlignment="1">
      <alignment vertical="top" wrapText="1"/>
    </xf>
    <xf numFmtId="0" fontId="108" fillId="0" borderId="9" xfId="9" applyFont="1" applyBorder="1" applyAlignment="1">
      <alignment vertical="top" wrapText="1"/>
    </xf>
    <xf numFmtId="0" fontId="108" fillId="0" borderId="11" xfId="9" applyFont="1" applyBorder="1" applyAlignment="1">
      <alignment vertical="top" wrapText="1"/>
    </xf>
    <xf numFmtId="0" fontId="108" fillId="0" borderId="10" xfId="9" applyFont="1" applyBorder="1" applyAlignment="1">
      <alignment vertical="top" wrapText="1"/>
    </xf>
    <xf numFmtId="0" fontId="33" fillId="0" borderId="3" xfId="9" applyFont="1" applyFill="1" applyBorder="1" applyAlignment="1">
      <alignment horizontal="left" vertical="top" wrapText="1"/>
    </xf>
    <xf numFmtId="0" fontId="35" fillId="7" borderId="18" xfId="9" applyFont="1" applyFill="1" applyBorder="1" applyAlignment="1">
      <alignment horizontal="left" vertical="center"/>
    </xf>
    <xf numFmtId="0" fontId="35" fillId="7" borderId="12" xfId="9" applyFont="1" applyFill="1" applyBorder="1" applyAlignment="1">
      <alignment horizontal="left" vertical="center"/>
    </xf>
    <xf numFmtId="0" fontId="35" fillId="7" borderId="6" xfId="9" applyFont="1" applyFill="1" applyBorder="1" applyAlignment="1">
      <alignment horizontal="left" vertical="center"/>
    </xf>
    <xf numFmtId="191" fontId="97" fillId="7" borderId="18" xfId="9" applyNumberFormat="1" applyFont="1" applyFill="1" applyBorder="1" applyAlignment="1">
      <alignment horizontal="right" vertical="center"/>
    </xf>
    <xf numFmtId="191" fontId="97" fillId="7" borderId="12" xfId="9" applyNumberFormat="1" applyFont="1" applyFill="1" applyBorder="1" applyAlignment="1">
      <alignment horizontal="right" vertical="center"/>
    </xf>
    <xf numFmtId="191" fontId="97" fillId="7" borderId="6" xfId="9" applyNumberFormat="1" applyFont="1" applyFill="1" applyBorder="1" applyAlignment="1">
      <alignment horizontal="right" vertical="center"/>
    </xf>
    <xf numFmtId="194" fontId="33" fillId="7" borderId="18" xfId="10" applyNumberFormat="1" applyFont="1" applyFill="1" applyBorder="1" applyAlignment="1">
      <alignment horizontal="center" vertical="top" shrinkToFit="1"/>
    </xf>
    <xf numFmtId="194" fontId="33" fillId="7" borderId="129" xfId="10" applyNumberFormat="1" applyFont="1" applyFill="1" applyBorder="1" applyAlignment="1">
      <alignment horizontal="center" vertical="top" shrinkToFit="1"/>
    </xf>
    <xf numFmtId="0" fontId="33" fillId="0" borderId="134" xfId="9" applyFont="1" applyFill="1" applyBorder="1" applyAlignment="1">
      <alignment horizontal="center" vertical="center" wrapText="1"/>
    </xf>
    <xf numFmtId="0" fontId="33" fillId="0" borderId="135" xfId="9" applyFont="1" applyFill="1" applyBorder="1" applyAlignment="1">
      <alignment horizontal="center" vertical="center" wrapText="1"/>
    </xf>
    <xf numFmtId="184" fontId="35" fillId="0" borderId="0" xfId="9" applyNumberFormat="1" applyFont="1" applyFill="1" applyAlignment="1">
      <alignment horizontal="left" vertical="center"/>
    </xf>
    <xf numFmtId="182" fontId="35" fillId="6" borderId="9" xfId="9" applyNumberFormat="1" applyFont="1" applyFill="1" applyBorder="1" applyAlignment="1">
      <alignment horizontal="right" vertical="center" shrinkToFit="1"/>
    </xf>
    <xf numFmtId="182" fontId="35" fillId="6" borderId="143" xfId="9" applyNumberFormat="1" applyFont="1" applyFill="1" applyBorder="1" applyAlignment="1">
      <alignment horizontal="right" vertical="center" shrinkToFit="1"/>
    </xf>
    <xf numFmtId="184" fontId="35" fillId="0" borderId="189" xfId="9" applyNumberFormat="1" applyFont="1" applyFill="1" applyBorder="1" applyAlignment="1" applyProtection="1">
      <alignment shrinkToFit="1"/>
      <protection locked="0"/>
    </xf>
    <xf numFmtId="184" fontId="35" fillId="0" borderId="92" xfId="9" applyNumberFormat="1" applyFont="1" applyFill="1" applyBorder="1" applyAlignment="1" applyProtection="1">
      <alignment shrinkToFit="1"/>
      <protection locked="0"/>
    </xf>
    <xf numFmtId="182" fontId="35" fillId="6" borderId="55" xfId="9" applyNumberFormat="1" applyFont="1" applyFill="1" applyBorder="1" applyAlignment="1">
      <alignment shrinkToFit="1"/>
    </xf>
    <xf numFmtId="182" fontId="35" fillId="6" borderId="193" xfId="9" applyNumberFormat="1" applyFont="1" applyFill="1" applyBorder="1" applyAlignment="1">
      <alignment shrinkToFit="1"/>
    </xf>
    <xf numFmtId="182" fontId="35" fillId="6" borderId="189" xfId="9" applyNumberFormat="1" applyFont="1" applyFill="1" applyBorder="1" applyAlignment="1">
      <alignment shrinkToFit="1"/>
    </xf>
    <xf numFmtId="182" fontId="35" fillId="6" borderId="92" xfId="9" applyNumberFormat="1" applyFont="1" applyFill="1" applyBorder="1" applyAlignment="1">
      <alignment shrinkToFit="1"/>
    </xf>
    <xf numFmtId="182" fontId="35" fillId="6" borderId="45" xfId="9" applyNumberFormat="1" applyFont="1" applyFill="1" applyBorder="1" applyAlignment="1">
      <alignment shrinkToFit="1"/>
    </xf>
    <xf numFmtId="0" fontId="33" fillId="0" borderId="141" xfId="9" applyFont="1" applyFill="1" applyBorder="1" applyAlignment="1">
      <alignment horizontal="center" vertical="center"/>
    </xf>
    <xf numFmtId="0" fontId="33" fillId="0" borderId="142" xfId="9" applyFont="1" applyFill="1" applyBorder="1" applyAlignment="1">
      <alignment horizontal="center" vertical="center"/>
    </xf>
    <xf numFmtId="182" fontId="35" fillId="6" borderId="18" xfId="9" applyNumberFormat="1" applyFont="1" applyFill="1" applyBorder="1" applyAlignment="1">
      <alignment shrinkToFit="1"/>
    </xf>
    <xf numFmtId="182" fontId="35" fillId="6" borderId="12" xfId="9" applyNumberFormat="1" applyFont="1" applyFill="1" applyBorder="1" applyAlignment="1">
      <alignment shrinkToFit="1"/>
    </xf>
    <xf numFmtId="182" fontId="35" fillId="6" borderId="6" xfId="9" applyNumberFormat="1" applyFont="1" applyFill="1" applyBorder="1" applyAlignment="1">
      <alignment shrinkToFit="1"/>
    </xf>
    <xf numFmtId="182" fontId="35" fillId="6" borderId="9" xfId="9" applyNumberFormat="1" applyFont="1" applyFill="1" applyBorder="1" applyAlignment="1">
      <alignment shrinkToFit="1"/>
    </xf>
    <xf numFmtId="182" fontId="35" fillId="6" borderId="11" xfId="9" applyNumberFormat="1" applyFont="1" applyFill="1" applyBorder="1" applyAlignment="1">
      <alignment shrinkToFit="1"/>
    </xf>
    <xf numFmtId="182" fontId="35" fillId="6" borderId="10" xfId="9" applyNumberFormat="1" applyFont="1" applyFill="1" applyBorder="1" applyAlignment="1">
      <alignment shrinkToFit="1"/>
    </xf>
    <xf numFmtId="182" fontId="35" fillId="6" borderId="57" xfId="9" applyNumberFormat="1" applyFont="1" applyFill="1" applyBorder="1" applyAlignment="1">
      <alignment shrinkToFit="1"/>
    </xf>
    <xf numFmtId="182" fontId="35" fillId="6" borderId="44" xfId="9" applyNumberFormat="1" applyFont="1" applyFill="1" applyBorder="1" applyAlignment="1">
      <alignment shrinkToFit="1"/>
    </xf>
    <xf numFmtId="182" fontId="35" fillId="6" borderId="93" xfId="9" applyNumberFormat="1" applyFont="1" applyFill="1" applyBorder="1" applyAlignment="1">
      <alignment shrinkToFit="1"/>
    </xf>
    <xf numFmtId="182" fontId="35" fillId="6" borderId="75" xfId="9" applyNumberFormat="1" applyFont="1" applyFill="1" applyBorder="1" applyAlignment="1">
      <alignment shrinkToFit="1"/>
    </xf>
    <xf numFmtId="182" fontId="35" fillId="6" borderId="76" xfId="9" applyNumberFormat="1" applyFont="1" applyFill="1" applyBorder="1" applyAlignment="1">
      <alignment shrinkToFit="1"/>
    </xf>
    <xf numFmtId="182" fontId="35" fillId="6" borderId="43" xfId="9" applyNumberFormat="1" applyFont="1" applyFill="1" applyBorder="1" applyAlignment="1">
      <alignment shrinkToFit="1"/>
    </xf>
    <xf numFmtId="182" fontId="35" fillId="6" borderId="125" xfId="9" applyNumberFormat="1" applyFont="1" applyFill="1" applyBorder="1" applyAlignment="1">
      <alignment shrinkToFit="1"/>
    </xf>
    <xf numFmtId="182" fontId="35" fillId="6" borderId="146" xfId="9" applyNumberFormat="1" applyFont="1" applyFill="1" applyBorder="1" applyAlignment="1">
      <alignment shrinkToFit="1"/>
    </xf>
    <xf numFmtId="182" fontId="35" fillId="6" borderId="147" xfId="9" applyNumberFormat="1" applyFont="1" applyFill="1" applyBorder="1" applyAlignment="1">
      <alignment shrinkToFit="1"/>
    </xf>
    <xf numFmtId="182" fontId="35" fillId="6" borderId="148" xfId="9" applyNumberFormat="1" applyFont="1" applyFill="1" applyBorder="1" applyAlignment="1">
      <alignment shrinkToFit="1"/>
    </xf>
    <xf numFmtId="182" fontId="35" fillId="6" borderId="149" xfId="9" applyNumberFormat="1" applyFont="1" applyFill="1" applyBorder="1" applyAlignment="1">
      <alignment shrinkToFit="1"/>
    </xf>
    <xf numFmtId="184" fontId="35" fillId="0" borderId="190" xfId="9" applyNumberFormat="1" applyFont="1" applyFill="1" applyBorder="1" applyAlignment="1" applyProtection="1">
      <alignment shrinkToFit="1"/>
      <protection locked="0"/>
    </xf>
    <xf numFmtId="184" fontId="35" fillId="0" borderId="93" xfId="9" applyNumberFormat="1" applyFont="1" applyFill="1" applyBorder="1" applyAlignment="1" applyProtection="1">
      <alignment shrinkToFit="1"/>
      <protection locked="0"/>
    </xf>
    <xf numFmtId="182" fontId="35" fillId="6" borderId="194" xfId="9" applyNumberFormat="1" applyFont="1" applyFill="1" applyBorder="1" applyAlignment="1">
      <alignment shrinkToFit="1"/>
    </xf>
    <xf numFmtId="182" fontId="35" fillId="6" borderId="190" xfId="9" applyNumberFormat="1" applyFont="1" applyFill="1" applyBorder="1" applyAlignment="1">
      <alignment shrinkToFit="1"/>
    </xf>
    <xf numFmtId="182" fontId="35" fillId="6" borderId="50" xfId="9" applyNumberFormat="1" applyFont="1" applyFill="1" applyBorder="1" applyAlignment="1">
      <alignment shrinkToFit="1"/>
    </xf>
    <xf numFmtId="182" fontId="35" fillId="6" borderId="143" xfId="9" applyNumberFormat="1" applyFont="1" applyFill="1" applyBorder="1" applyAlignment="1">
      <alignment shrinkToFit="1"/>
    </xf>
    <xf numFmtId="0" fontId="35" fillId="0" borderId="55" xfId="9" applyFont="1" applyFill="1" applyBorder="1" applyAlignment="1" applyProtection="1">
      <alignment horizontal="right" vertical="center" shrinkToFit="1"/>
      <protection locked="0"/>
    </xf>
    <xf numFmtId="0" fontId="35" fillId="0" borderId="193" xfId="9" applyFont="1" applyFill="1" applyBorder="1" applyAlignment="1" applyProtection="1">
      <alignment horizontal="right" vertical="center" shrinkToFit="1"/>
      <protection locked="0"/>
    </xf>
    <xf numFmtId="0" fontId="35" fillId="0" borderId="57" xfId="9" applyFont="1" applyFill="1" applyBorder="1" applyAlignment="1" applyProtection="1">
      <alignment horizontal="right" vertical="center" shrinkToFit="1"/>
      <protection locked="0"/>
    </xf>
    <xf numFmtId="0" fontId="35" fillId="0" borderId="194" xfId="9" applyFont="1" applyFill="1" applyBorder="1" applyAlignment="1" applyProtection="1">
      <alignment horizontal="right" vertical="center" shrinkToFit="1"/>
      <protection locked="0"/>
    </xf>
    <xf numFmtId="183" fontId="35" fillId="0" borderId="55" xfId="9" applyNumberFormat="1" applyFont="1" applyFill="1" applyBorder="1" applyAlignment="1">
      <alignment horizontal="right" vertical="center" shrinkToFit="1"/>
    </xf>
    <xf numFmtId="183" fontId="35" fillId="0" borderId="45" xfId="9" applyNumberFormat="1" applyFont="1" applyFill="1" applyBorder="1" applyAlignment="1">
      <alignment horizontal="right" vertical="center" shrinkToFit="1"/>
    </xf>
    <xf numFmtId="183" fontId="35" fillId="0" borderId="92" xfId="9" applyNumberFormat="1" applyFont="1" applyFill="1" applyBorder="1" applyAlignment="1">
      <alignment horizontal="right" vertical="center" shrinkToFit="1"/>
    </xf>
    <xf numFmtId="183" fontId="40" fillId="0" borderId="92" xfId="0" applyNumberFormat="1" applyFont="1" applyBorder="1" applyAlignment="1">
      <alignment horizontal="right" vertical="center" shrinkToFit="1"/>
    </xf>
    <xf numFmtId="0" fontId="40" fillId="0" borderId="6"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183" fontId="35" fillId="0" borderId="57" xfId="9" applyNumberFormat="1" applyFont="1" applyFill="1" applyBorder="1" applyAlignment="1">
      <alignment horizontal="right" vertical="center" shrinkToFit="1"/>
    </xf>
    <xf numFmtId="183" fontId="35" fillId="0" borderId="44" xfId="9" applyNumberFormat="1" applyFont="1" applyFill="1" applyBorder="1" applyAlignment="1">
      <alignment horizontal="right" vertical="center" shrinkToFit="1"/>
    </xf>
    <xf numFmtId="183" fontId="35" fillId="0" borderId="93" xfId="9" applyNumberFormat="1" applyFont="1" applyFill="1" applyBorder="1" applyAlignment="1">
      <alignment horizontal="right" vertical="center" shrinkToFit="1"/>
    </xf>
    <xf numFmtId="0" fontId="33" fillId="0" borderId="0" xfId="0" applyFont="1" applyAlignment="1">
      <alignment horizontal="right" vertical="center" shrinkToFit="1"/>
    </xf>
    <xf numFmtId="0" fontId="35" fillId="0" borderId="0" xfId="9" applyFont="1" applyFill="1" applyAlignment="1" applyProtection="1">
      <alignment horizontal="center" vertical="top" shrinkToFit="1"/>
      <protection locked="0"/>
    </xf>
    <xf numFmtId="0" fontId="35" fillId="0" borderId="54" xfId="9" applyFont="1" applyFill="1" applyBorder="1" applyAlignment="1" applyProtection="1">
      <alignment horizontal="right" vertical="center" shrinkToFit="1"/>
      <protection locked="0"/>
    </xf>
    <xf numFmtId="0" fontId="35" fillId="0" borderId="192" xfId="9" applyFont="1" applyFill="1" applyBorder="1" applyAlignment="1" applyProtection="1">
      <alignment horizontal="right" vertical="center" shrinkToFit="1"/>
      <protection locked="0"/>
    </xf>
    <xf numFmtId="0" fontId="33" fillId="0" borderId="139" xfId="9" applyFont="1" applyFill="1" applyBorder="1" applyAlignment="1">
      <alignment horizontal="center" vertical="center"/>
    </xf>
    <xf numFmtId="0" fontId="33" fillId="0" borderId="140" xfId="9" applyFont="1" applyFill="1" applyBorder="1" applyAlignment="1">
      <alignment horizontal="center" vertical="center"/>
    </xf>
    <xf numFmtId="0" fontId="35" fillId="0" borderId="0" xfId="9" applyFont="1" applyFill="1" applyAlignment="1">
      <alignment horizontal="distributed" vertical="center" shrinkToFit="1"/>
    </xf>
    <xf numFmtId="182" fontId="33" fillId="0" borderId="0" xfId="9" applyNumberFormat="1" applyFont="1" applyFill="1" applyAlignment="1">
      <alignment horizontal="left"/>
    </xf>
    <xf numFmtId="182" fontId="35" fillId="6" borderId="54" xfId="9" applyNumberFormat="1" applyFont="1" applyFill="1" applyBorder="1" applyAlignment="1">
      <alignment shrinkToFit="1"/>
    </xf>
    <xf numFmtId="182" fontId="35" fillId="6" borderId="192" xfId="9" applyNumberFormat="1" applyFont="1" applyFill="1" applyBorder="1" applyAlignment="1">
      <alignment shrinkToFit="1"/>
    </xf>
    <xf numFmtId="184" fontId="35" fillId="0" borderId="188" xfId="9" applyNumberFormat="1" applyFont="1" applyFill="1" applyBorder="1" applyAlignment="1" applyProtection="1">
      <alignment shrinkToFit="1"/>
      <protection locked="0"/>
    </xf>
    <xf numFmtId="184" fontId="35" fillId="0" borderId="47" xfId="9" applyNumberFormat="1" applyFont="1" applyFill="1" applyBorder="1" applyAlignment="1" applyProtection="1">
      <alignment shrinkToFit="1"/>
      <protection locked="0"/>
    </xf>
    <xf numFmtId="182" fontId="35" fillId="6" borderId="188" xfId="9" applyNumberFormat="1" applyFont="1" applyFill="1" applyBorder="1" applyAlignment="1">
      <alignment shrinkToFit="1"/>
    </xf>
    <xf numFmtId="182" fontId="35" fillId="6" borderId="47" xfId="9" applyNumberFormat="1" applyFont="1" applyFill="1" applyBorder="1" applyAlignment="1">
      <alignment shrinkToFit="1"/>
    </xf>
    <xf numFmtId="0" fontId="35" fillId="0" borderId="46" xfId="9" applyFont="1" applyFill="1" applyBorder="1" applyAlignment="1" applyProtection="1">
      <alignment horizontal="center" vertical="center" shrinkToFit="1"/>
      <protection locked="0"/>
    </xf>
    <xf numFmtId="0" fontId="36" fillId="0" borderId="126" xfId="9" applyFont="1" applyFill="1" applyBorder="1" applyAlignment="1">
      <alignment horizontal="center" vertical="center"/>
    </xf>
    <xf numFmtId="0" fontId="33" fillId="0" borderId="11" xfId="9" applyFont="1" applyFill="1" applyBorder="1" applyAlignment="1">
      <alignment horizontal="right" vertical="center" shrinkToFit="1"/>
    </xf>
    <xf numFmtId="182" fontId="35" fillId="6" borderId="144" xfId="9" applyNumberFormat="1" applyFont="1" applyFill="1" applyBorder="1" applyAlignment="1">
      <alignment shrinkToFit="1"/>
    </xf>
    <xf numFmtId="182" fontId="35" fillId="6" borderId="145" xfId="9" applyNumberFormat="1" applyFont="1" applyFill="1" applyBorder="1" applyAlignment="1">
      <alignment shrinkToFit="1"/>
    </xf>
    <xf numFmtId="190" fontId="35" fillId="0" borderId="46" xfId="9" applyNumberFormat="1" applyFont="1" applyFill="1" applyBorder="1" applyAlignment="1" applyProtection="1">
      <alignment horizontal="center" vertical="center" shrinkToFit="1"/>
      <protection locked="0"/>
    </xf>
    <xf numFmtId="0" fontId="111" fillId="0" borderId="0" xfId="9" applyFont="1" applyFill="1" applyAlignment="1">
      <alignment horizontal="center" vertical="center" shrinkToFit="1"/>
    </xf>
    <xf numFmtId="182" fontId="35" fillId="6" borderId="51" xfId="9" applyNumberFormat="1" applyFont="1" applyFill="1" applyBorder="1" applyAlignment="1">
      <alignment shrinkToFit="1"/>
    </xf>
    <xf numFmtId="0" fontId="35" fillId="0" borderId="18" xfId="9" applyFont="1" applyFill="1" applyBorder="1" applyAlignment="1">
      <alignment horizontal="left" vertical="center"/>
    </xf>
    <xf numFmtId="0" fontId="40" fillId="0" borderId="6" xfId="0" applyFont="1" applyBorder="1">
      <alignment vertical="center"/>
    </xf>
    <xf numFmtId="0" fontId="40" fillId="0" borderId="9" xfId="0" applyFont="1" applyBorder="1">
      <alignment vertical="center"/>
    </xf>
    <xf numFmtId="0" fontId="40" fillId="0" borderId="11" xfId="0" applyFont="1" applyBorder="1">
      <alignment vertical="center"/>
    </xf>
    <xf numFmtId="0" fontId="40" fillId="0" borderId="10" xfId="0" applyFont="1" applyBorder="1">
      <alignment vertical="center"/>
    </xf>
    <xf numFmtId="182" fontId="33" fillId="0" borderId="12" xfId="9" applyNumberFormat="1" applyFont="1" applyFill="1" applyBorder="1" applyAlignment="1">
      <alignment horizontal="left" shrinkToFit="1"/>
    </xf>
    <xf numFmtId="0" fontId="33" fillId="0" borderId="0" xfId="9" applyFont="1" applyFill="1" applyAlignment="1">
      <alignment horizontal="left" vertical="center" shrinkToFit="1"/>
    </xf>
    <xf numFmtId="0" fontId="33" fillId="0" borderId="12" xfId="0" applyFont="1" applyBorder="1" applyAlignment="1">
      <alignment horizontal="right" vertical="center" shrinkToFit="1"/>
    </xf>
    <xf numFmtId="0" fontId="35" fillId="0" borderId="11" xfId="9" applyFont="1" applyFill="1" applyBorder="1" applyAlignment="1" applyProtection="1">
      <alignment horizontal="center" vertical="center" shrinkToFit="1"/>
      <protection locked="0"/>
    </xf>
    <xf numFmtId="183" fontId="35" fillId="0" borderId="54" xfId="9" applyNumberFormat="1" applyFont="1" applyFill="1" applyBorder="1" applyAlignment="1">
      <alignment horizontal="right" vertical="center" shrinkToFit="1"/>
    </xf>
    <xf numFmtId="183" fontId="35" fillId="0" borderId="51" xfId="9" applyNumberFormat="1" applyFont="1" applyFill="1" applyBorder="1" applyAlignment="1">
      <alignment horizontal="right" vertical="center" shrinkToFit="1"/>
    </xf>
    <xf numFmtId="183" fontId="35" fillId="0" borderId="47" xfId="9" applyNumberFormat="1" applyFont="1" applyFill="1" applyBorder="1" applyAlignment="1">
      <alignment horizontal="right" vertical="center" shrinkToFit="1"/>
    </xf>
    <xf numFmtId="0" fontId="35" fillId="0" borderId="11" xfId="9" applyFont="1" applyFill="1" applyBorder="1" applyAlignment="1">
      <alignment horizontal="distributed" vertical="center"/>
    </xf>
    <xf numFmtId="182" fontId="33" fillId="0" borderId="12" xfId="9" applyNumberFormat="1" applyFont="1" applyFill="1" applyBorder="1" applyAlignment="1">
      <alignment horizontal="left"/>
    </xf>
    <xf numFmtId="0" fontId="35" fillId="0" borderId="11" xfId="10" applyFont="1" applyBorder="1" applyAlignment="1" applyProtection="1">
      <alignment horizontal="center" vertical="center" shrinkToFit="1"/>
      <protection locked="0"/>
    </xf>
    <xf numFmtId="0" fontId="33" fillId="11" borderId="32" xfId="9" applyFont="1" applyFill="1" applyBorder="1" applyAlignment="1">
      <alignment horizontal="center" vertical="center"/>
    </xf>
    <xf numFmtId="0" fontId="33" fillId="11" borderId="31" xfId="9" applyFont="1" applyFill="1" applyBorder="1" applyAlignment="1">
      <alignment horizontal="center" vertical="center"/>
    </xf>
    <xf numFmtId="0" fontId="33" fillId="11" borderId="38" xfId="9" applyFont="1" applyFill="1" applyBorder="1" applyAlignment="1">
      <alignment horizontal="center" vertical="center"/>
    </xf>
    <xf numFmtId="0" fontId="33" fillId="0" borderId="249" xfId="9" applyFont="1" applyFill="1" applyBorder="1" applyAlignment="1">
      <alignment horizontal="center" vertical="center"/>
    </xf>
    <xf numFmtId="0" fontId="33" fillId="0" borderId="250" xfId="9" applyFont="1" applyFill="1" applyBorder="1" applyAlignment="1">
      <alignment horizontal="center" vertical="center"/>
    </xf>
    <xf numFmtId="0" fontId="33" fillId="0" borderId="251" xfId="9" applyFont="1" applyFill="1" applyBorder="1" applyAlignment="1">
      <alignment horizontal="center" vertical="center"/>
    </xf>
    <xf numFmtId="0" fontId="35" fillId="0" borderId="249" xfId="9" applyFont="1" applyFill="1" applyBorder="1" applyAlignment="1" applyProtection="1">
      <alignment horizontal="right" vertical="center" shrinkToFit="1"/>
      <protection locked="0"/>
    </xf>
    <xf numFmtId="0" fontId="35" fillId="0" borderId="250" xfId="9" applyFont="1" applyFill="1" applyBorder="1" applyAlignment="1" applyProtection="1">
      <alignment horizontal="right" vertical="center" shrinkToFit="1"/>
      <protection locked="0"/>
    </xf>
    <xf numFmtId="196" fontId="35" fillId="0" borderId="250" xfId="9" applyNumberFormat="1" applyFont="1" applyFill="1" applyBorder="1" applyAlignment="1" applyProtection="1">
      <alignment horizontal="left" vertical="center" shrinkToFit="1"/>
      <protection locked="0"/>
    </xf>
    <xf numFmtId="196" fontId="35" fillId="0" borderId="251" xfId="9" applyNumberFormat="1" applyFont="1" applyFill="1" applyBorder="1" applyAlignment="1" applyProtection="1">
      <alignment horizontal="left" vertical="center" shrinkToFit="1"/>
      <protection locked="0"/>
    </xf>
    <xf numFmtId="0" fontId="35" fillId="0" borderId="32" xfId="9" applyFont="1" applyFill="1" applyBorder="1" applyAlignment="1" applyProtection="1">
      <alignment horizontal="right" vertical="center" shrinkToFit="1"/>
      <protection locked="0"/>
    </xf>
    <xf numFmtId="0" fontId="35" fillId="0" borderId="31" xfId="9" applyFont="1" applyFill="1" applyBorder="1" applyAlignment="1" applyProtection="1">
      <alignment horizontal="right" vertical="center" shrinkToFit="1"/>
      <protection locked="0"/>
    </xf>
    <xf numFmtId="196" fontId="35" fillId="0" borderId="31" xfId="9" applyNumberFormat="1" applyFont="1" applyFill="1" applyBorder="1" applyAlignment="1" applyProtection="1">
      <alignment horizontal="left" vertical="center" shrinkToFit="1"/>
      <protection locked="0"/>
    </xf>
    <xf numFmtId="0" fontId="35" fillId="0" borderId="44" xfId="9" applyFont="1" applyFill="1" applyBorder="1" applyAlignment="1" applyProtection="1">
      <alignment horizontal="right" vertical="center" shrinkToFit="1"/>
      <protection locked="0"/>
    </xf>
    <xf numFmtId="196" fontId="35" fillId="0" borderId="44" xfId="9" applyNumberFormat="1" applyFont="1" applyFill="1" applyBorder="1" applyAlignment="1" applyProtection="1">
      <alignment horizontal="left" vertical="center" shrinkToFit="1"/>
      <protection locked="0"/>
    </xf>
    <xf numFmtId="196" fontId="35" fillId="0" borderId="93" xfId="9" applyNumberFormat="1" applyFont="1" applyFill="1" applyBorder="1" applyAlignment="1" applyProtection="1">
      <alignment horizontal="left" vertical="center" shrinkToFit="1"/>
      <protection locked="0"/>
    </xf>
    <xf numFmtId="0" fontId="97" fillId="11" borderId="293" xfId="9" applyFont="1" applyFill="1" applyBorder="1" applyAlignment="1">
      <alignment horizontal="center" vertical="center"/>
    </xf>
    <xf numFmtId="0" fontId="97" fillId="11" borderId="30" xfId="9" applyFont="1" applyFill="1" applyBorder="1" applyAlignment="1">
      <alignment horizontal="center" vertical="center"/>
    </xf>
    <xf numFmtId="0" fontId="97" fillId="11" borderId="32" xfId="9" applyFont="1" applyFill="1" applyBorder="1" applyAlignment="1">
      <alignment horizontal="center" vertical="center" wrapText="1"/>
    </xf>
    <xf numFmtId="0" fontId="97" fillId="11" borderId="30" xfId="9" applyFont="1" applyFill="1" applyBorder="1" applyAlignment="1">
      <alignment horizontal="center" vertical="center" wrapText="1"/>
    </xf>
    <xf numFmtId="196" fontId="35" fillId="0" borderId="51" xfId="9" applyNumberFormat="1" applyFont="1" applyFill="1" applyBorder="1" applyAlignment="1" applyProtection="1">
      <alignment horizontal="left" vertical="center" shrinkToFit="1"/>
      <protection locked="0"/>
    </xf>
    <xf numFmtId="0" fontId="35" fillId="0" borderId="51" xfId="9" applyFont="1" applyFill="1" applyBorder="1" applyAlignment="1" applyProtection="1">
      <alignment horizontal="right" vertical="center" shrinkToFit="1"/>
      <protection locked="0"/>
    </xf>
    <xf numFmtId="196" fontId="35" fillId="0" borderId="47" xfId="9" applyNumberFormat="1" applyFont="1" applyFill="1" applyBorder="1" applyAlignment="1" applyProtection="1">
      <alignment horizontal="left" vertical="center" shrinkToFit="1"/>
      <protection locked="0"/>
    </xf>
    <xf numFmtId="196" fontId="35" fillId="0" borderId="11" xfId="9" applyNumberFormat="1" applyFont="1" applyFill="1" applyBorder="1" applyAlignment="1" applyProtection="1">
      <alignment horizontal="left" vertical="center" shrinkToFit="1"/>
      <protection locked="0"/>
    </xf>
    <xf numFmtId="0" fontId="35" fillId="0" borderId="138" xfId="9" applyFont="1" applyFill="1" applyBorder="1" applyAlignment="1" applyProtection="1">
      <alignment horizontal="right" vertical="center" shrinkToFit="1"/>
      <protection locked="0"/>
    </xf>
    <xf numFmtId="0" fontId="35" fillId="0" borderId="40" xfId="9" applyFont="1" applyFill="1" applyBorder="1" applyAlignment="1" applyProtection="1">
      <alignment horizontal="right" vertical="center" shrinkToFit="1"/>
      <protection locked="0"/>
    </xf>
    <xf numFmtId="0" fontId="35" fillId="0" borderId="11" xfId="9" applyFont="1" applyFill="1" applyBorder="1" applyAlignment="1" applyProtection="1">
      <alignment horizontal="right" vertical="center" shrinkToFit="1"/>
      <protection locked="0"/>
    </xf>
    <xf numFmtId="196" fontId="35" fillId="0" borderId="30" xfId="9" applyNumberFormat="1" applyFont="1" applyFill="1" applyBorder="1" applyAlignment="1" applyProtection="1">
      <alignment horizontal="left" vertical="center" shrinkToFit="1"/>
      <protection locked="0"/>
    </xf>
    <xf numFmtId="0" fontId="35" fillId="0" borderId="18" xfId="9" applyFont="1" applyFill="1" applyBorder="1" applyAlignment="1" applyProtection="1">
      <alignment horizontal="right" vertical="center" shrinkToFit="1"/>
      <protection locked="0"/>
    </xf>
    <xf numFmtId="0" fontId="35" fillId="0" borderId="12" xfId="9" applyFont="1" applyFill="1" applyBorder="1" applyAlignment="1" applyProtection="1">
      <alignment horizontal="right" vertical="center" shrinkToFit="1"/>
      <protection locked="0"/>
    </xf>
    <xf numFmtId="196" fontId="35" fillId="0" borderId="40" xfId="9" applyNumberFormat="1" applyFont="1" applyFill="1" applyBorder="1" applyAlignment="1" applyProtection="1">
      <alignment horizontal="left" vertical="center" shrinkToFit="1"/>
      <protection locked="0"/>
    </xf>
    <xf numFmtId="196" fontId="35" fillId="0" borderId="224" xfId="9" applyNumberFormat="1" applyFont="1" applyFill="1" applyBorder="1" applyAlignment="1" applyProtection="1">
      <alignment horizontal="left" vertical="center" shrinkToFit="1"/>
      <protection locked="0"/>
    </xf>
    <xf numFmtId="0" fontId="35" fillId="0" borderId="9" xfId="9" applyFont="1" applyFill="1" applyBorder="1" applyAlignment="1" applyProtection="1">
      <alignment horizontal="right" vertical="center" shrinkToFit="1"/>
      <protection locked="0"/>
    </xf>
    <xf numFmtId="196" fontId="35" fillId="0" borderId="10" xfId="9" applyNumberFormat="1" applyFont="1" applyFill="1" applyBorder="1" applyAlignment="1" applyProtection="1">
      <alignment horizontal="left" vertical="center" shrinkToFit="1"/>
      <protection locked="0"/>
    </xf>
    <xf numFmtId="185" fontId="33" fillId="0" borderId="0" xfId="9" applyNumberFormat="1" applyFont="1" applyFill="1" applyAlignment="1">
      <alignment horizontal="left" vertical="top" wrapText="1"/>
    </xf>
    <xf numFmtId="0" fontId="97" fillId="0" borderId="0" xfId="9" applyFont="1" applyFill="1" applyAlignment="1">
      <alignment horizontal="left" vertical="top" wrapText="1"/>
    </xf>
    <xf numFmtId="0" fontId="97" fillId="0" borderId="3" xfId="9" applyFont="1" applyFill="1" applyBorder="1" applyAlignment="1">
      <alignment horizontal="left" vertical="top" wrapText="1"/>
    </xf>
    <xf numFmtId="204" fontId="35" fillId="0" borderId="160" xfId="9" applyNumberFormat="1" applyFont="1" applyFill="1" applyBorder="1" applyAlignment="1" applyProtection="1">
      <alignment horizontal="center" vertical="center"/>
      <protection locked="0"/>
    </xf>
    <xf numFmtId="204" fontId="35" fillId="0" borderId="161" xfId="9" applyNumberFormat="1" applyFont="1" applyFill="1" applyBorder="1" applyAlignment="1" applyProtection="1">
      <alignment horizontal="center" vertical="center"/>
      <protection locked="0"/>
    </xf>
    <xf numFmtId="20" fontId="33" fillId="0" borderId="45" xfId="9" applyNumberFormat="1" applyFont="1" applyFill="1" applyBorder="1" applyAlignment="1">
      <alignment horizontal="right" vertical="center"/>
    </xf>
    <xf numFmtId="20" fontId="35" fillId="0" borderId="46" xfId="9" applyNumberFormat="1" applyFont="1" applyFill="1" applyBorder="1">
      <alignment vertical="center"/>
    </xf>
    <xf numFmtId="200" fontId="35" fillId="0" borderId="156" xfId="9" applyNumberFormat="1" applyFont="1" applyFill="1" applyBorder="1" applyProtection="1">
      <alignment vertical="center"/>
      <protection locked="0"/>
    </xf>
    <xf numFmtId="200" fontId="35" fillId="0" borderId="150" xfId="9" applyNumberFormat="1" applyFont="1" applyFill="1" applyBorder="1" applyProtection="1">
      <alignment vertical="center"/>
      <protection locked="0"/>
    </xf>
    <xf numFmtId="200" fontId="35" fillId="0" borderId="106" xfId="9" applyNumberFormat="1" applyFont="1" applyFill="1" applyBorder="1" applyProtection="1">
      <alignment vertical="center"/>
      <protection locked="0"/>
    </xf>
    <xf numFmtId="204" fontId="35" fillId="6" borderId="156" xfId="9" applyNumberFormat="1" applyFont="1" applyFill="1" applyBorder="1">
      <alignment vertical="center"/>
    </xf>
    <xf numFmtId="204" fontId="35" fillId="6" borderId="150" xfId="9" applyNumberFormat="1" applyFont="1" applyFill="1" applyBorder="1">
      <alignment vertical="center"/>
    </xf>
    <xf numFmtId="204" fontId="35" fillId="6" borderId="106" xfId="9" applyNumberFormat="1" applyFont="1" applyFill="1" applyBorder="1">
      <alignment vertical="center"/>
    </xf>
    <xf numFmtId="200" fontId="35" fillId="0" borderId="160" xfId="9" applyNumberFormat="1" applyFont="1" applyFill="1" applyBorder="1" applyProtection="1">
      <alignment vertical="center"/>
      <protection locked="0"/>
    </xf>
    <xf numFmtId="200" fontId="35" fillId="0" borderId="161" xfId="9" applyNumberFormat="1" applyFont="1" applyFill="1" applyBorder="1" applyProtection="1">
      <alignment vertical="center"/>
      <protection locked="0"/>
    </xf>
    <xf numFmtId="200" fontId="35" fillId="0" borderId="162" xfId="9" applyNumberFormat="1" applyFont="1" applyFill="1" applyBorder="1" applyProtection="1">
      <alignment vertical="center"/>
      <protection locked="0"/>
    </xf>
    <xf numFmtId="204" fontId="35" fillId="6" borderId="160" xfId="9" applyNumberFormat="1" applyFont="1" applyFill="1" applyBorder="1">
      <alignment vertical="center"/>
    </xf>
    <xf numFmtId="204" fontId="35" fillId="6" borderId="161" xfId="9" applyNumberFormat="1" applyFont="1" applyFill="1" applyBorder="1">
      <alignment vertical="center"/>
    </xf>
    <xf numFmtId="204" fontId="35" fillId="6" borderId="162" xfId="9" applyNumberFormat="1" applyFont="1" applyFill="1" applyBorder="1">
      <alignment vertical="center"/>
    </xf>
    <xf numFmtId="20" fontId="35" fillId="0" borderId="45" xfId="9" applyNumberFormat="1" applyFont="1" applyFill="1" applyBorder="1" applyAlignment="1">
      <alignment vertical="center" shrinkToFit="1"/>
    </xf>
    <xf numFmtId="0" fontId="35" fillId="0" borderId="45" xfId="9" applyFont="1" applyFill="1" applyBorder="1" applyAlignment="1">
      <alignment vertical="center" shrinkToFit="1"/>
    </xf>
    <xf numFmtId="0" fontId="96" fillId="0" borderId="18" xfId="9" applyFont="1" applyFill="1" applyBorder="1" applyAlignment="1">
      <alignment horizontal="right" vertical="top" wrapText="1"/>
    </xf>
    <xf numFmtId="0" fontId="96" fillId="0" borderId="12" xfId="9" applyFont="1" applyFill="1" applyBorder="1" applyAlignment="1">
      <alignment horizontal="right" vertical="top" wrapText="1"/>
    </xf>
    <xf numFmtId="0" fontId="96" fillId="0" borderId="6" xfId="9" applyFont="1" applyFill="1" applyBorder="1" applyAlignment="1">
      <alignment horizontal="right" vertical="top" wrapText="1"/>
    </xf>
    <xf numFmtId="0" fontId="33" fillId="0" borderId="32" xfId="9" applyFont="1" applyFill="1" applyBorder="1" applyAlignment="1">
      <alignment horizontal="center" vertical="center"/>
    </xf>
    <xf numFmtId="0" fontId="33" fillId="0" borderId="31" xfId="9" applyFont="1" applyFill="1" applyBorder="1" applyAlignment="1">
      <alignment horizontal="center" vertical="center"/>
    </xf>
    <xf numFmtId="0" fontId="33" fillId="0" borderId="30" xfId="9" applyFont="1" applyFill="1" applyBorder="1" applyAlignment="1">
      <alignment horizontal="center" vertical="center"/>
    </xf>
    <xf numFmtId="0" fontId="33" fillId="0" borderId="9" xfId="0" applyFont="1" applyBorder="1" applyAlignment="1">
      <alignment horizontal="left" vertical="center"/>
    </xf>
    <xf numFmtId="0" fontId="33" fillId="0" borderId="11" xfId="0" applyFont="1" applyBorder="1" applyAlignment="1">
      <alignment horizontal="left" vertical="center"/>
    </xf>
    <xf numFmtId="0" fontId="33" fillId="0" borderId="10" xfId="0" applyFont="1" applyBorder="1" applyAlignment="1">
      <alignment horizontal="left" vertical="center"/>
    </xf>
    <xf numFmtId="0" fontId="33" fillId="0" borderId="182" xfId="9" applyFont="1" applyFill="1" applyBorder="1" applyAlignment="1">
      <alignment horizontal="center" vertical="center"/>
    </xf>
    <xf numFmtId="0" fontId="33" fillId="0" borderId="169" xfId="9" applyFont="1" applyFill="1" applyBorder="1" applyAlignment="1">
      <alignment horizontal="center" vertical="center"/>
    </xf>
    <xf numFmtId="0" fontId="33" fillId="0" borderId="14" xfId="9" applyFont="1" applyFill="1" applyBorder="1" applyAlignment="1">
      <alignment horizontal="center" vertical="center" textRotation="255"/>
    </xf>
    <xf numFmtId="0" fontId="33" fillId="0" borderId="81" xfId="9" applyFont="1" applyFill="1" applyBorder="1" applyAlignment="1">
      <alignment horizontal="center" vertical="center" textRotation="255"/>
    </xf>
    <xf numFmtId="0" fontId="33" fillId="0" borderId="290" xfId="9" applyFont="1" applyFill="1" applyBorder="1" applyAlignment="1">
      <alignment horizontal="center" vertical="center" textRotation="255"/>
    </xf>
    <xf numFmtId="0" fontId="33" fillId="0" borderId="54" xfId="9" applyFont="1" applyFill="1" applyBorder="1" applyAlignment="1">
      <alignment horizontal="right" vertical="center"/>
    </xf>
    <xf numFmtId="0" fontId="33" fillId="0" borderId="51" xfId="9" applyFont="1" applyFill="1" applyBorder="1" applyAlignment="1">
      <alignment horizontal="right" vertical="center"/>
    </xf>
    <xf numFmtId="200" fontId="35" fillId="0" borderId="154" xfId="9" applyNumberFormat="1" applyFont="1" applyFill="1" applyBorder="1" applyProtection="1">
      <alignment vertical="center"/>
      <protection locked="0"/>
    </xf>
    <xf numFmtId="200" fontId="35" fillId="0" borderId="88" xfId="9" applyNumberFormat="1" applyFont="1" applyFill="1" applyBorder="1" applyProtection="1">
      <alignment vertical="center"/>
      <protection locked="0"/>
    </xf>
    <xf numFmtId="200" fontId="35" fillId="0" borderId="102" xfId="9" applyNumberFormat="1" applyFont="1" applyFill="1" applyBorder="1" applyProtection="1">
      <alignment vertical="center"/>
      <protection locked="0"/>
    </xf>
    <xf numFmtId="204" fontId="35" fillId="6" borderId="154" xfId="9" applyNumberFormat="1" applyFont="1" applyFill="1" applyBorder="1">
      <alignment vertical="center"/>
    </xf>
    <xf numFmtId="204" fontId="35" fillId="6" borderId="88" xfId="9" applyNumberFormat="1" applyFont="1" applyFill="1" applyBorder="1">
      <alignment vertical="center"/>
    </xf>
    <xf numFmtId="204" fontId="35" fillId="6" borderId="102" xfId="9" applyNumberFormat="1" applyFont="1" applyFill="1" applyBorder="1">
      <alignment vertical="center"/>
    </xf>
    <xf numFmtId="0" fontId="33" fillId="0" borderId="123" xfId="9" applyFont="1" applyFill="1" applyBorder="1" applyAlignment="1">
      <alignment horizontal="center" vertical="center" textRotation="255"/>
    </xf>
    <xf numFmtId="0" fontId="33" fillId="0" borderId="23" xfId="9" applyFont="1" applyFill="1" applyBorder="1" applyAlignment="1">
      <alignment horizontal="center" vertical="center" textRotation="255"/>
    </xf>
    <xf numFmtId="0" fontId="33" fillId="0" borderId="80" xfId="9" applyFont="1" applyFill="1" applyBorder="1" applyAlignment="1">
      <alignment horizontal="right" vertical="center"/>
    </xf>
    <xf numFmtId="0" fontId="33" fillId="0" borderId="138" xfId="9" applyFont="1" applyFill="1" applyBorder="1" applyAlignment="1">
      <alignment horizontal="right" vertical="center"/>
    </xf>
    <xf numFmtId="0" fontId="60" fillId="0" borderId="0" xfId="14" applyFont="1" applyFill="1" applyAlignment="1" applyProtection="1">
      <alignment horizontal="left" vertical="center"/>
    </xf>
    <xf numFmtId="0" fontId="35" fillId="0" borderId="1" xfId="9" quotePrefix="1" applyFont="1" applyFill="1" applyBorder="1" applyAlignment="1">
      <alignment horizontal="right" vertical="top"/>
    </xf>
    <xf numFmtId="0" fontId="35" fillId="0" borderId="0" xfId="9" applyFont="1" applyFill="1" applyAlignment="1">
      <alignment horizontal="left" vertical="center" wrapText="1" shrinkToFit="1"/>
    </xf>
    <xf numFmtId="0" fontId="40" fillId="0" borderId="0" xfId="0" applyFont="1" applyAlignment="1">
      <alignment horizontal="left" vertical="center" wrapText="1" shrinkToFit="1"/>
    </xf>
    <xf numFmtId="0" fontId="61" fillId="0" borderId="0" xfId="9" applyFont="1" applyFill="1" applyAlignment="1">
      <alignment horizontal="center" vertical="center"/>
    </xf>
    <xf numFmtId="0" fontId="33" fillId="0" borderId="12" xfId="9" applyFont="1" applyFill="1" applyBorder="1" applyAlignment="1">
      <alignment horizontal="left" vertical="top" wrapText="1"/>
    </xf>
    <xf numFmtId="0" fontId="36" fillId="0" borderId="22" xfId="9" applyFont="1" applyBorder="1" applyAlignment="1" applyProtection="1">
      <alignment horizontal="left" vertical="top" wrapText="1"/>
      <protection locked="0"/>
    </xf>
    <xf numFmtId="0" fontId="36" fillId="0" borderId="21" xfId="9" applyFont="1" applyBorder="1" applyAlignment="1" applyProtection="1">
      <alignment horizontal="left" vertical="top" wrapText="1"/>
      <protection locked="0"/>
    </xf>
    <xf numFmtId="0" fontId="36" fillId="0" borderId="108" xfId="9" applyFont="1" applyBorder="1" applyAlignment="1" applyProtection="1">
      <alignment horizontal="left" vertical="top" wrapText="1"/>
      <protection locked="0"/>
    </xf>
    <xf numFmtId="0" fontId="36" fillId="0" borderId="1" xfId="9" applyFont="1" applyBorder="1" applyAlignment="1" applyProtection="1">
      <alignment horizontal="left" vertical="top" wrapText="1"/>
      <protection locked="0"/>
    </xf>
    <xf numFmtId="0" fontId="36" fillId="0" borderId="0" xfId="9" applyFont="1" applyAlignment="1" applyProtection="1">
      <alignment horizontal="left" vertical="top" wrapText="1"/>
      <protection locked="0"/>
    </xf>
    <xf numFmtId="0" fontId="36" fillId="0" borderId="2" xfId="9" applyFont="1" applyBorder="1" applyAlignment="1" applyProtection="1">
      <alignment horizontal="left" vertical="top" wrapText="1"/>
      <protection locked="0"/>
    </xf>
    <xf numFmtId="0" fontId="36" fillId="0" borderId="4" xfId="9" applyFont="1" applyBorder="1" applyAlignment="1" applyProtection="1">
      <alignment horizontal="left" vertical="top" wrapText="1"/>
      <protection locked="0"/>
    </xf>
    <xf numFmtId="0" fontId="36" fillId="0" borderId="3" xfId="9" applyFont="1" applyBorder="1" applyAlignment="1" applyProtection="1">
      <alignment horizontal="left" vertical="top" wrapText="1"/>
      <protection locked="0"/>
    </xf>
    <xf numFmtId="0" fontId="36" fillId="0" borderId="5" xfId="9" applyFont="1" applyBorder="1" applyAlignment="1" applyProtection="1">
      <alignment horizontal="left" vertical="top" wrapText="1"/>
      <protection locked="0"/>
    </xf>
    <xf numFmtId="196" fontId="35" fillId="0" borderId="138" xfId="9" applyNumberFormat="1" applyFont="1" applyFill="1" applyBorder="1" applyAlignment="1" applyProtection="1">
      <alignment horizontal="left" vertical="center" shrinkToFit="1"/>
      <protection locked="0"/>
    </xf>
    <xf numFmtId="196" fontId="35" fillId="0" borderId="49" xfId="9" applyNumberFormat="1" applyFont="1" applyFill="1" applyBorder="1" applyAlignment="1" applyProtection="1">
      <alignment horizontal="left" vertical="center" shrinkToFit="1"/>
      <protection locked="0"/>
    </xf>
    <xf numFmtId="194" fontId="35" fillId="0" borderId="88" xfId="9" applyNumberFormat="1" applyFont="1" applyFill="1" applyBorder="1" applyAlignment="1" applyProtection="1">
      <alignment horizontal="center" vertical="center"/>
      <protection locked="0"/>
    </xf>
    <xf numFmtId="194" fontId="35" fillId="0" borderId="157" xfId="9" applyNumberFormat="1" applyFont="1" applyFill="1" applyBorder="1" applyAlignment="1" applyProtection="1">
      <alignment horizontal="center" vertical="center"/>
      <protection locked="0"/>
    </xf>
    <xf numFmtId="216" fontId="35" fillId="6" borderId="54" xfId="9" applyNumberFormat="1" applyFont="1" applyFill="1" applyBorder="1" applyAlignment="1">
      <alignment horizontal="center" vertical="center" wrapText="1"/>
    </xf>
    <xf numFmtId="216" fontId="35" fillId="6" borderId="51" xfId="9" applyNumberFormat="1" applyFont="1" applyFill="1" applyBorder="1" applyAlignment="1">
      <alignment horizontal="center" vertical="center" wrapText="1"/>
    </xf>
    <xf numFmtId="216" fontId="35" fillId="6" borderId="47" xfId="9" applyNumberFormat="1" applyFont="1" applyFill="1" applyBorder="1" applyAlignment="1">
      <alignment horizontal="center" vertical="center" wrapText="1"/>
    </xf>
    <xf numFmtId="216" fontId="35" fillId="0" borderId="0" xfId="9" applyNumberFormat="1" applyFont="1" applyFill="1" applyAlignment="1">
      <alignment horizontal="center" vertical="center" shrinkToFit="1"/>
    </xf>
    <xf numFmtId="177" fontId="35" fillId="11" borderId="241" xfId="9" applyNumberFormat="1" applyFont="1" applyFill="1" applyBorder="1">
      <alignment vertical="center"/>
    </xf>
    <xf numFmtId="177" fontId="35" fillId="11" borderId="166" xfId="9" applyNumberFormat="1" applyFont="1" applyFill="1" applyBorder="1">
      <alignment vertical="center"/>
    </xf>
    <xf numFmtId="177" fontId="35" fillId="11" borderId="14" xfId="9" applyNumberFormat="1" applyFont="1" applyFill="1" applyBorder="1">
      <alignment vertical="center"/>
    </xf>
    <xf numFmtId="0" fontId="59" fillId="0" borderId="6" xfId="0" applyFont="1" applyBorder="1">
      <alignment vertical="center"/>
    </xf>
    <xf numFmtId="0" fontId="35" fillId="0" borderId="122" xfId="9" applyFont="1" applyFill="1" applyBorder="1" applyAlignment="1" applyProtection="1">
      <alignment horizontal="right" vertical="center" shrinkToFit="1"/>
      <protection locked="0"/>
    </xf>
    <xf numFmtId="0" fontId="35" fillId="0" borderId="94" xfId="9" applyFont="1" applyFill="1" applyBorder="1" applyAlignment="1" applyProtection="1">
      <alignment horizontal="right" vertical="center" shrinkToFit="1"/>
      <protection locked="0"/>
    </xf>
    <xf numFmtId="0" fontId="33" fillId="0" borderId="122" xfId="9" applyFont="1" applyFill="1" applyBorder="1" applyAlignment="1">
      <alignment horizontal="center" vertical="center" textRotation="255" wrapText="1"/>
    </xf>
    <xf numFmtId="0" fontId="33" fillId="0" borderId="94" xfId="9" applyFont="1" applyFill="1" applyBorder="1" applyAlignment="1">
      <alignment horizontal="center" vertical="center" textRotation="255" wrapText="1"/>
    </xf>
    <xf numFmtId="0" fontId="33" fillId="0" borderId="7" xfId="9" applyFont="1" applyFill="1" applyBorder="1" applyAlignment="1">
      <alignment horizontal="center" vertical="center" textRotation="255" wrapText="1"/>
    </xf>
    <xf numFmtId="0" fontId="33" fillId="0" borderId="0" xfId="9" applyFont="1" applyFill="1" applyAlignment="1">
      <alignment horizontal="center" vertical="center" textRotation="255" wrapText="1"/>
    </xf>
    <xf numFmtId="0" fontId="33" fillId="0" borderId="9" xfId="9" applyFont="1" applyFill="1" applyBorder="1" applyAlignment="1">
      <alignment horizontal="center" vertical="center" textRotation="255" wrapText="1"/>
    </xf>
    <xf numFmtId="0" fontId="33" fillId="0" borderId="11" xfId="9" applyFont="1" applyFill="1" applyBorder="1" applyAlignment="1">
      <alignment horizontal="center" vertical="center" textRotation="255" wrapText="1"/>
    </xf>
    <xf numFmtId="0" fontId="33" fillId="0" borderId="122" xfId="9" applyFont="1" applyFill="1" applyBorder="1" applyAlignment="1">
      <alignment horizontal="center" vertical="center"/>
    </xf>
    <xf numFmtId="0" fontId="33" fillId="0" borderId="94" xfId="9" applyFont="1" applyFill="1" applyBorder="1" applyAlignment="1">
      <alignment horizontal="center" vertical="center"/>
    </xf>
    <xf numFmtId="0" fontId="33" fillId="0" borderId="95" xfId="9" applyFont="1" applyFill="1" applyBorder="1" applyAlignment="1">
      <alignment horizontal="center" vertical="center"/>
    </xf>
    <xf numFmtId="0" fontId="59" fillId="0" borderId="12" xfId="0" applyFont="1" applyBorder="1">
      <alignment vertical="center"/>
    </xf>
    <xf numFmtId="0" fontId="59" fillId="0" borderId="7" xfId="0" applyFont="1" applyBorder="1">
      <alignment vertical="center"/>
    </xf>
    <xf numFmtId="0" fontId="59" fillId="0" borderId="0" xfId="0" applyFont="1">
      <alignment vertical="center"/>
    </xf>
    <xf numFmtId="0" fontId="59" fillId="0" borderId="8" xfId="0" applyFont="1" applyBorder="1">
      <alignment vertical="center"/>
    </xf>
    <xf numFmtId="0" fontId="33" fillId="0" borderId="8" xfId="9" applyFont="1" applyFill="1" applyBorder="1" applyAlignment="1">
      <alignment horizontal="center" vertical="center" textRotation="255" wrapText="1"/>
    </xf>
    <xf numFmtId="0" fontId="59" fillId="0" borderId="11" xfId="0" applyFont="1" applyBorder="1">
      <alignment vertical="center"/>
    </xf>
    <xf numFmtId="0" fontId="59" fillId="0" borderId="10" xfId="0" applyFont="1" applyBorder="1">
      <alignment vertical="center"/>
    </xf>
    <xf numFmtId="180" fontId="35" fillId="6" borderId="166" xfId="9" applyNumberFormat="1" applyFont="1" applyFill="1" applyBorder="1" applyAlignment="1">
      <alignment horizontal="center" vertical="center"/>
    </xf>
    <xf numFmtId="204" fontId="35" fillId="0" borderId="153" xfId="9" applyNumberFormat="1" applyFont="1" applyFill="1" applyBorder="1" applyAlignment="1" applyProtection="1">
      <alignment horizontal="center" vertical="center"/>
      <protection locked="0"/>
    </xf>
    <xf numFmtId="204" fontId="35" fillId="0" borderId="151" xfId="9" applyNumberFormat="1" applyFont="1" applyFill="1" applyBorder="1" applyAlignment="1" applyProtection="1">
      <alignment horizontal="center" vertical="center"/>
      <protection locked="0"/>
    </xf>
    <xf numFmtId="194" fontId="35" fillId="0" borderId="98" xfId="9" applyNumberFormat="1" applyFont="1" applyFill="1" applyBorder="1" applyAlignment="1" applyProtection="1">
      <alignment horizontal="center" vertical="center"/>
      <protection locked="0"/>
    </xf>
    <xf numFmtId="194" fontId="35" fillId="0" borderId="45" xfId="9" applyNumberFormat="1" applyFont="1" applyFill="1" applyBorder="1" applyAlignment="1" applyProtection="1">
      <alignment horizontal="center" vertical="center"/>
      <protection locked="0"/>
    </xf>
    <xf numFmtId="194" fontId="35" fillId="0" borderId="92" xfId="9" applyNumberFormat="1" applyFont="1" applyFill="1" applyBorder="1" applyAlignment="1" applyProtection="1">
      <alignment horizontal="center" vertical="center"/>
      <protection locked="0"/>
    </xf>
    <xf numFmtId="216" fontId="35" fillId="6" borderId="55" xfId="9" applyNumberFormat="1" applyFont="1" applyFill="1" applyBorder="1" applyAlignment="1">
      <alignment horizontal="center" vertical="center" wrapText="1"/>
    </xf>
    <xf numFmtId="216" fontId="35" fillId="6" borderId="45" xfId="9" applyNumberFormat="1" applyFont="1" applyFill="1" applyBorder="1" applyAlignment="1">
      <alignment horizontal="center" vertical="center" wrapText="1"/>
    </xf>
    <xf numFmtId="216" fontId="35" fillId="6" borderId="92" xfId="9" applyNumberFormat="1" applyFont="1" applyFill="1" applyBorder="1" applyAlignment="1">
      <alignment horizontal="center" vertical="center" wrapText="1"/>
    </xf>
    <xf numFmtId="177" fontId="35" fillId="11" borderId="243" xfId="9" applyNumberFormat="1" applyFont="1" applyFill="1" applyBorder="1">
      <alignment vertical="center"/>
    </xf>
    <xf numFmtId="177" fontId="35" fillId="11" borderId="167" xfId="9" applyNumberFormat="1" applyFont="1" applyFill="1" applyBorder="1">
      <alignment vertical="center"/>
    </xf>
    <xf numFmtId="180" fontId="35" fillId="6" borderId="167" xfId="9" applyNumberFormat="1" applyFont="1" applyFill="1" applyBorder="1" applyAlignment="1">
      <alignment horizontal="center" vertical="center"/>
    </xf>
    <xf numFmtId="204" fontId="35" fillId="0" borderId="154" xfId="9" applyNumberFormat="1" applyFont="1" applyFill="1" applyBorder="1" applyAlignment="1" applyProtection="1">
      <alignment horizontal="center" vertical="center"/>
      <protection locked="0"/>
    </xf>
    <xf numFmtId="204" fontId="35" fillId="0" borderId="88" xfId="9" applyNumberFormat="1" applyFont="1" applyFill="1" applyBorder="1" applyAlignment="1" applyProtection="1">
      <alignment horizontal="center" vertical="center"/>
      <protection locked="0"/>
    </xf>
    <xf numFmtId="200" fontId="35" fillId="0" borderId="153" xfId="9" applyNumberFormat="1" applyFont="1" applyFill="1" applyBorder="1" applyProtection="1">
      <alignment vertical="center"/>
      <protection locked="0"/>
    </xf>
    <xf numFmtId="200" fontId="35" fillId="0" borderId="151" xfId="9" applyNumberFormat="1" applyFont="1" applyFill="1" applyBorder="1" applyProtection="1">
      <alignment vertical="center"/>
      <protection locked="0"/>
    </xf>
    <xf numFmtId="200" fontId="35" fillId="0" borderId="98" xfId="9" applyNumberFormat="1" applyFont="1" applyFill="1" applyBorder="1" applyProtection="1">
      <alignment vertical="center"/>
      <protection locked="0"/>
    </xf>
    <xf numFmtId="204" fontId="35" fillId="6" borderId="153" xfId="9" applyNumberFormat="1" applyFont="1" applyFill="1" applyBorder="1">
      <alignment vertical="center"/>
    </xf>
    <xf numFmtId="204" fontId="35" fillId="6" borderId="151" xfId="9" applyNumberFormat="1" applyFont="1" applyFill="1" applyBorder="1">
      <alignment vertical="center"/>
    </xf>
    <xf numFmtId="204" fontId="35" fillId="6" borderId="98" xfId="9" applyNumberFormat="1" applyFont="1" applyFill="1" applyBorder="1">
      <alignment vertical="center"/>
    </xf>
    <xf numFmtId="177" fontId="35" fillId="11" borderId="282" xfId="9" applyNumberFormat="1" applyFont="1" applyFill="1" applyBorder="1">
      <alignment vertical="center"/>
    </xf>
    <xf numFmtId="180" fontId="35" fillId="6" borderId="168" xfId="9" applyNumberFormat="1" applyFont="1" applyFill="1" applyBorder="1" applyAlignment="1">
      <alignment horizontal="center" vertical="center"/>
    </xf>
    <xf numFmtId="20" fontId="35" fillId="0" borderId="48" xfId="9" applyNumberFormat="1" applyFont="1" applyFill="1" applyBorder="1" applyAlignment="1">
      <alignment vertical="center" shrinkToFit="1"/>
    </xf>
    <xf numFmtId="0" fontId="35" fillId="0" borderId="48" xfId="9" applyFont="1" applyFill="1" applyBorder="1" applyAlignment="1">
      <alignment vertical="center" shrinkToFit="1"/>
    </xf>
    <xf numFmtId="20" fontId="33" fillId="0" borderId="48" xfId="9" applyNumberFormat="1" applyFont="1" applyFill="1" applyBorder="1" applyAlignment="1">
      <alignment horizontal="center" vertical="center" shrinkToFit="1"/>
    </xf>
    <xf numFmtId="200" fontId="35" fillId="0" borderId="246" xfId="9" applyNumberFormat="1" applyFont="1" applyFill="1" applyBorder="1" applyProtection="1">
      <alignment vertical="center"/>
      <protection locked="0"/>
    </xf>
    <xf numFmtId="200" fontId="35" fillId="0" borderId="247" xfId="9" applyNumberFormat="1" applyFont="1" applyFill="1" applyBorder="1" applyProtection="1">
      <alignment vertical="center"/>
      <protection locked="0"/>
    </xf>
    <xf numFmtId="200" fontId="35" fillId="0" borderId="248" xfId="9" applyNumberFormat="1" applyFont="1" applyFill="1" applyBorder="1" applyProtection="1">
      <alignment vertical="center"/>
      <protection locked="0"/>
    </xf>
    <xf numFmtId="204" fontId="35" fillId="6" borderId="77" xfId="9" applyNumberFormat="1" applyFont="1" applyFill="1" applyBorder="1">
      <alignment vertical="center"/>
    </xf>
    <xf numFmtId="204" fontId="35" fillId="6" borderId="48" xfId="9" applyNumberFormat="1" applyFont="1" applyFill="1" applyBorder="1">
      <alignment vertical="center"/>
    </xf>
    <xf numFmtId="204" fontId="35" fillId="0" borderId="246" xfId="9" applyNumberFormat="1" applyFont="1" applyFill="1" applyBorder="1" applyAlignment="1" applyProtection="1">
      <alignment horizontal="center" vertical="center"/>
      <protection locked="0"/>
    </xf>
    <xf numFmtId="204" fontId="35" fillId="0" borderId="247" xfId="9" applyNumberFormat="1" applyFont="1" applyFill="1" applyBorder="1" applyAlignment="1" applyProtection="1">
      <alignment horizontal="center" vertical="center"/>
      <protection locked="0"/>
    </xf>
    <xf numFmtId="194" fontId="35" fillId="0" borderId="291" xfId="9" applyNumberFormat="1" applyFont="1" applyFill="1" applyBorder="1" applyAlignment="1" applyProtection="1">
      <alignment horizontal="center" vertical="center"/>
      <protection locked="0"/>
    </xf>
    <xf numFmtId="194" fontId="35" fillId="0" borderId="48" xfId="9" applyNumberFormat="1" applyFont="1" applyFill="1" applyBorder="1" applyAlignment="1" applyProtection="1">
      <alignment horizontal="center" vertical="center"/>
      <protection locked="0"/>
    </xf>
    <xf numFmtId="194" fontId="35" fillId="0" borderId="82" xfId="9" applyNumberFormat="1" applyFont="1" applyFill="1" applyBorder="1" applyAlignment="1" applyProtection="1">
      <alignment horizontal="center" vertical="center"/>
      <protection locked="0"/>
    </xf>
    <xf numFmtId="216" fontId="35" fillId="6" borderId="77" xfId="9" applyNumberFormat="1" applyFont="1" applyFill="1" applyBorder="1" applyAlignment="1">
      <alignment horizontal="center" vertical="center" wrapText="1"/>
    </xf>
    <xf numFmtId="216" fontId="35" fillId="6" borderId="48" xfId="9" applyNumberFormat="1" applyFont="1" applyFill="1" applyBorder="1" applyAlignment="1">
      <alignment horizontal="center" vertical="center" wrapText="1"/>
    </xf>
    <xf numFmtId="216" fontId="35" fillId="6" borderId="82" xfId="9" applyNumberFormat="1" applyFont="1" applyFill="1" applyBorder="1" applyAlignment="1">
      <alignment horizontal="center" vertical="center" wrapText="1"/>
    </xf>
    <xf numFmtId="177" fontId="35" fillId="11" borderId="191" xfId="9" applyNumberFormat="1" applyFont="1" applyFill="1" applyBorder="1">
      <alignment vertical="center"/>
    </xf>
    <xf numFmtId="194" fontId="35" fillId="0" borderId="161" xfId="9" applyNumberFormat="1" applyFont="1" applyFill="1" applyBorder="1" applyAlignment="1" applyProtection="1">
      <alignment horizontal="center" vertical="center"/>
      <protection locked="0"/>
    </xf>
    <xf numFmtId="194" fontId="35" fillId="0" borderId="292" xfId="9" applyNumberFormat="1" applyFont="1" applyFill="1" applyBorder="1" applyAlignment="1" applyProtection="1">
      <alignment horizontal="center" vertical="center"/>
      <protection locked="0"/>
    </xf>
    <xf numFmtId="216" fontId="35" fillId="6" borderId="80" xfId="9" applyNumberFormat="1" applyFont="1" applyFill="1" applyBorder="1" applyAlignment="1">
      <alignment horizontal="center" vertical="center" wrapText="1"/>
    </xf>
    <xf numFmtId="216" fontId="35" fillId="6" borderId="138" xfId="9" applyNumberFormat="1" applyFont="1" applyFill="1" applyBorder="1" applyAlignment="1">
      <alignment horizontal="center" vertical="center" wrapText="1"/>
    </xf>
    <xf numFmtId="216" fontId="35" fillId="6" borderId="49" xfId="9" applyNumberFormat="1" applyFont="1" applyFill="1" applyBorder="1" applyAlignment="1">
      <alignment horizontal="center" vertical="center" wrapText="1"/>
    </xf>
    <xf numFmtId="20" fontId="35" fillId="0" borderId="44" xfId="9" applyNumberFormat="1" applyFont="1" applyFill="1" applyBorder="1" applyAlignment="1">
      <alignment vertical="center" shrinkToFit="1"/>
    </xf>
    <xf numFmtId="0" fontId="35" fillId="0" borderId="44" xfId="9" applyFont="1" applyFill="1" applyBorder="1" applyAlignment="1">
      <alignment vertical="center" shrinkToFit="1"/>
    </xf>
    <xf numFmtId="20" fontId="33" fillId="0" borderId="44" xfId="9" applyNumberFormat="1" applyFont="1" applyFill="1" applyBorder="1" applyAlignment="1">
      <alignment horizontal="center" vertical="center" shrinkToFit="1"/>
    </xf>
    <xf numFmtId="200" fontId="35" fillId="0" borderId="158" xfId="9" applyNumberFormat="1" applyFont="1" applyFill="1" applyBorder="1" applyProtection="1">
      <alignment vertical="center"/>
      <protection locked="0"/>
    </xf>
    <xf numFmtId="200" fontId="35" fillId="0" borderId="89" xfId="9" applyNumberFormat="1" applyFont="1" applyFill="1" applyBorder="1" applyProtection="1">
      <alignment vertical="center"/>
      <protection locked="0"/>
    </xf>
    <xf numFmtId="200" fontId="35" fillId="0" borderId="159" xfId="9" applyNumberFormat="1" applyFont="1" applyFill="1" applyBorder="1" applyProtection="1">
      <alignment vertical="center"/>
      <protection locked="0"/>
    </xf>
    <xf numFmtId="204" fontId="35" fillId="6" borderId="57" xfId="9" applyNumberFormat="1" applyFont="1" applyFill="1" applyBorder="1">
      <alignment vertical="center"/>
    </xf>
    <xf numFmtId="204" fontId="35" fillId="6" borderId="44" xfId="9" applyNumberFormat="1" applyFont="1" applyFill="1" applyBorder="1">
      <alignment vertical="center"/>
    </xf>
    <xf numFmtId="0" fontId="33" fillId="0" borderId="32" xfId="9" applyFont="1" applyFill="1" applyBorder="1" applyAlignment="1">
      <alignment horizontal="center" vertical="center" shrinkToFit="1"/>
    </xf>
    <xf numFmtId="0" fontId="33" fillId="0" borderId="31" xfId="9" applyFont="1" applyFill="1" applyBorder="1" applyAlignment="1">
      <alignment horizontal="center" vertical="center" shrinkToFit="1"/>
    </xf>
    <xf numFmtId="0" fontId="33" fillId="0" borderId="30" xfId="9" applyFont="1" applyFill="1" applyBorder="1" applyAlignment="1">
      <alignment horizontal="center" vertical="center" shrinkToFit="1"/>
    </xf>
    <xf numFmtId="204" fontId="35" fillId="0" borderId="158" xfId="9" applyNumberFormat="1" applyFont="1" applyFill="1" applyBorder="1" applyAlignment="1" applyProtection="1">
      <alignment horizontal="center" vertical="center"/>
      <protection locked="0"/>
    </xf>
    <xf numFmtId="204" fontId="35" fillId="0" borderId="89" xfId="9" applyNumberFormat="1" applyFont="1" applyFill="1" applyBorder="1" applyAlignment="1" applyProtection="1">
      <alignment horizontal="center" vertical="center"/>
      <protection locked="0"/>
    </xf>
    <xf numFmtId="194" fontId="35" fillId="0" borderId="101" xfId="9" applyNumberFormat="1" applyFont="1" applyFill="1" applyBorder="1" applyAlignment="1" applyProtection="1">
      <alignment horizontal="center" vertical="center"/>
      <protection locked="0"/>
    </xf>
    <xf numFmtId="194" fontId="35" fillId="0" borderId="44" xfId="9" applyNumberFormat="1" applyFont="1" applyFill="1" applyBorder="1" applyAlignment="1" applyProtection="1">
      <alignment horizontal="center" vertical="center"/>
      <protection locked="0"/>
    </xf>
    <xf numFmtId="194" fontId="35" fillId="0" borderId="93" xfId="9" applyNumberFormat="1" applyFont="1" applyFill="1" applyBorder="1" applyAlignment="1" applyProtection="1">
      <alignment horizontal="center" vertical="center"/>
      <protection locked="0"/>
    </xf>
    <xf numFmtId="216" fontId="35" fillId="6" borderId="57" xfId="9" applyNumberFormat="1" applyFont="1" applyFill="1" applyBorder="1" applyAlignment="1">
      <alignment horizontal="center" vertical="center" wrapText="1"/>
    </xf>
    <xf numFmtId="216" fontId="35" fillId="6" borderId="44" xfId="9" applyNumberFormat="1" applyFont="1" applyFill="1" applyBorder="1" applyAlignment="1">
      <alignment horizontal="center" vertical="center" wrapText="1"/>
    </xf>
    <xf numFmtId="216" fontId="35" fillId="6" borderId="93" xfId="9" applyNumberFormat="1" applyFont="1" applyFill="1" applyBorder="1" applyAlignment="1">
      <alignment horizontal="center" vertical="center" wrapText="1"/>
    </xf>
    <xf numFmtId="0" fontId="35" fillId="0" borderId="1" xfId="0" quotePrefix="1" applyFont="1" applyBorder="1" applyAlignment="1">
      <alignment horizontal="right" vertical="top"/>
    </xf>
    <xf numFmtId="0" fontId="35" fillId="0" borderId="0" xfId="0" applyFont="1" applyAlignment="1">
      <alignment horizontal="right" vertical="top"/>
    </xf>
    <xf numFmtId="0" fontId="35" fillId="0" borderId="46" xfId="9" applyFont="1" applyFill="1" applyBorder="1" applyAlignment="1" applyProtection="1">
      <alignment horizontal="left" vertical="center"/>
      <protection locked="0"/>
    </xf>
    <xf numFmtId="0" fontId="35" fillId="0" borderId="1" xfId="0" quotePrefix="1" applyFont="1" applyBorder="1" applyAlignment="1">
      <alignment horizontal="right" vertical="center"/>
    </xf>
    <xf numFmtId="0" fontId="35" fillId="0" borderId="0" xfId="0" applyFont="1" applyAlignment="1">
      <alignment horizontal="right" vertical="center"/>
    </xf>
    <xf numFmtId="0" fontId="41" fillId="0" borderId="0" xfId="9" applyFont="1" applyFill="1" applyAlignment="1">
      <alignment horizontal="center" vertical="top" wrapText="1"/>
    </xf>
    <xf numFmtId="3" fontId="35" fillId="0" borderId="0" xfId="9" applyNumberFormat="1" applyFont="1" applyFill="1" applyAlignment="1" applyProtection="1">
      <alignment horizontal="center"/>
      <protection locked="0"/>
    </xf>
    <xf numFmtId="0" fontId="35" fillId="0" borderId="0" xfId="9" applyFont="1" applyFill="1" applyAlignment="1">
      <alignment horizontal="left"/>
    </xf>
    <xf numFmtId="0" fontId="97" fillId="0" borderId="11" xfId="9" applyFont="1" applyFill="1" applyBorder="1" applyAlignment="1">
      <alignment horizontal="center" vertical="center" wrapText="1"/>
    </xf>
    <xf numFmtId="0" fontId="97" fillId="0" borderId="10" xfId="9" applyFont="1" applyFill="1" applyBorder="1" applyAlignment="1">
      <alignment horizontal="center" vertical="center" wrapText="1"/>
    </xf>
    <xf numFmtId="0" fontId="97" fillId="0" borderId="24" xfId="9" applyFont="1" applyFill="1" applyBorder="1" applyAlignment="1">
      <alignment horizontal="center" vertical="center" wrapText="1" shrinkToFit="1"/>
    </xf>
    <xf numFmtId="0" fontId="97" fillId="0" borderId="166" xfId="9" applyFont="1" applyFill="1" applyBorder="1" applyAlignment="1">
      <alignment horizontal="center" vertical="center"/>
    </xf>
    <xf numFmtId="0" fontId="97" fillId="0" borderId="54" xfId="9" applyFont="1" applyFill="1" applyBorder="1" applyAlignment="1">
      <alignment horizontal="center" vertical="center"/>
    </xf>
    <xf numFmtId="0" fontId="97" fillId="0" borderId="168" xfId="9" applyFont="1" applyFill="1" applyBorder="1" applyAlignment="1">
      <alignment horizontal="center" vertical="center"/>
    </xf>
    <xf numFmtId="0" fontId="97" fillId="0" borderId="57" xfId="9" applyFont="1" applyFill="1" applyBorder="1" applyAlignment="1">
      <alignment horizontal="center" vertical="center"/>
    </xf>
    <xf numFmtId="0" fontId="35" fillId="0" borderId="167" xfId="9" applyFont="1" applyFill="1" applyBorder="1" applyAlignment="1" applyProtection="1">
      <alignment horizontal="center" vertical="center" wrapText="1"/>
      <protection locked="0"/>
    </xf>
    <xf numFmtId="0" fontId="35" fillId="0" borderId="55" xfId="9" applyFont="1" applyFill="1" applyBorder="1" applyAlignment="1" applyProtection="1">
      <alignment horizontal="center" vertical="center" wrapText="1"/>
      <protection locked="0"/>
    </xf>
    <xf numFmtId="0" fontId="35" fillId="0" borderId="168" xfId="9" applyFont="1" applyFill="1" applyBorder="1" applyAlignment="1" applyProtection="1">
      <alignment horizontal="center" vertical="center" wrapText="1"/>
      <protection locked="0"/>
    </xf>
    <xf numFmtId="0" fontId="35" fillId="0" borderId="57" xfId="9" applyFont="1" applyFill="1" applyBorder="1" applyAlignment="1" applyProtection="1">
      <alignment horizontal="center" vertical="center" wrapText="1"/>
      <protection locked="0"/>
    </xf>
    <xf numFmtId="0" fontId="35" fillId="0" borderId="191" xfId="9" applyFont="1" applyFill="1" applyBorder="1" applyAlignment="1" applyProtection="1">
      <alignment horizontal="center" vertical="center" wrapText="1"/>
      <protection locked="0"/>
    </xf>
    <xf numFmtId="0" fontId="35" fillId="0" borderId="78" xfId="9" applyFont="1" applyFill="1" applyBorder="1" applyAlignment="1" applyProtection="1">
      <alignment horizontal="center" vertical="center" wrapText="1"/>
      <protection locked="0"/>
    </xf>
    <xf numFmtId="0" fontId="35" fillId="0" borderId="54" xfId="9" applyFont="1" applyFill="1" applyBorder="1" applyAlignment="1" applyProtection="1">
      <alignment vertical="center" shrinkToFit="1"/>
      <protection locked="0"/>
    </xf>
    <xf numFmtId="0" fontId="35" fillId="0" borderId="51" xfId="9" applyFont="1" applyFill="1" applyBorder="1" applyAlignment="1" applyProtection="1">
      <alignment vertical="center" shrinkToFit="1"/>
      <protection locked="0"/>
    </xf>
    <xf numFmtId="0" fontId="35" fillId="0" borderId="47" xfId="9" applyFont="1" applyFill="1" applyBorder="1" applyAlignment="1" applyProtection="1">
      <alignment vertical="center" shrinkToFit="1"/>
      <protection locked="0"/>
    </xf>
    <xf numFmtId="181" fontId="35" fillId="0" borderId="164" xfId="9" applyNumberFormat="1" applyFont="1" applyFill="1" applyBorder="1" applyAlignment="1" applyProtection="1">
      <alignment horizontal="center" vertical="center"/>
      <protection locked="0"/>
    </xf>
    <xf numFmtId="181" fontId="35" fillId="0" borderId="45" xfId="9" applyNumberFormat="1" applyFont="1" applyFill="1" applyBorder="1" applyAlignment="1" applyProtection="1">
      <alignment horizontal="center" vertical="center"/>
      <protection locked="0"/>
    </xf>
    <xf numFmtId="181" fontId="35" fillId="0" borderId="92" xfId="9" applyNumberFormat="1" applyFont="1" applyFill="1" applyBorder="1" applyAlignment="1" applyProtection="1">
      <alignment horizontal="center" vertical="center"/>
      <protection locked="0"/>
    </xf>
    <xf numFmtId="0" fontId="35" fillId="0" borderId="252" xfId="9" applyFont="1" applyFill="1" applyBorder="1" applyAlignment="1">
      <alignment horizontal="center" vertical="center"/>
    </xf>
    <xf numFmtId="0" fontId="35" fillId="0" borderId="0" xfId="9" applyFont="1" applyFill="1" applyAlignment="1" applyProtection="1">
      <alignment horizontal="center" vertical="center" wrapText="1"/>
      <protection locked="0"/>
    </xf>
    <xf numFmtId="0" fontId="35" fillId="0" borderId="8" xfId="9" applyFont="1" applyFill="1" applyBorder="1" applyAlignment="1" applyProtection="1">
      <alignment horizontal="center" vertical="center" wrapText="1"/>
      <protection locked="0"/>
    </xf>
    <xf numFmtId="0" fontId="35" fillId="0" borderId="55" xfId="9" applyFont="1" applyFill="1" applyBorder="1" applyAlignment="1" applyProtection="1">
      <alignment vertical="center" shrinkToFit="1"/>
      <protection locked="0"/>
    </xf>
    <xf numFmtId="0" fontId="35" fillId="0" borderId="45" xfId="9" applyFont="1" applyFill="1" applyBorder="1" applyAlignment="1" applyProtection="1">
      <alignment vertical="center" shrinkToFit="1"/>
      <protection locked="0"/>
    </xf>
    <xf numFmtId="0" fontId="35" fillId="0" borderId="92" xfId="9" applyFont="1" applyFill="1" applyBorder="1" applyAlignment="1" applyProtection="1">
      <alignment vertical="center" shrinkToFit="1"/>
      <protection locked="0"/>
    </xf>
    <xf numFmtId="0" fontId="35" fillId="0" borderId="45" xfId="9" applyFont="1" applyFill="1" applyBorder="1" applyAlignment="1" applyProtection="1">
      <alignment horizontal="center" vertical="center" wrapText="1"/>
      <protection locked="0"/>
    </xf>
    <xf numFmtId="0" fontId="35" fillId="0" borderId="92" xfId="9" applyFont="1" applyFill="1" applyBorder="1" applyAlignment="1" applyProtection="1">
      <alignment horizontal="center" vertical="center" wrapText="1"/>
      <protection locked="0"/>
    </xf>
    <xf numFmtId="0" fontId="35" fillId="0" borderId="46" xfId="9" applyFont="1" applyFill="1" applyBorder="1" applyAlignment="1" applyProtection="1">
      <alignment horizontal="center" vertical="center" wrapText="1"/>
      <protection locked="0"/>
    </xf>
    <xf numFmtId="0" fontId="35" fillId="0" borderId="91" xfId="9" applyFont="1" applyFill="1" applyBorder="1" applyAlignment="1" applyProtection="1">
      <alignment horizontal="center" vertical="center" wrapText="1"/>
      <protection locked="0"/>
    </xf>
    <xf numFmtId="0" fontId="36" fillId="0" borderId="114" xfId="9" applyFont="1" applyFill="1" applyBorder="1" applyAlignment="1">
      <alignment horizontal="center" vertical="center"/>
    </xf>
    <xf numFmtId="0" fontId="36" fillId="0" borderId="165" xfId="9" applyFont="1" applyFill="1" applyBorder="1" applyAlignment="1">
      <alignment horizontal="center" vertical="center"/>
    </xf>
    <xf numFmtId="0" fontId="35" fillId="0" borderId="16" xfId="9" quotePrefix="1" applyFont="1" applyFill="1" applyBorder="1" applyAlignment="1">
      <alignment horizontal="right" vertical="top"/>
    </xf>
    <xf numFmtId="0" fontId="35" fillId="0" borderId="12" xfId="9" applyFont="1" applyFill="1" applyBorder="1" applyAlignment="1">
      <alignment horizontal="right" vertical="top"/>
    </xf>
    <xf numFmtId="0" fontId="35" fillId="0" borderId="12" xfId="9" applyFont="1" applyFill="1" applyBorder="1" applyAlignment="1">
      <alignment horizontal="left" vertical="top" wrapText="1"/>
    </xf>
    <xf numFmtId="0" fontId="61" fillId="0" borderId="0" xfId="9" applyFont="1" applyFill="1" applyAlignment="1">
      <alignment horizontal="left" vertical="center" wrapText="1"/>
    </xf>
    <xf numFmtId="181" fontId="35" fillId="0" borderId="55" xfId="9" applyNumberFormat="1" applyFont="1" applyFill="1" applyBorder="1" applyAlignment="1" applyProtection="1">
      <alignment horizontal="center" vertical="center"/>
      <protection locked="0"/>
    </xf>
    <xf numFmtId="0" fontId="35" fillId="0" borderId="0" xfId="9" applyFont="1" applyFill="1" applyAlignment="1" applyProtection="1">
      <alignment horizontal="center" shrinkToFit="1"/>
      <protection locked="0"/>
    </xf>
    <xf numFmtId="181" fontId="35" fillId="0" borderId="57" xfId="9" applyNumberFormat="1" applyFont="1" applyFill="1" applyBorder="1" applyAlignment="1" applyProtection="1">
      <alignment horizontal="center" vertical="center"/>
      <protection locked="0"/>
    </xf>
    <xf numFmtId="181" fontId="35" fillId="0" borderId="44" xfId="9" applyNumberFormat="1" applyFont="1" applyFill="1" applyBorder="1" applyAlignment="1" applyProtection="1">
      <alignment horizontal="center" vertical="center"/>
      <protection locked="0"/>
    </xf>
    <xf numFmtId="181" fontId="35" fillId="0" borderId="93" xfId="9" applyNumberFormat="1" applyFont="1" applyFill="1" applyBorder="1" applyAlignment="1" applyProtection="1">
      <alignment horizontal="center" vertical="center"/>
      <protection locked="0"/>
    </xf>
    <xf numFmtId="0" fontId="35" fillId="0" borderId="57" xfId="9" applyFont="1" applyFill="1" applyBorder="1" applyAlignment="1" applyProtection="1">
      <alignment vertical="center" shrinkToFit="1"/>
      <protection locked="0"/>
    </xf>
    <xf numFmtId="0" fontId="35" fillId="0" borderId="44" xfId="9" applyFont="1" applyFill="1" applyBorder="1" applyAlignment="1" applyProtection="1">
      <alignment vertical="center" shrinkToFit="1"/>
      <protection locked="0"/>
    </xf>
    <xf numFmtId="0" fontId="35" fillId="0" borderId="0" xfId="9" quotePrefix="1" applyFont="1" applyFill="1" applyAlignment="1">
      <alignment horizontal="right" vertical="top"/>
    </xf>
    <xf numFmtId="0" fontId="35" fillId="0" borderId="46" xfId="9" applyFont="1" applyFill="1" applyBorder="1" applyAlignment="1" applyProtection="1">
      <alignment horizontal="left" vertical="center" wrapText="1"/>
      <protection locked="0"/>
    </xf>
    <xf numFmtId="181" fontId="35" fillId="0" borderId="163" xfId="9" applyNumberFormat="1" applyFont="1" applyFill="1" applyBorder="1" applyAlignment="1" applyProtection="1">
      <alignment horizontal="center" vertical="center"/>
      <protection locked="0"/>
    </xf>
    <xf numFmtId="181" fontId="35" fillId="0" borderId="51" xfId="9" applyNumberFormat="1" applyFont="1" applyFill="1" applyBorder="1" applyAlignment="1" applyProtection="1">
      <alignment horizontal="center" vertical="center"/>
      <protection locked="0"/>
    </xf>
    <xf numFmtId="181" fontId="35" fillId="0" borderId="47" xfId="9" applyNumberFormat="1" applyFont="1" applyFill="1" applyBorder="1" applyAlignment="1" applyProtection="1">
      <alignment horizontal="center" vertical="center"/>
      <protection locked="0"/>
    </xf>
    <xf numFmtId="0" fontId="35" fillId="0" borderId="93" xfId="9" applyFont="1" applyFill="1" applyBorder="1" applyAlignment="1" applyProtection="1">
      <alignment vertical="center" shrinkToFit="1"/>
      <protection locked="0"/>
    </xf>
    <xf numFmtId="0" fontId="35" fillId="0" borderId="0" xfId="9" applyFont="1" applyFill="1" applyAlignment="1" applyProtection="1">
      <alignment horizontal="left" vertical="top" wrapText="1"/>
      <protection locked="0"/>
    </xf>
    <xf numFmtId="181" fontId="35" fillId="0" borderId="62" xfId="9" applyNumberFormat="1" applyFont="1" applyFill="1" applyBorder="1" applyAlignment="1" applyProtection="1">
      <alignment horizontal="center" vertical="center"/>
      <protection locked="0"/>
    </xf>
    <xf numFmtId="181" fontId="35" fillId="0" borderId="54" xfId="9" applyNumberFormat="1" applyFont="1" applyFill="1" applyBorder="1" applyAlignment="1" applyProtection="1">
      <alignment horizontal="center" vertical="center"/>
      <protection locked="0"/>
    </xf>
    <xf numFmtId="0" fontId="33" fillId="0" borderId="11" xfId="9" applyFont="1" applyFill="1" applyBorder="1" applyAlignment="1">
      <alignment horizontal="left" vertical="top" wrapText="1"/>
    </xf>
    <xf numFmtId="0" fontId="40" fillId="0" borderId="0" xfId="0" applyFont="1" applyAlignment="1">
      <alignment horizontal="right" vertical="top"/>
    </xf>
    <xf numFmtId="0" fontId="33" fillId="0" borderId="0" xfId="9" applyFont="1" applyFill="1" applyAlignment="1">
      <alignment horizontal="left" vertical="top"/>
    </xf>
    <xf numFmtId="0" fontId="95" fillId="0" borderId="0" xfId="9" applyFont="1" applyFill="1" applyAlignment="1">
      <alignment horizontal="left" vertical="center"/>
    </xf>
    <xf numFmtId="0" fontId="62" fillId="0" borderId="169" xfId="9" applyFont="1" applyFill="1" applyBorder="1" applyAlignment="1">
      <alignment horizontal="center" vertical="center"/>
    </xf>
    <xf numFmtId="0" fontId="62" fillId="0" borderId="31" xfId="9" applyFont="1" applyFill="1" applyBorder="1" applyAlignment="1">
      <alignment horizontal="center" vertical="center"/>
    </xf>
    <xf numFmtId="0" fontId="62" fillId="0" borderId="182" xfId="9" applyFont="1" applyFill="1" applyBorder="1" applyAlignment="1">
      <alignment horizontal="center" vertical="center"/>
    </xf>
    <xf numFmtId="0" fontId="62" fillId="0" borderId="30" xfId="9" applyFont="1" applyFill="1" applyBorder="1" applyAlignment="1">
      <alignment horizontal="center" vertical="center"/>
    </xf>
    <xf numFmtId="0" fontId="62" fillId="0" borderId="78" xfId="9" applyFont="1" applyFill="1" applyBorder="1" applyAlignment="1">
      <alignment horizontal="distributed" vertical="center" shrinkToFit="1"/>
    </xf>
    <xf numFmtId="0" fontId="62" fillId="0" borderId="46" xfId="9" applyFont="1" applyFill="1" applyBorder="1" applyAlignment="1">
      <alignment horizontal="distributed" vertical="center" shrinkToFit="1"/>
    </xf>
    <xf numFmtId="0" fontId="62" fillId="0" borderId="111" xfId="9" applyFont="1" applyFill="1" applyBorder="1" applyAlignment="1">
      <alignment horizontal="distributed" vertical="center" shrinkToFit="1"/>
    </xf>
    <xf numFmtId="0" fontId="62" fillId="0" borderId="57" xfId="9" applyFont="1" applyFill="1" applyBorder="1" applyAlignment="1">
      <alignment horizontal="distributed" vertical="center" shrinkToFit="1"/>
    </xf>
    <xf numFmtId="0" fontId="62" fillId="0" borderId="44" xfId="9" applyFont="1" applyFill="1" applyBorder="1" applyAlignment="1">
      <alignment horizontal="distributed" vertical="center" shrinkToFit="1"/>
    </xf>
    <xf numFmtId="0" fontId="62" fillId="0" borderId="44" xfId="9" applyFont="1" applyFill="1" applyBorder="1" applyAlignment="1" applyProtection="1">
      <alignment horizontal="left" vertical="center" shrinkToFit="1"/>
      <protection locked="0"/>
    </xf>
    <xf numFmtId="0" fontId="36" fillId="0" borderId="112" xfId="9" applyFont="1" applyFill="1" applyBorder="1" applyAlignment="1">
      <alignment horizontal="center" vertical="center"/>
    </xf>
    <xf numFmtId="0" fontId="36" fillId="0" borderId="113" xfId="9" applyFont="1" applyFill="1" applyBorder="1" applyAlignment="1">
      <alignment horizontal="center" vertical="center"/>
    </xf>
    <xf numFmtId="0" fontId="62" fillId="0" borderId="167" xfId="9" applyFont="1" applyFill="1" applyBorder="1" applyAlignment="1">
      <alignment horizontal="distributed" vertical="center" shrinkToFit="1"/>
    </xf>
    <xf numFmtId="0" fontId="62" fillId="0" borderId="153" xfId="9" applyFont="1" applyFill="1" applyBorder="1" applyAlignment="1">
      <alignment horizontal="distributed" vertical="center" shrinkToFit="1"/>
    </xf>
    <xf numFmtId="0" fontId="62" fillId="0" borderId="55" xfId="9" applyFont="1" applyFill="1" applyBorder="1" applyAlignment="1">
      <alignment horizontal="distributed" vertical="center" shrinkToFit="1"/>
    </xf>
    <xf numFmtId="0" fontId="62" fillId="0" borderId="45" xfId="9" applyFont="1" applyFill="1" applyBorder="1" applyAlignment="1">
      <alignment horizontal="distributed" vertical="center" shrinkToFit="1"/>
    </xf>
    <xf numFmtId="0" fontId="62" fillId="0" borderId="181" xfId="9" applyFont="1" applyFill="1" applyBorder="1" applyAlignment="1">
      <alignment horizontal="distributed" vertical="center" shrinkToFit="1"/>
    </xf>
    <xf numFmtId="0" fontId="62" fillId="0" borderId="32" xfId="9" applyFont="1" applyFill="1" applyBorder="1" applyAlignment="1">
      <alignment horizontal="center" vertical="center"/>
    </xf>
    <xf numFmtId="0" fontId="62" fillId="0" borderId="106" xfId="9" applyFont="1" applyFill="1" applyBorder="1" applyAlignment="1">
      <alignment horizontal="distributed" vertical="center" shrinkToFit="1"/>
    </xf>
    <xf numFmtId="0" fontId="62" fillId="0" borderId="98" xfId="9" applyFont="1" applyFill="1" applyBorder="1" applyAlignment="1">
      <alignment horizontal="distributed" vertical="center" shrinkToFit="1"/>
    </xf>
    <xf numFmtId="0" fontId="41" fillId="0" borderId="46" xfId="0" applyFont="1" applyBorder="1" applyAlignment="1" applyProtection="1">
      <alignment horizontal="center" vertical="center"/>
      <protection locked="0"/>
    </xf>
    <xf numFmtId="181" fontId="35" fillId="0" borderId="46" xfId="9" applyNumberFormat="1" applyFont="1" applyFill="1" applyBorder="1" applyAlignment="1" applyProtection="1">
      <alignment horizontal="center" vertical="center" shrinkToFit="1"/>
      <protection locked="0"/>
    </xf>
    <xf numFmtId="0" fontId="41" fillId="0" borderId="0" xfId="9" applyFont="1" applyFill="1" applyAlignment="1">
      <alignment horizontal="center" vertical="center"/>
    </xf>
    <xf numFmtId="0" fontId="35" fillId="0" borderId="46" xfId="9" applyFont="1" applyFill="1" applyBorder="1" applyAlignment="1">
      <alignment horizontal="left" vertical="center" shrinkToFit="1"/>
    </xf>
    <xf numFmtId="0" fontId="40" fillId="0" borderId="0" xfId="0" applyFont="1" applyAlignment="1">
      <alignment horizontal="left" vertical="top" wrapText="1"/>
    </xf>
    <xf numFmtId="0" fontId="35" fillId="0" borderId="0" xfId="9" applyFont="1" applyFill="1" applyAlignment="1">
      <alignment horizontal="right" vertical="center" shrinkToFit="1"/>
    </xf>
    <xf numFmtId="0" fontId="61" fillId="0" borderId="0" xfId="9" applyFont="1" applyFill="1" applyAlignment="1">
      <alignment horizontal="left" vertical="top" wrapText="1"/>
    </xf>
    <xf numFmtId="201" fontId="17" fillId="2" borderId="57" xfId="9" applyNumberFormat="1" applyFont="1" applyFill="1" applyBorder="1" applyAlignment="1" applyProtection="1">
      <alignment horizontal="center" vertical="center"/>
      <protection locked="0"/>
    </xf>
    <xf numFmtId="201" fontId="17" fillId="2" borderId="44" xfId="9" applyNumberFormat="1" applyFont="1" applyFill="1" applyBorder="1" applyAlignment="1" applyProtection="1">
      <alignment horizontal="center" vertical="center"/>
      <protection locked="0"/>
    </xf>
    <xf numFmtId="49" fontId="3" fillId="0" borderId="0" xfId="9" quotePrefix="1" applyNumberFormat="1" applyFont="1" applyAlignment="1">
      <alignment horizontal="center" vertical="center"/>
    </xf>
    <xf numFmtId="0" fontId="49" fillId="0" borderId="0" xfId="9" applyFont="1" applyAlignment="1">
      <alignment horizontal="right" vertical="center"/>
    </xf>
    <xf numFmtId="0" fontId="13" fillId="0" borderId="0" xfId="9" applyFont="1" applyAlignment="1">
      <alignment horizontal="left" vertical="center"/>
    </xf>
    <xf numFmtId="0" fontId="13" fillId="0" borderId="0" xfId="9" applyFont="1" applyAlignment="1">
      <alignment horizontal="left" vertical="center" shrinkToFit="1"/>
    </xf>
    <xf numFmtId="0" fontId="7" fillId="2" borderId="11" xfId="9" applyFill="1" applyBorder="1" applyAlignment="1" applyProtection="1">
      <alignment horizontal="center" vertical="center" shrinkToFit="1"/>
      <protection locked="0"/>
    </xf>
    <xf numFmtId="0" fontId="7" fillId="2" borderId="209" xfId="9" applyFill="1" applyBorder="1" applyAlignment="1" applyProtection="1">
      <alignment horizontal="left" vertical="center" shrinkToFit="1"/>
      <protection locked="0"/>
    </xf>
    <xf numFmtId="0" fontId="7" fillId="2" borderId="45" xfId="9" applyFill="1" applyBorder="1" applyAlignment="1" applyProtection="1">
      <alignment horizontal="left" vertical="center" shrinkToFit="1"/>
      <protection locked="0"/>
    </xf>
    <xf numFmtId="0" fontId="7" fillId="2" borderId="92" xfId="9" applyFill="1" applyBorder="1" applyAlignment="1" applyProtection="1">
      <alignment horizontal="left" vertical="center" shrinkToFit="1"/>
      <protection locked="0"/>
    </xf>
    <xf numFmtId="0" fontId="7" fillId="2" borderId="55" xfId="9" applyFill="1" applyBorder="1" applyAlignment="1" applyProtection="1">
      <alignment horizontal="center" vertical="center" shrinkToFit="1"/>
      <protection locked="0"/>
    </xf>
    <xf numFmtId="0" fontId="7" fillId="2" borderId="45" xfId="9" applyFill="1" applyBorder="1" applyAlignment="1" applyProtection="1">
      <alignment horizontal="center" vertical="center" shrinkToFit="1"/>
      <protection locked="0"/>
    </xf>
    <xf numFmtId="0" fontId="7" fillId="2" borderId="92" xfId="9" applyFill="1" applyBorder="1" applyAlignment="1" applyProtection="1">
      <alignment horizontal="center" vertical="center" shrinkToFit="1"/>
      <protection locked="0"/>
    </xf>
    <xf numFmtId="212" fontId="7" fillId="2" borderId="55" xfId="9" applyNumberFormat="1" applyFill="1" applyBorder="1" applyAlignment="1" applyProtection="1">
      <alignment horizontal="center" vertical="center" shrinkToFit="1"/>
      <protection locked="0"/>
    </xf>
    <xf numFmtId="212" fontId="7" fillId="2" borderId="56" xfId="9" applyNumberFormat="1" applyFill="1" applyBorder="1" applyAlignment="1" applyProtection="1">
      <alignment horizontal="center" vertical="center" shrinkToFit="1"/>
      <protection locked="0"/>
    </xf>
    <xf numFmtId="201" fontId="17" fillId="2" borderId="55" xfId="9" applyNumberFormat="1" applyFont="1" applyFill="1" applyBorder="1" applyAlignment="1" applyProtection="1">
      <alignment horizontal="center" vertical="center"/>
      <protection locked="0"/>
    </xf>
    <xf numFmtId="201" fontId="17" fillId="2" borderId="45" xfId="9" applyNumberFormat="1" applyFont="1" applyFill="1" applyBorder="1" applyAlignment="1" applyProtection="1">
      <alignment horizontal="center" vertical="center"/>
      <protection locked="0"/>
    </xf>
    <xf numFmtId="0" fontId="7" fillId="0" borderId="55" xfId="9" applyFill="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6" fillId="0" borderId="92" xfId="0" applyFont="1" applyBorder="1" applyAlignment="1" applyProtection="1">
      <alignment horizontal="center" vertical="center" shrinkToFit="1"/>
      <protection locked="0"/>
    </xf>
    <xf numFmtId="0" fontId="7" fillId="2" borderId="32" xfId="9" applyFill="1" applyBorder="1" applyAlignment="1">
      <alignment horizontal="center" vertical="center"/>
    </xf>
    <xf numFmtId="0" fontId="7" fillId="2" borderId="31" xfId="9" applyFill="1" applyBorder="1" applyAlignment="1">
      <alignment horizontal="center" vertical="center"/>
    </xf>
    <xf numFmtId="0" fontId="7" fillId="2" borderId="30" xfId="9" applyFill="1" applyBorder="1" applyAlignment="1">
      <alignment horizontal="center" vertical="center"/>
    </xf>
    <xf numFmtId="56" fontId="53" fillId="0" borderId="215" xfId="0" applyNumberFormat="1" applyFont="1" applyBorder="1" applyAlignment="1">
      <alignment horizontal="center" vertical="center"/>
    </xf>
    <xf numFmtId="0" fontId="53" fillId="0" borderId="110" xfId="0" applyFont="1" applyBorder="1" applyAlignment="1">
      <alignment horizontal="center" vertical="center"/>
    </xf>
    <xf numFmtId="0" fontId="14" fillId="0" borderId="24" xfId="6" applyFont="1" applyBorder="1" applyAlignment="1">
      <alignment horizontal="center" vertical="center" shrinkToFit="1"/>
    </xf>
    <xf numFmtId="0" fontId="14" fillId="0" borderId="32" xfId="6" applyFont="1" applyBorder="1" applyAlignment="1">
      <alignment horizontal="center" vertical="center" shrinkToFit="1"/>
    </xf>
    <xf numFmtId="0" fontId="14" fillId="8" borderId="30" xfId="0" applyFont="1" applyFill="1" applyBorder="1" applyAlignment="1">
      <alignment horizontal="center" vertical="center"/>
    </xf>
    <xf numFmtId="0" fontId="14" fillId="8" borderId="24" xfId="0" applyFont="1" applyFill="1" applyBorder="1" applyAlignment="1">
      <alignment horizontal="center" vertical="center"/>
    </xf>
    <xf numFmtId="0" fontId="53" fillId="8" borderId="24" xfId="0" applyFont="1" applyFill="1" applyBorder="1" applyAlignment="1">
      <alignment horizontal="center" vertical="center"/>
    </xf>
    <xf numFmtId="0" fontId="14" fillId="9" borderId="9" xfId="0" applyFont="1" applyFill="1" applyBorder="1" applyAlignment="1">
      <alignment horizontal="center" vertical="center"/>
    </xf>
    <xf numFmtId="0" fontId="14" fillId="9" borderId="10" xfId="0" applyFont="1" applyFill="1" applyBorder="1" applyAlignment="1">
      <alignment horizontal="center" vertical="center"/>
    </xf>
    <xf numFmtId="0" fontId="7" fillId="2" borderId="207" xfId="9" applyFill="1" applyBorder="1" applyAlignment="1" applyProtection="1">
      <alignment horizontal="left" vertical="center" shrinkToFit="1"/>
      <protection locked="0"/>
    </xf>
    <xf numFmtId="0" fontId="7" fillId="2" borderId="51" xfId="9" applyFill="1" applyBorder="1" applyAlignment="1" applyProtection="1">
      <alignment horizontal="left" vertical="center" shrinkToFit="1"/>
      <protection locked="0"/>
    </xf>
    <xf numFmtId="0" fontId="7" fillId="2" borderId="47" xfId="9" applyFill="1" applyBorder="1" applyAlignment="1" applyProtection="1">
      <alignment horizontal="left" vertical="center" shrinkToFit="1"/>
      <protection locked="0"/>
    </xf>
    <xf numFmtId="0" fontId="7" fillId="2" borderId="54" xfId="9" applyFill="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0" fontId="6" fillId="0" borderId="47" xfId="0" applyFont="1" applyBorder="1" applyAlignment="1" applyProtection="1">
      <alignment horizontal="center" vertical="center" shrinkToFit="1"/>
      <protection locked="0"/>
    </xf>
    <xf numFmtId="212" fontId="7" fillId="2" borderId="208" xfId="9" applyNumberFormat="1" applyFill="1" applyBorder="1" applyAlignment="1" applyProtection="1">
      <alignment horizontal="center" vertical="center" shrinkToFit="1"/>
      <protection locked="0"/>
    </xf>
    <xf numFmtId="0" fontId="7" fillId="2" borderId="22" xfId="9" applyFill="1" applyBorder="1" applyAlignment="1">
      <alignment horizontal="center" vertical="center"/>
    </xf>
    <xf numFmtId="0" fontId="7" fillId="2" borderId="21" xfId="9" applyFill="1" applyBorder="1" applyAlignment="1">
      <alignment horizontal="center" vertical="center"/>
    </xf>
    <xf numFmtId="0" fontId="7" fillId="2" borderId="72" xfId="9" applyFill="1" applyBorder="1" applyAlignment="1">
      <alignment horizontal="center" vertical="center"/>
    </xf>
    <xf numFmtId="0" fontId="7" fillId="2" borderId="37" xfId="9" applyFill="1" applyBorder="1" applyAlignment="1">
      <alignment horizontal="center" vertical="center"/>
    </xf>
    <xf numFmtId="0" fontId="7" fillId="2" borderId="11" xfId="9" applyFill="1" applyBorder="1" applyAlignment="1">
      <alignment horizontal="center" vertical="center"/>
    </xf>
    <xf numFmtId="0" fontId="7" fillId="2" borderId="10" xfId="9" applyFill="1" applyBorder="1" applyAlignment="1">
      <alignment horizontal="center" vertical="center"/>
    </xf>
    <xf numFmtId="0" fontId="7" fillId="2" borderId="71" xfId="9" applyFill="1" applyBorder="1" applyAlignment="1">
      <alignment horizontal="center" vertical="center"/>
    </xf>
    <xf numFmtId="0" fontId="7" fillId="2" borderId="9" xfId="9" applyFill="1" applyBorder="1" applyAlignment="1">
      <alignment horizontal="center" vertical="center"/>
    </xf>
    <xf numFmtId="0" fontId="12" fillId="0" borderId="71"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6" xfId="0" applyFont="1" applyBorder="1" applyAlignment="1">
      <alignment horizontal="center" vertical="center" wrapText="1"/>
    </xf>
    <xf numFmtId="0" fontId="53" fillId="0" borderId="216" xfId="0" applyFont="1" applyBorder="1" applyAlignment="1">
      <alignment horizontal="center" vertical="center"/>
    </xf>
    <xf numFmtId="0" fontId="53" fillId="0" borderId="217" xfId="0" applyFont="1" applyBorder="1" applyAlignment="1">
      <alignment horizontal="center" vertical="center"/>
    </xf>
    <xf numFmtId="20" fontId="14" fillId="8" borderId="14" xfId="0" applyNumberFormat="1" applyFont="1" applyFill="1" applyBorder="1" applyAlignment="1">
      <alignment horizontal="center" vertical="center"/>
    </xf>
    <xf numFmtId="0" fontId="14" fillId="8" borderId="14" xfId="0" applyFont="1" applyFill="1" applyBorder="1" applyAlignment="1">
      <alignment horizontal="center" vertical="center"/>
    </xf>
    <xf numFmtId="0" fontId="7" fillId="2" borderId="210" xfId="9" applyFill="1" applyBorder="1" applyAlignment="1" applyProtection="1">
      <alignment horizontal="left" vertical="center" shrinkToFit="1"/>
      <protection locked="0"/>
    </xf>
    <xf numFmtId="0" fontId="7" fillId="2" borderId="59" xfId="9" applyFill="1" applyBorder="1" applyAlignment="1" applyProtection="1">
      <alignment horizontal="left" vertical="center" shrinkToFit="1"/>
      <protection locked="0"/>
    </xf>
    <xf numFmtId="0" fontId="7" fillId="2" borderId="175" xfId="9" applyFill="1" applyBorder="1" applyAlignment="1" applyProtection="1">
      <alignment horizontal="left" vertical="center" shrinkToFit="1"/>
      <protection locked="0"/>
    </xf>
    <xf numFmtId="0" fontId="7" fillId="2" borderId="58" xfId="9" applyFill="1" applyBorder="1" applyAlignment="1" applyProtection="1">
      <alignment horizontal="center" vertical="center" shrinkToFit="1"/>
      <protection locked="0"/>
    </xf>
    <xf numFmtId="0" fontId="7" fillId="2" borderId="59" xfId="9" applyFill="1" applyBorder="1" applyAlignment="1" applyProtection="1">
      <alignment horizontal="center" vertical="center" shrinkToFit="1"/>
      <protection locked="0"/>
    </xf>
    <xf numFmtId="0" fontId="7" fillId="2" borderId="175" xfId="9" applyFill="1" applyBorder="1" applyAlignment="1" applyProtection="1">
      <alignment horizontal="center" vertical="center" shrinkToFit="1"/>
      <protection locked="0"/>
    </xf>
    <xf numFmtId="212" fontId="7" fillId="2" borderId="58" xfId="9" applyNumberFormat="1" applyFill="1" applyBorder="1" applyAlignment="1" applyProtection="1">
      <alignment horizontal="center" vertical="center" shrinkToFit="1"/>
      <protection locked="0"/>
    </xf>
    <xf numFmtId="212" fontId="7" fillId="2" borderId="60" xfId="9" applyNumberFormat="1" applyFill="1" applyBorder="1" applyAlignment="1" applyProtection="1">
      <alignment horizontal="center" vertical="center" shrinkToFit="1"/>
      <protection locked="0"/>
    </xf>
    <xf numFmtId="0" fontId="17" fillId="10" borderId="51" xfId="9" applyFont="1" applyFill="1" applyBorder="1" applyAlignment="1">
      <alignment horizontal="center" vertical="center" shrinkToFit="1"/>
    </xf>
    <xf numFmtId="201" fontId="17" fillId="10" borderId="54" xfId="9" applyNumberFormat="1" applyFont="1" applyFill="1" applyBorder="1" applyAlignment="1">
      <alignment horizontal="center" vertical="center"/>
    </xf>
    <xf numFmtId="201" fontId="17" fillId="10" borderId="51" xfId="9" applyNumberFormat="1" applyFont="1" applyFill="1" applyBorder="1" applyAlignment="1">
      <alignment horizontal="center" vertical="center"/>
    </xf>
    <xf numFmtId="201" fontId="17" fillId="10" borderId="47" xfId="9" applyNumberFormat="1" applyFont="1" applyFill="1" applyBorder="1" applyAlignment="1">
      <alignment horizontal="center" vertical="center"/>
    </xf>
    <xf numFmtId="201" fontId="17" fillId="10" borderId="54" xfId="9" applyNumberFormat="1" applyFont="1" applyFill="1" applyBorder="1" applyAlignment="1">
      <alignment horizontal="center" vertical="center" shrinkToFit="1"/>
    </xf>
    <xf numFmtId="201" fontId="17" fillId="10" borderId="51" xfId="9" applyNumberFormat="1" applyFont="1" applyFill="1" applyBorder="1" applyAlignment="1">
      <alignment horizontal="center" vertical="center" shrinkToFit="1"/>
    </xf>
    <xf numFmtId="201" fontId="17" fillId="10" borderId="47" xfId="9" applyNumberFormat="1" applyFont="1" applyFill="1" applyBorder="1" applyAlignment="1">
      <alignment horizontal="center" vertical="center" shrinkToFit="1"/>
    </xf>
    <xf numFmtId="0" fontId="7" fillId="2" borderId="0" xfId="9" applyFill="1" applyAlignment="1">
      <alignment horizontal="left" vertical="center" wrapText="1"/>
    </xf>
    <xf numFmtId="0" fontId="17" fillId="2" borderId="45" xfId="9" applyFont="1" applyFill="1" applyBorder="1" applyAlignment="1" applyProtection="1">
      <alignment horizontal="center" vertical="center" shrinkToFit="1"/>
      <protection locked="0"/>
    </xf>
    <xf numFmtId="201" fontId="17" fillId="2" borderId="92" xfId="9" applyNumberFormat="1" applyFont="1" applyFill="1" applyBorder="1" applyAlignment="1" applyProtection="1">
      <alignment horizontal="center" vertical="center"/>
      <protection locked="0"/>
    </xf>
    <xf numFmtId="201" fontId="74" fillId="2" borderId="55" xfId="9" applyNumberFormat="1" applyFont="1" applyFill="1" applyBorder="1" applyAlignment="1" applyProtection="1">
      <alignment horizontal="center" vertical="center"/>
      <protection locked="0"/>
    </xf>
    <xf numFmtId="201" fontId="74" fillId="2" borderId="45" xfId="9" applyNumberFormat="1" applyFont="1" applyFill="1" applyBorder="1" applyAlignment="1" applyProtection="1">
      <alignment horizontal="center" vertical="center"/>
      <protection locked="0"/>
    </xf>
    <xf numFmtId="201" fontId="74" fillId="2" borderId="92" xfId="9" applyNumberFormat="1" applyFont="1" applyFill="1" applyBorder="1" applyAlignment="1" applyProtection="1">
      <alignment horizontal="center" vertical="center"/>
      <protection locked="0"/>
    </xf>
    <xf numFmtId="201" fontId="17" fillId="6" borderId="55" xfId="9" applyNumberFormat="1" applyFont="1" applyFill="1" applyBorder="1" applyAlignment="1">
      <alignment horizontal="center" vertical="center"/>
    </xf>
    <xf numFmtId="201" fontId="17" fillId="6" borderId="45" xfId="9" applyNumberFormat="1" applyFont="1" applyFill="1" applyBorder="1" applyAlignment="1">
      <alignment horizontal="center" vertical="center"/>
    </xf>
    <xf numFmtId="201" fontId="17" fillId="6" borderId="92" xfId="9" applyNumberFormat="1" applyFont="1" applyFill="1" applyBorder="1" applyAlignment="1">
      <alignment horizontal="center" vertical="center"/>
    </xf>
    <xf numFmtId="0" fontId="17" fillId="6" borderId="45" xfId="9" applyFont="1" applyFill="1" applyBorder="1" applyAlignment="1">
      <alignment horizontal="center" vertical="center"/>
    </xf>
    <xf numFmtId="0" fontId="17" fillId="6" borderId="92" xfId="9" applyFont="1" applyFill="1" applyBorder="1" applyAlignment="1">
      <alignment horizontal="center" vertical="center"/>
    </xf>
    <xf numFmtId="0" fontId="7" fillId="0" borderId="0" xfId="9" applyAlignment="1">
      <alignment horizontal="center" vertical="center"/>
    </xf>
    <xf numFmtId="0" fontId="7" fillId="0" borderId="11" xfId="9" applyBorder="1" applyAlignment="1">
      <alignment horizontal="center" vertical="center"/>
    </xf>
    <xf numFmtId="0" fontId="7" fillId="2" borderId="0" xfId="9" applyFill="1" applyAlignment="1">
      <alignment horizontal="left" vertical="top" wrapText="1"/>
    </xf>
    <xf numFmtId="0" fontId="7" fillId="2" borderId="3" xfId="9" applyFill="1" applyBorder="1" applyAlignment="1">
      <alignment horizontal="left" vertical="top" wrapText="1"/>
    </xf>
    <xf numFmtId="3" fontId="7" fillId="2" borderId="0" xfId="9" applyNumberFormat="1" applyFill="1" applyAlignment="1">
      <alignment horizontal="right" vertical="center"/>
    </xf>
    <xf numFmtId="0" fontId="7" fillId="2" borderId="0" xfId="9" applyFill="1" applyAlignment="1">
      <alignment horizontal="right" vertical="center"/>
    </xf>
    <xf numFmtId="0" fontId="17" fillId="2" borderId="44" xfId="9" applyFont="1" applyFill="1" applyBorder="1" applyAlignment="1" applyProtection="1">
      <alignment horizontal="center" vertical="center" shrinkToFit="1"/>
      <protection locked="0"/>
    </xf>
    <xf numFmtId="201" fontId="17" fillId="2" borderId="93" xfId="9" applyNumberFormat="1" applyFont="1" applyFill="1" applyBorder="1" applyAlignment="1" applyProtection="1">
      <alignment horizontal="center" vertical="center"/>
      <protection locked="0"/>
    </xf>
    <xf numFmtId="201" fontId="17" fillId="6" borderId="57" xfId="9" applyNumberFormat="1" applyFont="1" applyFill="1" applyBorder="1" applyAlignment="1">
      <alignment horizontal="center" vertical="center"/>
    </xf>
    <xf numFmtId="201" fontId="17" fillId="6" borderId="44" xfId="9" applyNumberFormat="1" applyFont="1" applyFill="1" applyBorder="1" applyAlignment="1">
      <alignment horizontal="center" vertical="center"/>
    </xf>
    <xf numFmtId="201" fontId="17" fillId="6" borderId="93" xfId="9" applyNumberFormat="1" applyFont="1" applyFill="1" applyBorder="1" applyAlignment="1">
      <alignment horizontal="center" vertical="center"/>
    </xf>
    <xf numFmtId="0" fontId="54" fillId="2" borderId="21" xfId="9" applyFont="1" applyFill="1" applyBorder="1" applyAlignment="1">
      <alignment horizontal="left" vertical="top" wrapText="1"/>
    </xf>
    <xf numFmtId="0" fontId="54" fillId="2" borderId="108" xfId="9" applyFont="1" applyFill="1" applyBorder="1" applyAlignment="1">
      <alignment horizontal="left" vertical="top" wrapText="1"/>
    </xf>
    <xf numFmtId="0" fontId="54" fillId="2" borderId="0" xfId="9" applyFont="1" applyFill="1" applyAlignment="1">
      <alignment horizontal="left" vertical="top" wrapText="1"/>
    </xf>
    <xf numFmtId="0" fontId="54" fillId="2" borderId="2" xfId="9" applyFont="1" applyFill="1" applyBorder="1" applyAlignment="1">
      <alignment horizontal="left" vertical="top" wrapText="1"/>
    </xf>
    <xf numFmtId="0" fontId="54" fillId="2" borderId="3" xfId="9" applyFont="1" applyFill="1" applyBorder="1" applyAlignment="1">
      <alignment horizontal="left" vertical="top" wrapText="1"/>
    </xf>
    <xf numFmtId="0" fontId="54" fillId="2" borderId="5" xfId="9" applyFont="1" applyFill="1" applyBorder="1" applyAlignment="1">
      <alignment horizontal="left" vertical="top" wrapText="1"/>
    </xf>
    <xf numFmtId="0" fontId="53" fillId="8" borderId="32" xfId="0" applyFont="1" applyFill="1" applyBorder="1" applyAlignment="1">
      <alignment horizontal="center" vertical="center"/>
    </xf>
    <xf numFmtId="0" fontId="53" fillId="8" borderId="31" xfId="0" applyFont="1" applyFill="1" applyBorder="1" applyAlignment="1">
      <alignment horizontal="center" vertical="center"/>
    </xf>
    <xf numFmtId="0" fontId="53" fillId="8" borderId="30" xfId="0" applyFont="1" applyFill="1" applyBorder="1" applyAlignment="1">
      <alignment horizontal="center" vertical="center"/>
    </xf>
    <xf numFmtId="0" fontId="35" fillId="0" borderId="46" xfId="9" applyFont="1" applyFill="1" applyBorder="1" applyAlignment="1" applyProtection="1">
      <alignment horizontal="left"/>
      <protection locked="0"/>
    </xf>
    <xf numFmtId="0" fontId="35" fillId="0" borderId="0" xfId="9" applyFont="1" applyFill="1" applyAlignment="1">
      <alignment horizontal="right" shrinkToFit="1"/>
    </xf>
    <xf numFmtId="0" fontId="35" fillId="0" borderId="0" xfId="9" applyFont="1" applyFill="1" applyAlignment="1" applyProtection="1">
      <alignment horizontal="left" vertical="top" wrapText="1" shrinkToFit="1"/>
      <protection locked="0"/>
    </xf>
    <xf numFmtId="0" fontId="35" fillId="0" borderId="0" xfId="0" applyFont="1" applyAlignment="1">
      <alignment horizontal="left" vertical="center" shrinkToFit="1"/>
    </xf>
    <xf numFmtId="0" fontId="35" fillId="0" borderId="46" xfId="9" applyFont="1" applyFill="1" applyBorder="1" applyProtection="1">
      <alignment vertical="center"/>
      <protection locked="0"/>
    </xf>
    <xf numFmtId="0" fontId="35" fillId="0" borderId="0" xfId="9" applyFont="1" applyFill="1" applyAlignment="1">
      <alignment horizontal="left" vertical="top" shrinkToFit="1"/>
    </xf>
    <xf numFmtId="0" fontId="31" fillId="0" borderId="0" xfId="0" applyFont="1" applyAlignment="1">
      <alignment horizontal="left" vertical="top" wrapText="1"/>
    </xf>
    <xf numFmtId="0" fontId="31" fillId="0" borderId="8" xfId="0" applyFont="1" applyBorder="1" applyAlignment="1">
      <alignment horizontal="left" vertical="top" wrapText="1"/>
    </xf>
    <xf numFmtId="0" fontId="40" fillId="0" borderId="0" xfId="0" applyFont="1" applyAlignment="1">
      <alignment horizontal="left" vertical="center" wrapText="1"/>
    </xf>
    <xf numFmtId="0" fontId="40" fillId="0" borderId="0" xfId="0" applyFont="1" applyAlignment="1">
      <alignment horizontal="left" vertical="center"/>
    </xf>
    <xf numFmtId="0" fontId="113" fillId="0" borderId="0" xfId="9" applyFont="1" applyFill="1" applyAlignment="1">
      <alignment horizontal="left" vertical="top" wrapText="1"/>
    </xf>
    <xf numFmtId="0" fontId="35" fillId="0" borderId="12" xfId="9" applyFont="1" applyFill="1" applyBorder="1" applyAlignment="1">
      <alignment horizontal="left" vertical="top"/>
    </xf>
    <xf numFmtId="0" fontId="35" fillId="0" borderId="0" xfId="9" applyFont="1" applyFill="1" applyAlignment="1">
      <alignment horizontal="center"/>
    </xf>
    <xf numFmtId="0" fontId="35" fillId="0" borderId="13" xfId="9" applyFont="1" applyFill="1" applyBorder="1" applyAlignment="1">
      <alignment horizontal="left" vertical="top"/>
    </xf>
    <xf numFmtId="0" fontId="33" fillId="0" borderId="2" xfId="9" applyFont="1" applyFill="1" applyBorder="1" applyAlignment="1">
      <alignment horizontal="left" vertical="top" wrapText="1"/>
    </xf>
    <xf numFmtId="0" fontId="35" fillId="0" borderId="18" xfId="9" applyFont="1" applyFill="1" applyBorder="1" applyAlignment="1">
      <alignment horizontal="left" vertical="top" wrapText="1"/>
    </xf>
    <xf numFmtId="0" fontId="35" fillId="0" borderId="6" xfId="9" applyFont="1" applyFill="1" applyBorder="1" applyAlignment="1">
      <alignment horizontal="left" vertical="top" wrapText="1"/>
    </xf>
    <xf numFmtId="0" fontId="35" fillId="0" borderId="7" xfId="9" applyFont="1" applyFill="1" applyBorder="1" applyAlignment="1">
      <alignment horizontal="left" vertical="top" wrapText="1"/>
    </xf>
    <xf numFmtId="0" fontId="35" fillId="0" borderId="8" xfId="9" applyFont="1" applyFill="1" applyBorder="1" applyAlignment="1">
      <alignment horizontal="left" vertical="top" wrapText="1"/>
    </xf>
    <xf numFmtId="0" fontId="35" fillId="0" borderId="9" xfId="9" applyFont="1" applyFill="1" applyBorder="1" applyAlignment="1">
      <alignment horizontal="left" vertical="top" wrapText="1"/>
    </xf>
    <xf numFmtId="0" fontId="35" fillId="0" borderId="11" xfId="9" applyFont="1" applyFill="1" applyBorder="1" applyAlignment="1">
      <alignment horizontal="left" vertical="top" wrapText="1"/>
    </xf>
    <xf numFmtId="0" fontId="35" fillId="0" borderId="10" xfId="9" applyFont="1" applyFill="1" applyBorder="1" applyAlignment="1">
      <alignment horizontal="left" vertical="top" wrapText="1"/>
    </xf>
    <xf numFmtId="181" fontId="55" fillId="5" borderId="47" xfId="9" applyNumberFormat="1" applyFont="1" applyFill="1" applyBorder="1" applyAlignment="1">
      <alignment horizontal="center" vertical="center"/>
    </xf>
    <xf numFmtId="181" fontId="55" fillId="5" borderId="166" xfId="9" applyNumberFormat="1" applyFont="1" applyFill="1" applyBorder="1" applyAlignment="1">
      <alignment horizontal="center" vertical="center"/>
    </xf>
    <xf numFmtId="181" fontId="11" fillId="0" borderId="92" xfId="9" applyNumberFormat="1" applyFont="1" applyFill="1" applyBorder="1" applyAlignment="1" applyProtection="1">
      <alignment horizontal="center" vertical="center"/>
      <protection locked="0"/>
    </xf>
    <xf numFmtId="181" fontId="11" fillId="0" borderId="167" xfId="9" applyNumberFormat="1" applyFont="1" applyFill="1" applyBorder="1" applyAlignment="1" applyProtection="1">
      <alignment horizontal="center" vertical="center"/>
      <protection locked="0"/>
    </xf>
    <xf numFmtId="0" fontId="7" fillId="0" borderId="0" xfId="9" applyFill="1" applyAlignment="1" applyProtection="1">
      <alignment horizontal="left" vertical="top" wrapText="1"/>
      <protection locked="0"/>
    </xf>
    <xf numFmtId="0" fontId="33" fillId="0" borderId="0" xfId="16" applyFont="1" applyAlignment="1">
      <alignment horizontal="left" vertical="center"/>
    </xf>
    <xf numFmtId="49" fontId="3" fillId="0" borderId="0" xfId="9" quotePrefix="1" applyNumberFormat="1" applyFont="1" applyFill="1" applyAlignment="1">
      <alignment horizontal="center" vertical="center"/>
    </xf>
    <xf numFmtId="0" fontId="3" fillId="0" borderId="33"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126" xfId="9" applyFont="1" applyFill="1" applyBorder="1" applyAlignment="1">
      <alignment horizontal="center" vertical="center"/>
    </xf>
    <xf numFmtId="0" fontId="3" fillId="0" borderId="127" xfId="9" applyFont="1" applyFill="1" applyBorder="1" applyAlignment="1">
      <alignment horizontal="center" vertical="center"/>
    </xf>
    <xf numFmtId="0" fontId="3" fillId="0" borderId="36" xfId="9" applyFont="1" applyFill="1" applyBorder="1" applyAlignment="1">
      <alignment horizontal="center" vertical="center"/>
    </xf>
    <xf numFmtId="0" fontId="7" fillId="0" borderId="16" xfId="9" quotePrefix="1" applyFill="1" applyBorder="1" applyAlignment="1">
      <alignment horizontal="right" vertical="center"/>
    </xf>
    <xf numFmtId="0" fontId="7" fillId="0" borderId="12" xfId="9" applyFill="1" applyBorder="1" applyAlignment="1">
      <alignment horizontal="right" vertical="center"/>
    </xf>
    <xf numFmtId="0" fontId="7" fillId="0" borderId="12" xfId="9" applyFill="1" applyBorder="1" applyAlignment="1">
      <alignment horizontal="left" vertical="center"/>
    </xf>
    <xf numFmtId="0" fontId="11" fillId="0" borderId="54" xfId="9" applyFont="1" applyFill="1" applyBorder="1" applyAlignment="1">
      <alignment horizontal="center" vertical="center"/>
    </xf>
    <xf numFmtId="0" fontId="15" fillId="0" borderId="51" xfId="0" applyFont="1" applyBorder="1" applyAlignment="1">
      <alignment horizontal="center" vertical="center"/>
    </xf>
    <xf numFmtId="0" fontId="15" fillId="0" borderId="47" xfId="0" applyFont="1" applyBorder="1" applyAlignment="1">
      <alignment horizontal="center" vertical="center"/>
    </xf>
    <xf numFmtId="0" fontId="11" fillId="0" borderId="18"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9" xfId="9" applyFont="1" applyFill="1" applyBorder="1" applyAlignment="1">
      <alignment horizontal="center" vertical="center"/>
    </xf>
    <xf numFmtId="0" fontId="11" fillId="0" borderId="11" xfId="9" applyFont="1" applyFill="1" applyBorder="1" applyAlignment="1">
      <alignment horizontal="center" vertical="center"/>
    </xf>
    <xf numFmtId="0" fontId="11" fillId="0" borderId="101" xfId="9" applyFont="1" applyFill="1" applyBorder="1" applyAlignment="1">
      <alignment horizontal="center" vertical="center"/>
    </xf>
    <xf numFmtId="0" fontId="11" fillId="0" borderId="44" xfId="9" applyFont="1" applyFill="1" applyBorder="1" applyAlignment="1">
      <alignment horizontal="center" vertical="center"/>
    </xf>
    <xf numFmtId="0" fontId="11" fillId="0" borderId="93" xfId="9" applyFont="1" applyFill="1" applyBorder="1" applyAlignment="1">
      <alignment horizontal="center" vertical="center"/>
    </xf>
    <xf numFmtId="0" fontId="7" fillId="0" borderId="11" xfId="9" applyFill="1" applyBorder="1" applyAlignment="1">
      <alignment horizontal="left" vertical="center"/>
    </xf>
    <xf numFmtId="0" fontId="7" fillId="0" borderId="0" xfId="9" applyFill="1" applyAlignment="1">
      <alignment horizontal="left" vertical="center"/>
    </xf>
    <xf numFmtId="0" fontId="3" fillId="0" borderId="0" xfId="9" applyFont="1" applyFill="1" applyAlignment="1">
      <alignment horizontal="left" vertical="center"/>
    </xf>
    <xf numFmtId="0" fontId="7" fillId="0" borderId="1" xfId="9" quotePrefix="1" applyFill="1" applyBorder="1" applyAlignment="1">
      <alignment horizontal="right" vertical="center"/>
    </xf>
    <xf numFmtId="0" fontId="7" fillId="0" borderId="0" xfId="9" applyFill="1" applyAlignment="1">
      <alignment horizontal="right" vertical="center"/>
    </xf>
    <xf numFmtId="0" fontId="7" fillId="0" borderId="14" xfId="9" applyFill="1" applyBorder="1" applyAlignment="1">
      <alignment horizontal="center" vertical="center" textRotation="255" shrinkToFit="1"/>
    </xf>
    <xf numFmtId="0" fontId="7" fillId="0" borderId="81" xfId="9" applyFill="1" applyBorder="1" applyAlignment="1">
      <alignment horizontal="center" vertical="center" textRotation="255" shrinkToFit="1"/>
    </xf>
    <xf numFmtId="0" fontId="7" fillId="0" borderId="23" xfId="9" applyFill="1" applyBorder="1" applyAlignment="1">
      <alignment horizontal="center" vertical="center" textRotation="255" shrinkToFit="1"/>
    </xf>
    <xf numFmtId="0" fontId="11" fillId="0" borderId="18" xfId="9" applyFont="1" applyFill="1" applyBorder="1" applyAlignment="1">
      <alignment horizontal="center" vertical="center" shrinkToFit="1"/>
    </xf>
    <xf numFmtId="0" fontId="11" fillId="0" borderId="12" xfId="9" applyFont="1" applyFill="1" applyBorder="1" applyAlignment="1">
      <alignment horizontal="center" vertical="center" shrinkToFit="1"/>
    </xf>
    <xf numFmtId="0" fontId="11" fillId="0" borderId="6" xfId="9" applyFont="1" applyFill="1" applyBorder="1" applyAlignment="1">
      <alignment horizontal="center" vertical="center" shrinkToFit="1"/>
    </xf>
    <xf numFmtId="0" fontId="11" fillId="0" borderId="9" xfId="9" applyFont="1" applyFill="1" applyBorder="1" applyAlignment="1">
      <alignment horizontal="center" vertical="center" shrinkToFit="1"/>
    </xf>
    <xf numFmtId="0" fontId="11" fillId="0" borderId="11" xfId="9" applyFont="1" applyFill="1" applyBorder="1" applyAlignment="1">
      <alignment horizontal="center" vertical="center" shrinkToFit="1"/>
    </xf>
    <xf numFmtId="0" fontId="11" fillId="0" borderId="10" xfId="9" applyFont="1" applyFill="1" applyBorder="1" applyAlignment="1">
      <alignment horizontal="center" vertical="center" shrinkToFit="1"/>
    </xf>
    <xf numFmtId="0" fontId="11" fillId="0" borderId="18" xfId="9" applyFont="1" applyFill="1" applyBorder="1" applyAlignment="1">
      <alignment horizontal="center" vertical="center"/>
    </xf>
    <xf numFmtId="0" fontId="11" fillId="0" borderId="12" xfId="9" applyFont="1" applyFill="1" applyBorder="1" applyAlignment="1">
      <alignment horizontal="center" vertical="center"/>
    </xf>
    <xf numFmtId="0" fontId="11" fillId="0" borderId="6" xfId="9" applyFont="1" applyFill="1" applyBorder="1" applyAlignment="1">
      <alignment horizontal="center" vertical="center"/>
    </xf>
    <xf numFmtId="0" fontId="11" fillId="0" borderId="10" xfId="9" applyFont="1" applyFill="1" applyBorder="1" applyAlignment="1">
      <alignment horizontal="center" vertical="center"/>
    </xf>
    <xf numFmtId="0" fontId="11" fillId="0" borderId="18" xfId="9" applyFont="1" applyFill="1" applyBorder="1" applyAlignment="1">
      <alignment horizontal="center" vertical="center" wrapText="1" shrinkToFit="1"/>
    </xf>
    <xf numFmtId="0" fontId="11" fillId="0" borderId="12" xfId="9" applyFont="1" applyFill="1" applyBorder="1" applyAlignment="1">
      <alignment horizontal="center" vertical="center" wrapText="1" shrinkToFit="1"/>
    </xf>
    <xf numFmtId="0" fontId="11" fillId="0" borderId="6" xfId="9" applyFont="1" applyFill="1" applyBorder="1" applyAlignment="1">
      <alignment horizontal="center" vertical="center" wrapText="1" shrinkToFit="1"/>
    </xf>
    <xf numFmtId="0" fontId="11" fillId="0" borderId="9" xfId="9" applyFont="1" applyFill="1" applyBorder="1" applyAlignment="1">
      <alignment horizontal="center" vertical="center" wrapText="1" shrinkToFit="1"/>
    </xf>
    <xf numFmtId="0" fontId="11" fillId="0" borderId="11" xfId="9" applyFont="1" applyFill="1" applyBorder="1" applyAlignment="1">
      <alignment horizontal="center" vertical="center" wrapText="1" shrinkToFit="1"/>
    </xf>
    <xf numFmtId="0" fontId="11" fillId="0" borderId="10" xfId="9" applyFont="1" applyFill="1" applyBorder="1" applyAlignment="1">
      <alignment horizontal="center" vertical="center" wrapText="1" shrinkToFit="1"/>
    </xf>
    <xf numFmtId="0" fontId="11" fillId="0" borderId="167" xfId="0" applyFont="1" applyBorder="1" applyAlignment="1" applyProtection="1">
      <alignment horizontal="center" vertical="center" shrinkToFit="1"/>
      <protection locked="0"/>
    </xf>
    <xf numFmtId="0" fontId="11" fillId="0" borderId="167" xfId="9" applyFont="1" applyFill="1" applyBorder="1" applyAlignment="1" applyProtection="1">
      <alignment horizontal="center" vertical="center"/>
      <protection locked="0"/>
    </xf>
    <xf numFmtId="0" fontId="11" fillId="0" borderId="167" xfId="9" applyFont="1" applyFill="1" applyBorder="1" applyAlignment="1" applyProtection="1">
      <alignment horizontal="center" vertical="center" shrinkToFit="1"/>
      <protection locked="0"/>
    </xf>
    <xf numFmtId="181" fontId="11" fillId="0" borderId="55" xfId="9" applyNumberFormat="1" applyFont="1" applyFill="1" applyBorder="1" applyAlignment="1" applyProtection="1">
      <alignment horizontal="center" vertical="center"/>
      <protection locked="0"/>
    </xf>
    <xf numFmtId="0" fontId="55" fillId="5" borderId="166" xfId="0" applyFont="1" applyFill="1" applyBorder="1" applyAlignment="1">
      <alignment horizontal="center" vertical="center" shrinkToFit="1"/>
    </xf>
    <xf numFmtId="0" fontId="55" fillId="5" borderId="166" xfId="9" applyFont="1" applyFill="1" applyBorder="1" applyAlignment="1">
      <alignment horizontal="center" vertical="center"/>
    </xf>
    <xf numFmtId="0" fontId="55" fillId="5" borderId="166" xfId="9" applyFont="1" applyFill="1" applyBorder="1" applyAlignment="1">
      <alignment horizontal="center" vertical="center" shrinkToFit="1"/>
    </xf>
    <xf numFmtId="181" fontId="55" fillId="5" borderId="54" xfId="9" applyNumberFormat="1" applyFont="1" applyFill="1" applyBorder="1" applyAlignment="1">
      <alignment horizontal="center" vertical="center"/>
    </xf>
    <xf numFmtId="0" fontId="11" fillId="0" borderId="55" xfId="9" applyFont="1" applyFill="1" applyBorder="1" applyAlignment="1" applyProtection="1">
      <alignment horizontal="center" vertical="center"/>
      <protection locked="0"/>
    </xf>
    <xf numFmtId="0" fontId="11" fillId="0" borderId="152" xfId="9" applyFont="1" applyFill="1" applyBorder="1" applyAlignment="1" applyProtection="1">
      <alignment horizontal="center" vertical="center"/>
      <protection locked="0"/>
    </xf>
    <xf numFmtId="0" fontId="11" fillId="0" borderId="167" xfId="0" applyFont="1" applyBorder="1" applyAlignment="1" applyProtection="1">
      <alignment horizontal="left" vertical="center"/>
      <protection locked="0"/>
    </xf>
    <xf numFmtId="0" fontId="11" fillId="0" borderId="55" xfId="0" applyFont="1" applyBorder="1" applyAlignment="1" applyProtection="1">
      <alignment horizontal="center" vertical="center" shrinkToFit="1"/>
      <protection locked="0"/>
    </xf>
    <xf numFmtId="0" fontId="11" fillId="0" borderId="45" xfId="0" applyFont="1" applyBorder="1" applyAlignment="1" applyProtection="1">
      <alignment horizontal="center" vertical="center" shrinkToFit="1"/>
      <protection locked="0"/>
    </xf>
    <xf numFmtId="0" fontId="11" fillId="0" borderId="92" xfId="0" applyFont="1" applyBorder="1" applyAlignment="1" applyProtection="1">
      <alignment horizontal="center" vertical="center" shrinkToFit="1"/>
      <protection locked="0"/>
    </xf>
    <xf numFmtId="0" fontId="11" fillId="0" borderId="45" xfId="9" applyFont="1" applyFill="1" applyBorder="1" applyAlignment="1" applyProtection="1">
      <alignment horizontal="center" vertical="center"/>
      <protection locked="0"/>
    </xf>
    <xf numFmtId="0" fontId="11" fillId="0" borderId="92" xfId="9" applyFont="1" applyFill="1" applyBorder="1" applyAlignment="1" applyProtection="1">
      <alignment horizontal="center" vertical="center"/>
      <protection locked="0"/>
    </xf>
    <xf numFmtId="0" fontId="11" fillId="0" borderId="55" xfId="9" applyFont="1" applyFill="1" applyBorder="1" applyAlignment="1" applyProtection="1">
      <alignment horizontal="center" vertical="center" shrinkToFit="1"/>
      <protection locked="0"/>
    </xf>
    <xf numFmtId="0" fontId="11" fillId="0" borderId="45" xfId="9" applyFont="1" applyFill="1" applyBorder="1" applyAlignment="1" applyProtection="1">
      <alignment horizontal="center" vertical="center" shrinkToFit="1"/>
      <protection locked="0"/>
    </xf>
    <xf numFmtId="0" fontId="11" fillId="0" borderId="92" xfId="9" applyFont="1" applyFill="1" applyBorder="1" applyAlignment="1" applyProtection="1">
      <alignment horizontal="center" vertical="center" shrinkToFit="1"/>
      <protection locked="0"/>
    </xf>
    <xf numFmtId="181" fontId="11" fillId="0" borderId="45" xfId="9" applyNumberFormat="1" applyFont="1" applyFill="1" applyBorder="1" applyAlignment="1" applyProtection="1">
      <alignment horizontal="center" vertical="center"/>
      <protection locked="0"/>
    </xf>
    <xf numFmtId="0" fontId="11" fillId="0" borderId="181" xfId="9" applyFont="1" applyFill="1" applyBorder="1" applyAlignment="1" applyProtection="1">
      <alignment horizontal="center" vertical="center"/>
      <protection locked="0"/>
    </xf>
    <xf numFmtId="0" fontId="11" fillId="0" borderId="98" xfId="9" applyFont="1" applyFill="1" applyBorder="1" applyAlignment="1" applyProtection="1">
      <alignment horizontal="center" vertical="center"/>
      <protection locked="0"/>
    </xf>
    <xf numFmtId="0" fontId="11" fillId="0" borderId="55"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92" xfId="0" applyFont="1" applyBorder="1" applyAlignment="1" applyProtection="1">
      <alignment horizontal="left" vertical="center"/>
      <protection locked="0"/>
    </xf>
    <xf numFmtId="0" fontId="11" fillId="0" borderId="168" xfId="0" applyFont="1" applyBorder="1" applyAlignment="1" applyProtection="1">
      <alignment horizontal="center" vertical="center" shrinkToFit="1"/>
      <protection locked="0"/>
    </xf>
    <xf numFmtId="0" fontId="11" fillId="0" borderId="168" xfId="9" applyFont="1" applyFill="1" applyBorder="1" applyAlignment="1" applyProtection="1">
      <alignment horizontal="center" vertical="center"/>
      <protection locked="0"/>
    </xf>
    <xf numFmtId="0" fontId="11" fillId="0" borderId="168" xfId="9" applyFont="1" applyFill="1" applyBorder="1" applyAlignment="1" applyProtection="1">
      <alignment horizontal="center" vertical="center" shrinkToFit="1"/>
      <protection locked="0"/>
    </xf>
    <xf numFmtId="181" fontId="11" fillId="0" borderId="168" xfId="9" applyNumberFormat="1" applyFont="1" applyFill="1" applyBorder="1" applyAlignment="1" applyProtection="1">
      <alignment horizontal="center" vertical="center"/>
      <protection locked="0"/>
    </xf>
    <xf numFmtId="181" fontId="11" fillId="0" borderId="57" xfId="9" applyNumberFormat="1" applyFont="1" applyFill="1" applyBorder="1" applyAlignment="1" applyProtection="1">
      <alignment horizontal="center" vertical="center"/>
      <protection locked="0"/>
    </xf>
    <xf numFmtId="181" fontId="11" fillId="0" borderId="93" xfId="9" applyNumberFormat="1" applyFont="1" applyFill="1" applyBorder="1" applyAlignment="1" applyProtection="1">
      <alignment horizontal="center" vertical="center"/>
      <protection locked="0"/>
    </xf>
    <xf numFmtId="0" fontId="11" fillId="0" borderId="158" xfId="9" applyFont="1" applyFill="1" applyBorder="1" applyAlignment="1" applyProtection="1">
      <alignment horizontal="center" vertical="center"/>
      <protection locked="0"/>
    </xf>
    <xf numFmtId="0" fontId="11" fillId="0" borderId="159" xfId="9" applyFont="1" applyFill="1" applyBorder="1" applyAlignment="1" applyProtection="1">
      <alignment horizontal="center" vertical="center"/>
      <protection locked="0"/>
    </xf>
    <xf numFmtId="0" fontId="11" fillId="0" borderId="168" xfId="0" applyFont="1" applyBorder="1" applyAlignment="1" applyProtection="1">
      <alignment horizontal="left" vertical="center"/>
      <protection locked="0"/>
    </xf>
    <xf numFmtId="0" fontId="11" fillId="0" borderId="24" xfId="9" applyFont="1" applyFill="1" applyBorder="1" applyAlignment="1">
      <alignment horizontal="center" vertical="center"/>
    </xf>
    <xf numFmtId="0" fontId="11" fillId="0" borderId="18" xfId="9" applyFont="1" applyFill="1" applyBorder="1" applyAlignment="1">
      <alignment horizontal="center" vertical="center" wrapText="1"/>
    </xf>
    <xf numFmtId="0" fontId="55" fillId="5" borderId="18" xfId="9" applyFont="1" applyFill="1" applyBorder="1" applyAlignment="1">
      <alignment horizontal="center" vertical="center"/>
    </xf>
    <xf numFmtId="0" fontId="55" fillId="5" borderId="12" xfId="9" applyFont="1" applyFill="1" applyBorder="1" applyAlignment="1">
      <alignment horizontal="center" vertical="center"/>
    </xf>
    <xf numFmtId="0" fontId="55" fillId="5" borderId="6" xfId="9" applyFont="1" applyFill="1" applyBorder="1" applyAlignment="1">
      <alignment horizontal="center" vertical="center"/>
    </xf>
    <xf numFmtId="0" fontId="55" fillId="5" borderId="78" xfId="9" applyFont="1" applyFill="1" applyBorder="1" applyAlignment="1">
      <alignment horizontal="center" vertical="center"/>
    </xf>
    <xf numFmtId="0" fontId="55" fillId="5" borderId="46" xfId="9" applyFont="1" applyFill="1" applyBorder="1" applyAlignment="1">
      <alignment horizontal="center" vertical="center"/>
    </xf>
    <xf numFmtId="0" fontId="55" fillId="5" borderId="91" xfId="9" applyFont="1" applyFill="1" applyBorder="1" applyAlignment="1">
      <alignment horizontal="center" vertical="center"/>
    </xf>
    <xf numFmtId="181" fontId="55" fillId="5" borderId="18" xfId="9" applyNumberFormat="1" applyFont="1" applyFill="1" applyBorder="1" applyAlignment="1">
      <alignment horizontal="center" vertical="center"/>
    </xf>
    <xf numFmtId="181" fontId="55" fillId="5" borderId="12" xfId="9" applyNumberFormat="1" applyFont="1" applyFill="1" applyBorder="1" applyAlignment="1">
      <alignment horizontal="center" vertical="center"/>
    </xf>
    <xf numFmtId="181" fontId="55" fillId="5" borderId="6" xfId="9" applyNumberFormat="1" applyFont="1" applyFill="1" applyBorder="1" applyAlignment="1">
      <alignment horizontal="center" vertical="center"/>
    </xf>
    <xf numFmtId="181" fontId="55" fillId="5" borderId="78" xfId="9" applyNumberFormat="1" applyFont="1" applyFill="1" applyBorder="1" applyAlignment="1">
      <alignment horizontal="center" vertical="center"/>
    </xf>
    <xf numFmtId="181" fontId="55" fillId="5" borderId="46" xfId="9" applyNumberFormat="1" applyFont="1" applyFill="1" applyBorder="1" applyAlignment="1">
      <alignment horizontal="center" vertical="center"/>
    </xf>
    <xf numFmtId="181" fontId="55" fillId="5" borderId="91" xfId="9" applyNumberFormat="1" applyFont="1" applyFill="1" applyBorder="1" applyAlignment="1">
      <alignment horizontal="center" vertical="center"/>
    </xf>
    <xf numFmtId="0" fontId="55" fillId="5" borderId="18" xfId="9" applyFont="1" applyFill="1" applyBorder="1" applyAlignment="1">
      <alignment horizontal="center" vertical="center" shrinkToFit="1"/>
    </xf>
    <xf numFmtId="0" fontId="55" fillId="5" borderId="12" xfId="9" applyFont="1" applyFill="1" applyBorder="1" applyAlignment="1">
      <alignment horizontal="center" vertical="center" shrinkToFit="1"/>
    </xf>
    <xf numFmtId="0" fontId="55" fillId="5" borderId="78" xfId="9" applyFont="1" applyFill="1" applyBorder="1" applyAlignment="1">
      <alignment horizontal="center" vertical="center" shrinkToFit="1"/>
    </xf>
    <xf numFmtId="0" fontId="55" fillId="5" borderId="46" xfId="9" applyFont="1" applyFill="1" applyBorder="1" applyAlignment="1">
      <alignment horizontal="center" vertical="center" shrinkToFit="1"/>
    </xf>
    <xf numFmtId="0" fontId="55" fillId="5" borderId="6" xfId="9" applyFont="1" applyFill="1" applyBorder="1" applyAlignment="1">
      <alignment horizontal="center" vertical="center" shrinkToFit="1"/>
    </xf>
    <xf numFmtId="0" fontId="55" fillId="5" borderId="91" xfId="9" applyFont="1" applyFill="1" applyBorder="1" applyAlignment="1">
      <alignment horizontal="center" vertical="center" shrinkToFit="1"/>
    </xf>
    <xf numFmtId="180" fontId="55" fillId="5" borderId="18" xfId="9" applyNumberFormat="1" applyFont="1" applyFill="1" applyBorder="1" applyAlignment="1">
      <alignment horizontal="center" vertical="center" shrinkToFit="1"/>
    </xf>
    <xf numFmtId="180" fontId="55" fillId="5" borderId="6" xfId="9" applyNumberFormat="1" applyFont="1" applyFill="1" applyBorder="1" applyAlignment="1">
      <alignment horizontal="center" vertical="center" shrinkToFit="1"/>
    </xf>
    <xf numFmtId="180" fontId="55" fillId="5" borderId="78" xfId="9" applyNumberFormat="1" applyFont="1" applyFill="1" applyBorder="1" applyAlignment="1">
      <alignment horizontal="center" vertical="center" shrinkToFit="1"/>
    </xf>
    <xf numFmtId="180" fontId="55" fillId="5" borderId="91" xfId="9" applyNumberFormat="1" applyFont="1" applyFill="1" applyBorder="1" applyAlignment="1">
      <alignment horizontal="center" vertical="center" shrinkToFit="1"/>
    </xf>
    <xf numFmtId="0" fontId="55" fillId="5" borderId="7" xfId="9" applyFont="1" applyFill="1" applyBorder="1" applyAlignment="1">
      <alignment horizontal="left" vertical="center" wrapText="1" shrinkToFit="1"/>
    </xf>
    <xf numFmtId="0" fontId="55" fillId="5" borderId="0" xfId="9" applyFont="1" applyFill="1" applyAlignment="1">
      <alignment horizontal="left" vertical="center" wrapText="1" shrinkToFit="1"/>
    </xf>
    <xf numFmtId="0" fontId="55" fillId="5" borderId="8" xfId="9" applyFont="1" applyFill="1" applyBorder="1" applyAlignment="1">
      <alignment horizontal="left" vertical="center" wrapText="1" shrinkToFit="1"/>
    </xf>
    <xf numFmtId="0" fontId="11" fillId="0" borderId="79" xfId="9" applyFont="1" applyFill="1" applyBorder="1" applyAlignment="1" applyProtection="1">
      <alignment horizontal="center" vertical="center" shrinkToFit="1"/>
      <protection locked="0"/>
    </xf>
    <xf numFmtId="0" fontId="11" fillId="0" borderId="104" xfId="9" applyFont="1" applyFill="1" applyBorder="1" applyAlignment="1" applyProtection="1">
      <alignment horizontal="center" vertical="center" shrinkToFit="1"/>
      <protection locked="0"/>
    </xf>
    <xf numFmtId="0" fontId="2" fillId="0" borderId="78" xfId="0" applyFont="1" applyBorder="1" applyAlignment="1" applyProtection="1">
      <alignment horizontal="center" vertical="center" shrinkToFit="1"/>
      <protection locked="0"/>
    </xf>
    <xf numFmtId="0" fontId="2" fillId="0" borderId="91" xfId="0" applyFont="1" applyBorder="1" applyAlignment="1" applyProtection="1">
      <alignment horizontal="center" vertical="center" shrinkToFit="1"/>
      <protection locked="0"/>
    </xf>
    <xf numFmtId="0" fontId="11" fillId="0" borderId="90" xfId="9" applyFont="1" applyFill="1" applyBorder="1" applyAlignment="1" applyProtection="1">
      <alignment horizontal="center" vertical="center" shrinkToFit="1"/>
      <protection locked="0"/>
    </xf>
    <xf numFmtId="0" fontId="11" fillId="0" borderId="78" xfId="9" applyFont="1" applyFill="1" applyBorder="1" applyAlignment="1" applyProtection="1">
      <alignment horizontal="center" vertical="center" shrinkToFit="1"/>
      <protection locked="0"/>
    </xf>
    <xf numFmtId="0" fontId="11" fillId="0" borderId="46" xfId="9" applyFont="1" applyFill="1" applyBorder="1" applyAlignment="1" applyProtection="1">
      <alignment horizontal="center" vertical="center" shrinkToFit="1"/>
      <protection locked="0"/>
    </xf>
    <xf numFmtId="0" fontId="11" fillId="0" borderId="91" xfId="9" applyFont="1" applyFill="1" applyBorder="1" applyAlignment="1" applyProtection="1">
      <alignment horizontal="center" vertical="center" shrinkToFit="1"/>
      <protection locked="0"/>
    </xf>
    <xf numFmtId="180" fontId="11" fillId="0" borderId="79" xfId="9" applyNumberFormat="1" applyFont="1" applyFill="1" applyBorder="1" applyAlignment="1" applyProtection="1">
      <alignment horizontal="center" vertical="center" shrinkToFit="1"/>
      <protection locked="0"/>
    </xf>
    <xf numFmtId="180" fontId="11" fillId="0" borderId="104" xfId="9" applyNumberFormat="1" applyFont="1" applyFill="1" applyBorder="1" applyAlignment="1" applyProtection="1">
      <alignment horizontal="center" vertical="center" shrinkToFit="1"/>
      <protection locked="0"/>
    </xf>
    <xf numFmtId="180" fontId="11" fillId="0" borderId="78" xfId="9" applyNumberFormat="1" applyFont="1" applyFill="1" applyBorder="1" applyAlignment="1" applyProtection="1">
      <alignment horizontal="center" vertical="center" shrinkToFit="1"/>
      <protection locked="0"/>
    </xf>
    <xf numFmtId="180" fontId="11" fillId="0" borderId="91" xfId="9" applyNumberFormat="1" applyFont="1" applyFill="1" applyBorder="1" applyAlignment="1" applyProtection="1">
      <alignment horizontal="center" vertical="center" shrinkToFit="1"/>
      <protection locked="0"/>
    </xf>
    <xf numFmtId="0" fontId="7" fillId="0" borderId="55" xfId="9" applyFill="1" applyBorder="1" applyAlignment="1" applyProtection="1">
      <alignment horizontal="left" vertical="center" wrapText="1" shrinkToFit="1"/>
      <protection locked="0"/>
    </xf>
    <xf numFmtId="0" fontId="2" fillId="0" borderId="45" xfId="0" applyFont="1" applyBorder="1" applyAlignment="1" applyProtection="1">
      <alignment horizontal="left" vertical="center" wrapText="1" shrinkToFit="1"/>
      <protection locked="0"/>
    </xf>
    <xf numFmtId="0" fontId="2" fillId="0" borderId="92" xfId="0" applyFont="1" applyBorder="1" applyAlignment="1" applyProtection="1">
      <alignment horizontal="left" vertical="center" wrapText="1" shrinkToFit="1"/>
      <protection locked="0"/>
    </xf>
    <xf numFmtId="0" fontId="2" fillId="0" borderId="55" xfId="0" applyFont="1" applyBorder="1" applyAlignment="1" applyProtection="1">
      <alignment horizontal="left" vertical="center" wrapText="1" shrinkToFit="1"/>
      <protection locked="0"/>
    </xf>
    <xf numFmtId="0" fontId="11" fillId="0" borderId="79" xfId="9" applyFont="1" applyFill="1" applyBorder="1" applyAlignment="1" applyProtection="1">
      <alignment horizontal="center" vertical="center"/>
      <protection locked="0"/>
    </xf>
    <xf numFmtId="0" fontId="11" fillId="0" borderId="90" xfId="9" applyFont="1" applyFill="1" applyBorder="1" applyAlignment="1" applyProtection="1">
      <alignment horizontal="center" vertical="center"/>
      <protection locked="0"/>
    </xf>
    <xf numFmtId="0" fontId="11" fillId="0" borderId="104" xfId="9" applyFont="1" applyFill="1" applyBorder="1" applyAlignment="1" applyProtection="1">
      <alignment horizontal="center" vertical="center"/>
      <protection locked="0"/>
    </xf>
    <xf numFmtId="0" fontId="11" fillId="0" borderId="78" xfId="9" applyFont="1" applyFill="1" applyBorder="1" applyAlignment="1" applyProtection="1">
      <alignment horizontal="center" vertical="center"/>
      <protection locked="0"/>
    </xf>
    <xf numFmtId="0" fontId="11" fillId="0" borderId="46" xfId="9" applyFont="1" applyFill="1" applyBorder="1" applyAlignment="1" applyProtection="1">
      <alignment horizontal="center" vertical="center"/>
      <protection locked="0"/>
    </xf>
    <xf numFmtId="0" fontId="11" fillId="0" borderId="91" xfId="9" applyFont="1" applyFill="1" applyBorder="1" applyAlignment="1" applyProtection="1">
      <alignment horizontal="center" vertical="center"/>
      <protection locked="0"/>
    </xf>
    <xf numFmtId="181" fontId="11" fillId="0" borderId="79" xfId="9" applyNumberFormat="1" applyFont="1" applyFill="1" applyBorder="1" applyAlignment="1" applyProtection="1">
      <alignment horizontal="center" vertical="center"/>
      <protection locked="0"/>
    </xf>
    <xf numFmtId="181" fontId="11" fillId="0" borderId="90" xfId="9" applyNumberFormat="1" applyFont="1" applyFill="1" applyBorder="1" applyAlignment="1" applyProtection="1">
      <alignment horizontal="center" vertical="center"/>
      <protection locked="0"/>
    </xf>
    <xf numFmtId="181" fontId="11" fillId="0" borderId="104" xfId="9" applyNumberFormat="1" applyFont="1" applyFill="1" applyBorder="1" applyAlignment="1" applyProtection="1">
      <alignment horizontal="center" vertical="center"/>
      <protection locked="0"/>
    </xf>
    <xf numFmtId="181" fontId="11" fillId="0" borderId="78" xfId="9" applyNumberFormat="1" applyFont="1" applyFill="1" applyBorder="1" applyAlignment="1" applyProtection="1">
      <alignment horizontal="center" vertical="center"/>
      <protection locked="0"/>
    </xf>
    <xf numFmtId="181" fontId="11" fillId="0" borderId="46" xfId="9" applyNumberFormat="1" applyFont="1" applyFill="1" applyBorder="1" applyAlignment="1" applyProtection="1">
      <alignment horizontal="center" vertical="center"/>
      <protection locked="0"/>
    </xf>
    <xf numFmtId="181" fontId="11" fillId="0" borderId="91" xfId="9" applyNumberFormat="1" applyFont="1" applyFill="1" applyBorder="1" applyAlignment="1" applyProtection="1">
      <alignment horizontal="center" vertical="center"/>
      <protection locked="0"/>
    </xf>
    <xf numFmtId="0" fontId="11" fillId="0" borderId="79" xfId="9" applyFont="1" applyFill="1" applyBorder="1" applyAlignment="1" applyProtection="1">
      <alignment horizontal="left" vertical="center" shrinkToFit="1"/>
      <protection locked="0"/>
    </xf>
    <xf numFmtId="0" fontId="11" fillId="0" borderId="90" xfId="9" applyFont="1" applyFill="1" applyBorder="1" applyAlignment="1" applyProtection="1">
      <alignment horizontal="left" vertical="center" shrinkToFit="1"/>
      <protection locked="0"/>
    </xf>
    <xf numFmtId="0" fontId="11" fillId="0" borderId="104" xfId="9" applyFont="1" applyFill="1" applyBorder="1" applyAlignment="1" applyProtection="1">
      <alignment horizontal="left" vertical="center" shrinkToFit="1"/>
      <protection locked="0"/>
    </xf>
    <xf numFmtId="0" fontId="11" fillId="0" borderId="78" xfId="9" applyFont="1" applyFill="1" applyBorder="1" applyAlignment="1" applyProtection="1">
      <alignment horizontal="left" vertical="center" shrinkToFit="1"/>
      <protection locked="0"/>
    </xf>
    <xf numFmtId="0" fontId="11" fillId="0" borderId="46" xfId="9" applyFont="1" applyFill="1" applyBorder="1" applyAlignment="1" applyProtection="1">
      <alignment horizontal="left" vertical="center" shrinkToFit="1"/>
      <protection locked="0"/>
    </xf>
    <xf numFmtId="0" fontId="11" fillId="0" borderId="91" xfId="9" applyFont="1" applyFill="1" applyBorder="1" applyAlignment="1" applyProtection="1">
      <alignment horizontal="left" vertical="center" shrinkToFit="1"/>
      <protection locked="0"/>
    </xf>
    <xf numFmtId="0" fontId="2" fillId="0" borderId="90" xfId="0" applyFont="1" applyBorder="1" applyAlignment="1" applyProtection="1">
      <alignment horizontal="left" vertical="center" shrinkToFit="1"/>
      <protection locked="0"/>
    </xf>
    <xf numFmtId="0" fontId="2" fillId="0" borderId="104" xfId="0" applyFont="1" applyBorder="1" applyAlignment="1" applyProtection="1">
      <alignment horizontal="left" vertical="center" shrinkToFit="1"/>
      <protection locked="0"/>
    </xf>
    <xf numFmtId="0" fontId="2" fillId="0" borderId="78"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91" xfId="0" applyFont="1" applyBorder="1" applyAlignment="1" applyProtection="1">
      <alignment horizontal="left" vertical="center" shrinkToFit="1"/>
      <protection locked="0"/>
    </xf>
    <xf numFmtId="0" fontId="7" fillId="0" borderId="1" xfId="6" quotePrefix="1" applyFill="1" applyBorder="1" applyAlignment="1">
      <alignment horizontal="right" vertical="center"/>
    </xf>
    <xf numFmtId="0" fontId="7" fillId="0" borderId="0" xfId="6" applyFill="1" applyAlignment="1">
      <alignment horizontal="right" vertical="center"/>
    </xf>
    <xf numFmtId="0" fontId="7" fillId="0" borderId="0" xfId="9" applyAlignment="1">
      <alignment horizontal="left" vertical="center"/>
    </xf>
    <xf numFmtId="0" fontId="7" fillId="0" borderId="46" xfId="9" applyFill="1" applyBorder="1" applyAlignment="1" applyProtection="1">
      <alignment horizontal="center" vertical="center" shrinkToFit="1"/>
      <protection locked="0"/>
    </xf>
    <xf numFmtId="3" fontId="7" fillId="0" borderId="46" xfId="9" applyNumberFormat="1" applyFill="1" applyBorder="1" applyAlignment="1" applyProtection="1">
      <alignment horizontal="center" vertical="center"/>
      <protection locked="0"/>
    </xf>
    <xf numFmtId="0" fontId="11" fillId="0" borderId="24" xfId="9" applyFont="1" applyFill="1" applyBorder="1" applyAlignment="1">
      <alignment horizontal="center" vertical="center" wrapText="1"/>
    </xf>
    <xf numFmtId="0" fontId="7" fillId="0" borderId="1" xfId="9" quotePrefix="1" applyFill="1" applyBorder="1" applyAlignment="1">
      <alignment horizontal="right" vertical="top"/>
    </xf>
    <xf numFmtId="0" fontId="7" fillId="0" borderId="0" xfId="9" applyFill="1" applyAlignment="1">
      <alignment horizontal="right" vertical="top"/>
    </xf>
    <xf numFmtId="0" fontId="7" fillId="0" borderId="0" xfId="9" applyFill="1" applyAlignment="1">
      <alignment horizontal="left" vertical="top" wrapText="1"/>
    </xf>
    <xf numFmtId="0" fontId="11" fillId="0" borderId="7" xfId="9" applyFont="1" applyFill="1" applyBorder="1" applyAlignment="1" applyProtection="1">
      <alignment horizontal="center" vertical="center"/>
      <protection locked="0"/>
    </xf>
    <xf numFmtId="0" fontId="11" fillId="0" borderId="0" xfId="9" applyFont="1" applyFill="1" applyAlignment="1" applyProtection="1">
      <alignment horizontal="center" vertical="center"/>
      <protection locked="0"/>
    </xf>
    <xf numFmtId="0" fontId="11" fillId="0" borderId="8" xfId="9" applyFont="1" applyFill="1" applyBorder="1" applyAlignment="1" applyProtection="1">
      <alignment horizontal="center" vertical="center"/>
      <protection locked="0"/>
    </xf>
    <xf numFmtId="0" fontId="11" fillId="0" borderId="9" xfId="9" applyFont="1" applyFill="1" applyBorder="1" applyAlignment="1" applyProtection="1">
      <alignment horizontal="center" vertical="center"/>
      <protection locked="0"/>
    </xf>
    <xf numFmtId="0" fontId="11" fillId="0" borderId="11" xfId="9" applyFont="1" applyFill="1" applyBorder="1" applyAlignment="1" applyProtection="1">
      <alignment horizontal="center" vertical="center"/>
      <protection locked="0"/>
    </xf>
    <xf numFmtId="0" fontId="11" fillId="0" borderId="10" xfId="9" applyFont="1" applyFill="1" applyBorder="1" applyAlignment="1" applyProtection="1">
      <alignment horizontal="center" vertical="center"/>
      <protection locked="0"/>
    </xf>
    <xf numFmtId="181" fontId="11" fillId="0" borderId="7" xfId="9" applyNumberFormat="1" applyFont="1" applyFill="1" applyBorder="1" applyAlignment="1" applyProtection="1">
      <alignment horizontal="center" vertical="center"/>
      <protection locked="0"/>
    </xf>
    <xf numFmtId="181" fontId="11" fillId="0" borderId="0" xfId="9" applyNumberFormat="1" applyFont="1" applyFill="1" applyAlignment="1" applyProtection="1">
      <alignment horizontal="center" vertical="center"/>
      <protection locked="0"/>
    </xf>
    <xf numFmtId="181" fontId="11" fillId="0" borderId="8" xfId="9" applyNumberFormat="1" applyFont="1" applyFill="1" applyBorder="1" applyAlignment="1" applyProtection="1">
      <alignment horizontal="center" vertical="center"/>
      <protection locked="0"/>
    </xf>
    <xf numFmtId="181" fontId="11" fillId="0" borderId="9" xfId="9" applyNumberFormat="1" applyFont="1" applyFill="1" applyBorder="1" applyAlignment="1" applyProtection="1">
      <alignment horizontal="center" vertical="center"/>
      <protection locked="0"/>
    </xf>
    <xf numFmtId="181" fontId="11" fillId="0" borderId="11" xfId="9" applyNumberFormat="1" applyFont="1" applyFill="1" applyBorder="1" applyAlignment="1" applyProtection="1">
      <alignment horizontal="center" vertical="center"/>
      <protection locked="0"/>
    </xf>
    <xf numFmtId="181" fontId="11" fillId="0" borderId="10" xfId="9" applyNumberFormat="1" applyFont="1" applyFill="1" applyBorder="1" applyAlignment="1" applyProtection="1">
      <alignment horizontal="center" vertical="center"/>
      <protection locked="0"/>
    </xf>
    <xf numFmtId="0" fontId="11" fillId="0" borderId="0" xfId="9" applyFont="1" applyFill="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11" fillId="0" borderId="7" xfId="9" applyFont="1" applyFill="1" applyBorder="1" applyAlignment="1" applyProtection="1">
      <alignment horizontal="center" vertical="center" shrinkToFit="1"/>
      <protection locked="0"/>
    </xf>
    <xf numFmtId="0" fontId="11" fillId="0" borderId="8" xfId="9" applyFont="1" applyFill="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11" fillId="0" borderId="0" xfId="9" applyFont="1" applyFill="1" applyAlignment="1" applyProtection="1">
      <alignment horizontal="center" vertical="center" shrinkToFit="1"/>
      <protection locked="0"/>
    </xf>
    <xf numFmtId="0" fontId="11" fillId="0" borderId="11" xfId="9" applyFont="1" applyFill="1" applyBorder="1" applyAlignment="1" applyProtection="1">
      <alignment horizontal="center" vertical="center" shrinkToFit="1"/>
      <protection locked="0"/>
    </xf>
    <xf numFmtId="180" fontId="11" fillId="0" borderId="7" xfId="9" applyNumberFormat="1" applyFont="1" applyFill="1" applyBorder="1" applyAlignment="1" applyProtection="1">
      <alignment horizontal="center" vertical="center" shrinkToFit="1"/>
      <protection locked="0"/>
    </xf>
    <xf numFmtId="180" fontId="11" fillId="0" borderId="8" xfId="9" applyNumberFormat="1" applyFont="1" applyFill="1" applyBorder="1" applyAlignment="1" applyProtection="1">
      <alignment horizontal="center" vertical="center" shrinkToFit="1"/>
      <protection locked="0"/>
    </xf>
    <xf numFmtId="180" fontId="11" fillId="0" borderId="9" xfId="9" applyNumberFormat="1" applyFont="1" applyFill="1" applyBorder="1" applyAlignment="1" applyProtection="1">
      <alignment horizontal="center" vertical="center" shrinkToFit="1"/>
      <protection locked="0"/>
    </xf>
    <xf numFmtId="180" fontId="11" fillId="0" borderId="10" xfId="9" applyNumberFormat="1" applyFont="1" applyFill="1" applyBorder="1" applyAlignment="1" applyProtection="1">
      <alignment horizontal="center" vertical="center" shrinkToFit="1"/>
      <protection locked="0"/>
    </xf>
    <xf numFmtId="0" fontId="7" fillId="0" borderId="0" xfId="9" applyFill="1" applyAlignment="1" applyProtection="1">
      <alignment horizontal="left" vertical="center" wrapText="1"/>
      <protection locked="0"/>
    </xf>
    <xf numFmtId="0" fontId="7" fillId="0" borderId="11" xfId="9" applyFill="1" applyBorder="1">
      <alignment vertical="center"/>
    </xf>
    <xf numFmtId="0" fontId="7" fillId="0" borderId="0" xfId="9" applyFill="1">
      <alignment vertical="center"/>
    </xf>
    <xf numFmtId="0" fontId="7" fillId="0" borderId="0" xfId="9" applyFill="1" applyAlignment="1">
      <alignment horizontal="center" vertical="center"/>
    </xf>
    <xf numFmtId="0" fontId="11" fillId="0" borderId="9" xfId="9" applyFont="1" applyFill="1" applyBorder="1" applyAlignment="1" applyProtection="1">
      <alignment horizontal="center" vertical="center" shrinkToFit="1"/>
      <protection locked="0"/>
    </xf>
    <xf numFmtId="0" fontId="11" fillId="0" borderId="10" xfId="9" applyFont="1" applyFill="1" applyBorder="1" applyAlignment="1" applyProtection="1">
      <alignment horizontal="center" vertical="center" shrinkToFit="1"/>
      <protection locked="0"/>
    </xf>
    <xf numFmtId="0" fontId="11" fillId="0" borderId="78" xfId="9" applyFont="1" applyFill="1" applyBorder="1" applyAlignment="1" applyProtection="1">
      <alignment horizontal="left" vertical="center" wrapText="1" shrinkToFit="1"/>
      <protection locked="0"/>
    </xf>
    <xf numFmtId="0" fontId="2" fillId="0" borderId="46" xfId="0" applyFont="1" applyBorder="1" applyAlignment="1" applyProtection="1">
      <alignment horizontal="left" vertical="center" wrapText="1" shrinkToFit="1"/>
      <protection locked="0"/>
    </xf>
    <xf numFmtId="0" fontId="2" fillId="0" borderId="91"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2" fillId="0" borderId="44" xfId="0" applyFont="1" applyBorder="1" applyAlignment="1" applyProtection="1">
      <alignment horizontal="left" vertical="center" wrapText="1" shrinkToFit="1"/>
      <protection locked="0"/>
    </xf>
    <xf numFmtId="0" fontId="2" fillId="0" borderId="93" xfId="0" applyFont="1" applyBorder="1" applyAlignment="1" applyProtection="1">
      <alignment horizontal="left" vertical="center" wrapText="1" shrinkToFit="1"/>
      <protection locked="0"/>
    </xf>
    <xf numFmtId="198" fontId="11" fillId="0" borderId="0" xfId="0" applyNumberFormat="1" applyFont="1" applyAlignment="1">
      <alignment horizontal="left" vertical="center"/>
    </xf>
    <xf numFmtId="0" fontId="7" fillId="0" borderId="14" xfId="9" applyFill="1" applyBorder="1" applyAlignment="1">
      <alignment horizontal="left" vertical="center"/>
    </xf>
    <xf numFmtId="0" fontId="7" fillId="0" borderId="191" xfId="9" applyFill="1" applyBorder="1" applyAlignment="1">
      <alignment horizontal="left" vertical="center"/>
    </xf>
    <xf numFmtId="0" fontId="7" fillId="0" borderId="14" xfId="9" applyFill="1" applyBorder="1" applyAlignment="1">
      <alignment horizontal="left" vertical="center" shrinkToFit="1"/>
    </xf>
    <xf numFmtId="0" fontId="7" fillId="0" borderId="191" xfId="9" applyFill="1" applyBorder="1" applyAlignment="1">
      <alignment horizontal="left" vertical="center" shrinkToFit="1"/>
    </xf>
    <xf numFmtId="0" fontId="7" fillId="0" borderId="79" xfId="9" applyFill="1" applyBorder="1" applyAlignment="1">
      <alignment horizontal="left" vertical="center"/>
    </xf>
    <xf numFmtId="0" fontId="7" fillId="0" borderId="90" xfId="9" applyFill="1" applyBorder="1" applyAlignment="1">
      <alignment horizontal="left" vertical="center"/>
    </xf>
    <xf numFmtId="0" fontId="7" fillId="0" borderId="7" xfId="9" applyFill="1" applyBorder="1" applyAlignment="1">
      <alignment horizontal="left" vertical="center"/>
    </xf>
    <xf numFmtId="0" fontId="7" fillId="0" borderId="78" xfId="9" applyFill="1" applyBorder="1" applyAlignment="1">
      <alignment horizontal="left" vertical="center"/>
    </xf>
    <xf numFmtId="0" fontId="7" fillId="0" borderId="46" xfId="9" applyFill="1" applyBorder="1" applyAlignment="1">
      <alignment horizontal="left" vertical="center"/>
    </xf>
    <xf numFmtId="0" fontId="7" fillId="0" borderId="79" xfId="9" applyFill="1" applyBorder="1" applyAlignment="1">
      <alignment horizontal="left" vertical="center" wrapText="1" shrinkToFit="1"/>
    </xf>
    <xf numFmtId="0" fontId="7" fillId="0" borderId="90" xfId="9" applyFill="1" applyBorder="1" applyAlignment="1">
      <alignment horizontal="left" vertical="center" wrapText="1" shrinkToFit="1"/>
    </xf>
    <xf numFmtId="0" fontId="7" fillId="0" borderId="104" xfId="9" applyFill="1" applyBorder="1" applyAlignment="1">
      <alignment horizontal="left" vertical="center" wrapText="1" shrinkToFit="1"/>
    </xf>
    <xf numFmtId="0" fontId="7" fillId="0" borderId="9" xfId="9" applyFill="1" applyBorder="1" applyAlignment="1">
      <alignment horizontal="left" vertical="center" wrapText="1" shrinkToFit="1"/>
    </xf>
    <xf numFmtId="0" fontId="7" fillId="0" borderId="11" xfId="9" applyFill="1" applyBorder="1" applyAlignment="1">
      <alignment horizontal="left" vertical="center" wrapText="1" shrinkToFit="1"/>
    </xf>
    <xf numFmtId="0" fontId="7" fillId="0" borderId="10" xfId="9" applyFill="1" applyBorder="1" applyAlignment="1">
      <alignment horizontal="left" vertical="center" wrapText="1" shrinkToFit="1"/>
    </xf>
    <xf numFmtId="0" fontId="7" fillId="0" borderId="7" xfId="9" applyFill="1" applyBorder="1" applyAlignment="1">
      <alignment horizontal="left" vertical="center" wrapText="1" shrinkToFit="1"/>
    </xf>
    <xf numFmtId="0" fontId="7" fillId="0" borderId="0" xfId="9" applyFill="1" applyAlignment="1">
      <alignment horizontal="left" vertical="center" wrapText="1" shrinkToFit="1"/>
    </xf>
    <xf numFmtId="0" fontId="7" fillId="0" borderId="8" xfId="9" applyFill="1" applyBorder="1" applyAlignment="1">
      <alignment horizontal="left" vertical="center" wrapText="1" shrinkToFit="1"/>
    </xf>
    <xf numFmtId="0" fontId="7" fillId="0" borderId="78" xfId="9" applyFill="1" applyBorder="1" applyAlignment="1">
      <alignment horizontal="left" vertical="center" wrapText="1" shrinkToFit="1"/>
    </xf>
    <xf numFmtId="0" fontId="7" fillId="0" borderId="46" xfId="9" applyFill="1" applyBorder="1" applyAlignment="1">
      <alignment horizontal="left" vertical="center" wrapText="1" shrinkToFit="1"/>
    </xf>
    <xf numFmtId="0" fontId="7" fillId="0" borderId="91" xfId="9" applyFill="1" applyBorder="1" applyAlignment="1">
      <alignment horizontal="left" vertical="center" wrapText="1" shrinkToFit="1"/>
    </xf>
    <xf numFmtId="0" fontId="7" fillId="0" borderId="9" xfId="9" applyFill="1" applyBorder="1" applyAlignment="1">
      <alignment horizontal="left" vertical="center"/>
    </xf>
    <xf numFmtId="0" fontId="24" fillId="5" borderId="166" xfId="0" applyFont="1" applyFill="1" applyBorder="1" applyAlignment="1">
      <alignment horizontal="center" vertical="center"/>
    </xf>
    <xf numFmtId="0" fontId="55" fillId="5" borderId="54" xfId="9" applyFont="1" applyFill="1" applyBorder="1" applyAlignment="1">
      <alignment horizontal="center" vertical="center"/>
    </xf>
    <xf numFmtId="0" fontId="55" fillId="5" borderId="157" xfId="9" applyFont="1" applyFill="1" applyBorder="1" applyAlignment="1">
      <alignment horizontal="center" vertical="center"/>
    </xf>
    <xf numFmtId="0" fontId="33" fillId="0" borderId="0" xfId="9" applyFont="1">
      <alignment vertical="center"/>
    </xf>
    <xf numFmtId="49" fontId="36" fillId="0" borderId="0" xfId="9" quotePrefix="1" applyNumberFormat="1" applyFont="1" applyAlignment="1">
      <alignment horizontal="center" vertical="center"/>
    </xf>
    <xf numFmtId="49" fontId="36" fillId="0" borderId="0" xfId="9" applyNumberFormat="1" applyFont="1" applyAlignment="1">
      <alignment horizontal="center" vertical="center"/>
    </xf>
    <xf numFmtId="0" fontId="117" fillId="0" borderId="0" xfId="9" applyFont="1" applyAlignment="1">
      <alignment horizontal="left" vertical="center"/>
    </xf>
    <xf numFmtId="0" fontId="33" fillId="2" borderId="177" xfId="9" applyFont="1" applyFill="1" applyBorder="1" applyAlignment="1">
      <alignment horizontal="center" vertical="center" textRotation="255"/>
    </xf>
    <xf numFmtId="0" fontId="33" fillId="2" borderId="17" xfId="9" applyFont="1" applyFill="1" applyBorder="1" applyAlignment="1">
      <alignment horizontal="center" vertical="center" textRotation="255"/>
    </xf>
    <xf numFmtId="0" fontId="33" fillId="2" borderId="71" xfId="9" applyFont="1" applyFill="1" applyBorder="1" applyAlignment="1">
      <alignment horizontal="center" vertical="center"/>
    </xf>
    <xf numFmtId="0" fontId="33" fillId="2" borderId="21" xfId="9" applyFont="1" applyFill="1" applyBorder="1" applyAlignment="1">
      <alignment horizontal="center" vertical="center"/>
    </xf>
    <xf numFmtId="0" fontId="33" fillId="2" borderId="72" xfId="9" applyFont="1" applyFill="1" applyBorder="1" applyAlignment="1">
      <alignment horizontal="center" vertical="center"/>
    </xf>
    <xf numFmtId="0" fontId="33" fillId="2" borderId="7" xfId="9" applyFont="1" applyFill="1" applyBorder="1" applyAlignment="1">
      <alignment horizontal="center" vertical="center"/>
    </xf>
    <xf numFmtId="0" fontId="33" fillId="2" borderId="0" xfId="9" applyFont="1" applyFill="1" applyAlignment="1">
      <alignment horizontal="center" vertical="center"/>
    </xf>
    <xf numFmtId="0" fontId="33" fillId="2" borderId="8" xfId="9" applyFont="1" applyFill="1" applyBorder="1" applyAlignment="1">
      <alignment horizontal="center" vertical="center"/>
    </xf>
    <xf numFmtId="0" fontId="33" fillId="2" borderId="78" xfId="9" applyFont="1" applyFill="1" applyBorder="1" applyAlignment="1">
      <alignment horizontal="center" vertical="center"/>
    </xf>
    <xf numFmtId="0" fontId="33" fillId="2" borderId="46" xfId="9" applyFont="1" applyFill="1" applyBorder="1" applyAlignment="1">
      <alignment horizontal="center" vertical="center"/>
    </xf>
    <xf numFmtId="0" fontId="33" fillId="2" borderId="91" xfId="9" applyFont="1" applyFill="1" applyBorder="1" applyAlignment="1">
      <alignment horizontal="center" vertical="center"/>
    </xf>
    <xf numFmtId="0" fontId="33" fillId="2" borderId="178" xfId="9" applyFont="1" applyFill="1" applyBorder="1" applyAlignment="1">
      <alignment horizontal="center" vertical="center" textRotation="255"/>
    </xf>
    <xf numFmtId="0" fontId="33" fillId="2" borderId="81" xfId="9" applyFont="1" applyFill="1" applyBorder="1" applyAlignment="1">
      <alignment horizontal="center" vertical="center" textRotation="255"/>
    </xf>
    <xf numFmtId="0" fontId="33" fillId="2" borderId="23" xfId="9" applyFont="1" applyFill="1" applyBorder="1" applyAlignment="1">
      <alignment horizontal="center" vertical="center" textRotation="255"/>
    </xf>
    <xf numFmtId="0" fontId="33" fillId="2" borderId="178" xfId="9" applyFont="1" applyFill="1" applyBorder="1" applyAlignment="1">
      <alignment horizontal="center" vertical="center" textRotation="255" shrinkToFit="1"/>
    </xf>
    <xf numFmtId="0" fontId="33" fillId="2" borderId="81" xfId="9" applyFont="1" applyFill="1" applyBorder="1" applyAlignment="1">
      <alignment horizontal="center" vertical="center" textRotation="255" shrinkToFit="1"/>
    </xf>
    <xf numFmtId="0" fontId="33" fillId="2" borderId="23" xfId="9" applyFont="1" applyFill="1" applyBorder="1" applyAlignment="1">
      <alignment horizontal="center" vertical="center" textRotation="255" shrinkToFit="1"/>
    </xf>
    <xf numFmtId="0" fontId="33" fillId="2" borderId="71" xfId="9" applyFont="1" applyFill="1" applyBorder="1" applyAlignment="1">
      <alignment horizontal="center" vertical="center" wrapText="1"/>
    </xf>
    <xf numFmtId="0" fontId="33" fillId="2" borderId="21" xfId="9" applyFont="1" applyFill="1" applyBorder="1" applyAlignment="1">
      <alignment horizontal="center" vertical="center" wrapText="1"/>
    </xf>
    <xf numFmtId="0" fontId="33" fillId="2" borderId="72" xfId="9" applyFont="1" applyFill="1" applyBorder="1" applyAlignment="1">
      <alignment horizontal="center" vertical="center" wrapText="1"/>
    </xf>
    <xf numFmtId="0" fontId="33" fillId="2" borderId="9" xfId="9" applyFont="1" applyFill="1" applyBorder="1" applyAlignment="1">
      <alignment horizontal="center" vertical="center"/>
    </xf>
    <xf numFmtId="0" fontId="33" fillId="2" borderId="11" xfId="9" applyFont="1" applyFill="1" applyBorder="1" applyAlignment="1">
      <alignment horizontal="center" vertical="center"/>
    </xf>
    <xf numFmtId="0" fontId="33" fillId="0" borderId="32" xfId="9" applyFont="1" applyBorder="1" applyAlignment="1">
      <alignment horizontal="center" vertical="center"/>
    </xf>
    <xf numFmtId="0" fontId="33" fillId="0" borderId="31" xfId="9" applyFont="1" applyBorder="1" applyAlignment="1">
      <alignment horizontal="center" vertical="center"/>
    </xf>
    <xf numFmtId="0" fontId="96" fillId="2" borderId="18" xfId="9" applyFont="1" applyFill="1" applyBorder="1" applyAlignment="1">
      <alignment horizontal="center" vertical="center" wrapText="1"/>
    </xf>
    <xf numFmtId="0" fontId="96" fillId="2" borderId="12" xfId="9" applyFont="1" applyFill="1" applyBorder="1" applyAlignment="1">
      <alignment horizontal="center" vertical="center" wrapText="1"/>
    </xf>
    <xf numFmtId="0" fontId="96" fillId="2" borderId="0" xfId="9" applyFont="1" applyFill="1" applyAlignment="1">
      <alignment horizontal="center" vertical="center" wrapText="1"/>
    </xf>
    <xf numFmtId="0" fontId="33" fillId="2" borderId="18" xfId="9" applyFont="1" applyFill="1" applyBorder="1" applyAlignment="1">
      <alignment horizontal="center" vertical="center" wrapText="1"/>
    </xf>
    <xf numFmtId="0" fontId="33" fillId="2" borderId="12" xfId="9" applyFont="1" applyFill="1" applyBorder="1" applyAlignment="1">
      <alignment horizontal="center" vertical="center" wrapText="1"/>
    </xf>
    <xf numFmtId="0" fontId="97" fillId="2" borderId="32" xfId="9" applyFont="1" applyFill="1" applyBorder="1" applyAlignment="1">
      <alignment horizontal="center" vertical="center"/>
    </xf>
    <xf numFmtId="0" fontId="97" fillId="2" borderId="31" xfId="9" applyFont="1" applyFill="1" applyBorder="1" applyAlignment="1">
      <alignment horizontal="center" vertical="center"/>
    </xf>
    <xf numFmtId="0" fontId="97" fillId="2" borderId="30" xfId="9" applyFont="1" applyFill="1" applyBorder="1" applyAlignment="1">
      <alignment horizontal="center" vertical="center"/>
    </xf>
    <xf numFmtId="0" fontId="33" fillId="0" borderId="163" xfId="9" applyFont="1" applyBorder="1" applyAlignment="1">
      <alignment horizontal="center" vertical="center" wrapText="1"/>
    </xf>
    <xf numFmtId="0" fontId="33" fillId="0" borderId="51" xfId="9" applyFont="1" applyBorder="1" applyAlignment="1">
      <alignment horizontal="center" vertical="center" wrapText="1"/>
    </xf>
    <xf numFmtId="0" fontId="33" fillId="0" borderId="171" xfId="9" applyFont="1" applyBorder="1" applyAlignment="1">
      <alignment horizontal="center" vertical="center" wrapText="1"/>
    </xf>
    <xf numFmtId="0" fontId="33" fillId="0" borderId="164" xfId="9" applyFont="1" applyBorder="1" applyAlignment="1">
      <alignment horizontal="center" vertical="center" wrapText="1"/>
    </xf>
    <xf numFmtId="0" fontId="33" fillId="0" borderId="45" xfId="9" applyFont="1" applyBorder="1" applyAlignment="1">
      <alignment horizontal="center" vertical="center" wrapText="1"/>
    </xf>
    <xf numFmtId="0" fontId="33" fillId="0" borderId="172" xfId="9" applyFont="1" applyBorder="1" applyAlignment="1">
      <alignment horizontal="center" vertical="center" wrapText="1"/>
    </xf>
    <xf numFmtId="0" fontId="33" fillId="2" borderId="25" xfId="9" applyFont="1" applyFill="1" applyBorder="1" applyAlignment="1">
      <alignment horizontal="left" vertical="center" wrapText="1"/>
    </xf>
    <xf numFmtId="0" fontId="33" fillId="2" borderId="0" xfId="9" applyFont="1" applyFill="1" applyAlignment="1">
      <alignment horizontal="left" vertical="center" wrapText="1"/>
    </xf>
    <xf numFmtId="0" fontId="33" fillId="2" borderId="2" xfId="9" applyFont="1" applyFill="1" applyBorder="1" applyAlignment="1">
      <alignment horizontal="left" vertical="center" wrapText="1"/>
    </xf>
    <xf numFmtId="0" fontId="33" fillId="2" borderId="26" xfId="9" applyFont="1" applyFill="1" applyBorder="1" applyAlignment="1">
      <alignment horizontal="left" vertical="center" wrapText="1"/>
    </xf>
    <xf numFmtId="0" fontId="33" fillId="2" borderId="11" xfId="9" applyFont="1" applyFill="1" applyBorder="1" applyAlignment="1">
      <alignment horizontal="left" vertical="center" wrapText="1"/>
    </xf>
    <xf numFmtId="0" fontId="33" fillId="2" borderId="96" xfId="9" applyFont="1" applyFill="1" applyBorder="1" applyAlignment="1">
      <alignment horizontal="left" vertical="center" wrapText="1"/>
    </xf>
    <xf numFmtId="0" fontId="33" fillId="2" borderId="127" xfId="9" applyFont="1" applyFill="1" applyBorder="1" applyAlignment="1">
      <alignment horizontal="center"/>
    </xf>
    <xf numFmtId="0" fontId="33" fillId="2" borderId="34" xfId="9" applyFont="1" applyFill="1" applyBorder="1" applyAlignment="1">
      <alignment horizontal="center"/>
    </xf>
    <xf numFmtId="0" fontId="33" fillId="2" borderId="214" xfId="9" applyFont="1" applyFill="1" applyBorder="1" applyAlignment="1">
      <alignment horizontal="center"/>
    </xf>
    <xf numFmtId="0" fontId="118" fillId="2" borderId="71" xfId="9" applyFont="1" applyFill="1" applyBorder="1" applyAlignment="1">
      <alignment horizontal="center" vertical="center" wrapText="1"/>
    </xf>
    <xf numFmtId="0" fontId="118" fillId="2" borderId="21" xfId="9" applyFont="1" applyFill="1" applyBorder="1" applyAlignment="1">
      <alignment horizontal="center" vertical="center" wrapText="1"/>
    </xf>
    <xf numFmtId="0" fontId="118" fillId="2" borderId="72" xfId="9" applyFont="1" applyFill="1" applyBorder="1" applyAlignment="1">
      <alignment horizontal="center" vertical="center" wrapText="1"/>
    </xf>
    <xf numFmtId="0" fontId="118" fillId="2" borderId="9" xfId="9" applyFont="1" applyFill="1" applyBorder="1" applyAlignment="1">
      <alignment horizontal="center" vertical="center" wrapText="1"/>
    </xf>
    <xf numFmtId="0" fontId="118" fillId="2" borderId="11" xfId="9" applyFont="1" applyFill="1" applyBorder="1" applyAlignment="1">
      <alignment horizontal="center" vertical="center" wrapText="1"/>
    </xf>
    <xf numFmtId="0" fontId="118" fillId="2" borderId="10" xfId="9" applyFont="1" applyFill="1" applyBorder="1" applyAlignment="1">
      <alignment horizontal="center" vertical="center" wrapText="1"/>
    </xf>
    <xf numFmtId="0" fontId="33" fillId="0" borderId="71"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0" fontId="33" fillId="0" borderId="11" xfId="0" applyFont="1" applyBorder="1" applyAlignment="1">
      <alignment horizontal="center" vertical="center" wrapText="1"/>
    </xf>
    <xf numFmtId="0" fontId="119" fillId="0" borderId="116" xfId="9" applyFont="1" applyBorder="1" applyAlignment="1">
      <alignment horizontal="center" vertical="center" wrapText="1" shrinkToFit="1"/>
    </xf>
    <xf numFmtId="0" fontId="119" fillId="0" borderId="21" xfId="9" applyFont="1" applyBorder="1" applyAlignment="1">
      <alignment horizontal="center" vertical="center" wrapText="1" shrinkToFit="1"/>
    </xf>
    <xf numFmtId="0" fontId="119" fillId="0" borderId="115" xfId="9" applyFont="1" applyBorder="1" applyAlignment="1">
      <alignment horizontal="center" vertical="center" wrapText="1" shrinkToFit="1"/>
    </xf>
    <xf numFmtId="0" fontId="119" fillId="0" borderId="26" xfId="9" applyFont="1" applyBorder="1" applyAlignment="1">
      <alignment horizontal="center" vertical="center" wrapText="1" shrinkToFit="1"/>
    </xf>
    <xf numFmtId="0" fontId="119" fillId="0" borderId="11" xfId="9" applyFont="1" applyBorder="1" applyAlignment="1">
      <alignment horizontal="center" vertical="center" wrapText="1" shrinkToFit="1"/>
    </xf>
    <xf numFmtId="0" fontId="119" fillId="0" borderId="66" xfId="9" applyFont="1" applyBorder="1" applyAlignment="1">
      <alignment horizontal="center" vertical="center" wrapText="1" shrinkToFit="1"/>
    </xf>
    <xf numFmtId="0" fontId="96" fillId="0" borderId="116" xfId="9" applyFont="1" applyBorder="1" applyAlignment="1">
      <alignment horizontal="center" vertical="center" wrapText="1" shrinkToFit="1"/>
    </xf>
    <xf numFmtId="0" fontId="96" fillId="0" borderId="21" xfId="9" applyFont="1" applyBorder="1" applyAlignment="1">
      <alignment horizontal="center" vertical="center" wrapText="1" shrinkToFit="1"/>
    </xf>
    <xf numFmtId="0" fontId="96" fillId="0" borderId="115" xfId="9" applyFont="1" applyBorder="1" applyAlignment="1">
      <alignment horizontal="center" vertical="center" wrapText="1" shrinkToFit="1"/>
    </xf>
    <xf numFmtId="0" fontId="96" fillId="0" borderId="25" xfId="9" applyFont="1" applyBorder="1" applyAlignment="1">
      <alignment horizontal="center" vertical="center" wrapText="1" shrinkToFit="1"/>
    </xf>
    <xf numFmtId="0" fontId="96" fillId="0" borderId="0" xfId="9" applyFont="1" applyAlignment="1">
      <alignment horizontal="center" vertical="center" wrapText="1" shrinkToFit="1"/>
    </xf>
    <xf numFmtId="0" fontId="96" fillId="0" borderId="13" xfId="9" applyFont="1" applyBorder="1" applyAlignment="1">
      <alignment horizontal="center" vertical="center" wrapText="1" shrinkToFit="1"/>
    </xf>
    <xf numFmtId="0" fontId="96" fillId="0" borderId="26" xfId="9" applyFont="1" applyBorder="1" applyAlignment="1">
      <alignment horizontal="center" vertical="center" wrapText="1" shrinkToFit="1"/>
    </xf>
    <xf numFmtId="0" fontId="96" fillId="0" borderId="11" xfId="9" applyFont="1" applyBorder="1" applyAlignment="1">
      <alignment horizontal="center" vertical="center" wrapText="1" shrinkToFit="1"/>
    </xf>
    <xf numFmtId="0" fontId="96" fillId="0" borderId="66" xfId="9" applyFont="1" applyBorder="1" applyAlignment="1">
      <alignment horizontal="center" vertical="center" wrapText="1" shrinkToFit="1"/>
    </xf>
    <xf numFmtId="0" fontId="33" fillId="2" borderId="116" xfId="9" applyFont="1" applyFill="1" applyBorder="1" applyAlignment="1">
      <alignment horizontal="center" vertical="center" wrapText="1"/>
    </xf>
    <xf numFmtId="0" fontId="33" fillId="2" borderId="108" xfId="9" applyFont="1" applyFill="1" applyBorder="1" applyAlignment="1">
      <alignment horizontal="center" vertical="center" wrapText="1"/>
    </xf>
    <xf numFmtId="0" fontId="33" fillId="2" borderId="26" xfId="9" applyFont="1" applyFill="1" applyBorder="1" applyAlignment="1">
      <alignment horizontal="center" vertical="center" wrapText="1"/>
    </xf>
    <xf numFmtId="0" fontId="33" fillId="2" borderId="11" xfId="9" applyFont="1" applyFill="1" applyBorder="1" applyAlignment="1">
      <alignment horizontal="center" vertical="center" wrapText="1"/>
    </xf>
    <xf numFmtId="0" fontId="33" fillId="2" borderId="96" xfId="9" applyFont="1" applyFill="1" applyBorder="1" applyAlignment="1">
      <alignment horizontal="center" vertical="center" wrapText="1"/>
    </xf>
    <xf numFmtId="0" fontId="96" fillId="2" borderId="19" xfId="9" applyFont="1" applyFill="1" applyBorder="1" applyAlignment="1">
      <alignment horizontal="center" vertical="center" wrapText="1"/>
    </xf>
    <xf numFmtId="0" fontId="96" fillId="2" borderId="25" xfId="9" applyFont="1" applyFill="1" applyBorder="1" applyAlignment="1">
      <alignment horizontal="center" vertical="center" wrapText="1"/>
    </xf>
    <xf numFmtId="0" fontId="96" fillId="2" borderId="6" xfId="9" applyFont="1" applyFill="1" applyBorder="1" applyAlignment="1">
      <alignment horizontal="center" vertical="center" wrapText="1"/>
    </xf>
    <xf numFmtId="0" fontId="96" fillId="2" borderId="7" xfId="9" applyFont="1" applyFill="1" applyBorder="1" applyAlignment="1">
      <alignment horizontal="center" vertical="center" wrapText="1"/>
    </xf>
    <xf numFmtId="0" fontId="96" fillId="2" borderId="8" xfId="9" applyFont="1" applyFill="1" applyBorder="1" applyAlignment="1">
      <alignment horizontal="center" vertical="center" wrapText="1"/>
    </xf>
    <xf numFmtId="0" fontId="33" fillId="2" borderId="79" xfId="9" applyFont="1" applyFill="1" applyBorder="1" applyAlignment="1">
      <alignment horizontal="center" vertical="center" wrapText="1"/>
    </xf>
    <xf numFmtId="0" fontId="33" fillId="2" borderId="90" xfId="9" applyFont="1" applyFill="1" applyBorder="1" applyAlignment="1">
      <alignment horizontal="center" vertical="center"/>
    </xf>
    <xf numFmtId="0" fontId="33" fillId="2" borderId="180" xfId="9" applyFont="1" applyFill="1" applyBorder="1" applyAlignment="1">
      <alignment horizontal="center" vertical="center"/>
    </xf>
    <xf numFmtId="0" fontId="33" fillId="2" borderId="134" xfId="9" applyFont="1" applyFill="1" applyBorder="1" applyAlignment="1">
      <alignment horizontal="center" vertical="center"/>
    </xf>
    <xf numFmtId="0" fontId="118" fillId="2" borderId="103" xfId="9" applyFont="1" applyFill="1" applyBorder="1" applyAlignment="1">
      <alignment horizontal="center" vertical="center" wrapText="1"/>
    </xf>
    <xf numFmtId="0" fontId="118" fillId="2" borderId="104" xfId="9" applyFont="1" applyFill="1" applyBorder="1" applyAlignment="1">
      <alignment horizontal="center" vertical="center" wrapText="1"/>
    </xf>
    <xf numFmtId="0" fontId="118" fillId="2" borderId="87" xfId="9" applyFont="1" applyFill="1" applyBorder="1" applyAlignment="1">
      <alignment horizontal="center" vertical="center" wrapText="1"/>
    </xf>
    <xf numFmtId="0" fontId="118" fillId="2" borderId="8" xfId="9" applyFont="1" applyFill="1" applyBorder="1" applyAlignment="1">
      <alignment horizontal="center" vertical="center" wrapText="1"/>
    </xf>
    <xf numFmtId="0" fontId="33" fillId="2" borderId="55" xfId="9" applyFont="1" applyFill="1" applyBorder="1" applyAlignment="1">
      <alignment horizontal="center" vertical="center" shrinkToFit="1"/>
    </xf>
    <xf numFmtId="0" fontId="33" fillId="2" borderId="45" xfId="9" applyFont="1" applyFill="1" applyBorder="1" applyAlignment="1">
      <alignment horizontal="center" vertical="center" shrinkToFit="1"/>
    </xf>
    <xf numFmtId="0" fontId="33" fillId="2" borderId="92" xfId="9" applyFont="1" applyFill="1" applyBorder="1" applyAlignment="1">
      <alignment horizontal="center" vertical="center" shrinkToFit="1"/>
    </xf>
    <xf numFmtId="0" fontId="33" fillId="0" borderId="118" xfId="9" applyFont="1" applyBorder="1" applyAlignment="1">
      <alignment horizontal="center" vertical="center" wrapText="1"/>
    </xf>
    <xf numFmtId="0" fontId="33" fillId="0" borderId="90" xfId="9" applyFont="1" applyBorder="1" applyAlignment="1">
      <alignment horizontal="center" vertical="center" wrapText="1"/>
    </xf>
    <xf numFmtId="0" fontId="33" fillId="0" borderId="183" xfId="9" applyFont="1" applyBorder="1" applyAlignment="1">
      <alignment horizontal="center" vertical="center" wrapText="1"/>
    </xf>
    <xf numFmtId="49" fontId="33" fillId="2" borderId="0" xfId="9" applyNumberFormat="1" applyFont="1" applyFill="1" applyAlignment="1">
      <alignment horizontal="center" vertical="center" shrinkToFit="1"/>
    </xf>
    <xf numFmtId="0" fontId="33" fillId="2" borderId="79" xfId="9" applyFont="1" applyFill="1" applyBorder="1" applyAlignment="1">
      <alignment horizontal="center" vertical="center" shrinkToFit="1"/>
    </xf>
    <xf numFmtId="0" fontId="33" fillId="2" borderId="90" xfId="9" applyFont="1" applyFill="1" applyBorder="1" applyAlignment="1">
      <alignment horizontal="center" vertical="center" shrinkToFit="1"/>
    </xf>
    <xf numFmtId="0" fontId="33" fillId="2" borderId="104" xfId="9" applyFont="1" applyFill="1" applyBorder="1" applyAlignment="1">
      <alignment horizontal="center" vertical="center" shrinkToFit="1"/>
    </xf>
    <xf numFmtId="0" fontId="33" fillId="2" borderId="57" xfId="9" applyFont="1" applyFill="1" applyBorder="1" applyAlignment="1">
      <alignment horizontal="center" vertical="center" shrinkToFit="1"/>
    </xf>
    <xf numFmtId="0" fontId="33" fillId="2" borderId="44" xfId="9" applyFont="1" applyFill="1" applyBorder="1" applyAlignment="1">
      <alignment horizontal="center" vertical="center" shrinkToFit="1"/>
    </xf>
    <xf numFmtId="0" fontId="33" fillId="2" borderId="93" xfId="9" applyFont="1" applyFill="1" applyBorder="1" applyAlignment="1">
      <alignment horizontal="center" vertical="center" shrinkToFit="1"/>
    </xf>
    <xf numFmtId="0" fontId="33" fillId="0" borderId="8" xfId="0" applyFont="1" applyBorder="1" applyAlignment="1">
      <alignment horizontal="center" vertical="center" wrapText="1"/>
    </xf>
    <xf numFmtId="0" fontId="33" fillId="2" borderId="6" xfId="9" applyFont="1" applyFill="1" applyBorder="1" applyAlignment="1">
      <alignment horizontal="center" vertical="center" wrapText="1"/>
    </xf>
    <xf numFmtId="0" fontId="33" fillId="2" borderId="54" xfId="9" applyFont="1" applyFill="1" applyBorder="1" applyAlignment="1">
      <alignment horizontal="center" vertical="center" shrinkToFit="1"/>
    </xf>
    <xf numFmtId="0" fontId="33" fillId="2" borderId="51" xfId="9" applyFont="1" applyFill="1" applyBorder="1" applyAlignment="1">
      <alignment horizontal="center" vertical="center" shrinkToFit="1"/>
    </xf>
    <xf numFmtId="0" fontId="33" fillId="2" borderId="47" xfId="9" applyFont="1" applyFill="1" applyBorder="1" applyAlignment="1">
      <alignment horizontal="center" vertical="center" shrinkToFit="1"/>
    </xf>
    <xf numFmtId="0" fontId="33" fillId="2" borderId="54" xfId="9" applyFont="1" applyFill="1" applyBorder="1" applyAlignment="1">
      <alignment horizontal="center" vertical="center"/>
    </xf>
    <xf numFmtId="0" fontId="33" fillId="2" borderId="51" xfId="9" applyFont="1" applyFill="1" applyBorder="1" applyAlignment="1">
      <alignment horizontal="center" vertical="center"/>
    </xf>
    <xf numFmtId="0" fontId="33" fillId="2" borderId="47" xfId="9" applyFont="1" applyFill="1" applyBorder="1" applyAlignment="1">
      <alignment horizontal="center" vertical="center"/>
    </xf>
    <xf numFmtId="0" fontId="33" fillId="2" borderId="19" xfId="9" applyFont="1" applyFill="1" applyBorder="1" applyAlignment="1">
      <alignment horizontal="left" vertical="top" wrapText="1"/>
    </xf>
    <xf numFmtId="0" fontId="33" fillId="2" borderId="12" xfId="9" applyFont="1" applyFill="1" applyBorder="1" applyAlignment="1">
      <alignment horizontal="left" vertical="top" wrapText="1"/>
    </xf>
    <xf numFmtId="0" fontId="33" fillId="2" borderId="20" xfId="9" applyFont="1" applyFill="1" applyBorder="1" applyAlignment="1">
      <alignment horizontal="left" vertical="top" wrapText="1"/>
    </xf>
    <xf numFmtId="0" fontId="33" fillId="2" borderId="25" xfId="9" applyFont="1" applyFill="1" applyBorder="1" applyAlignment="1">
      <alignment horizontal="left" vertical="top" wrapText="1"/>
    </xf>
    <xf numFmtId="0" fontId="33" fillId="2" borderId="0" xfId="9" applyFont="1" applyFill="1" applyAlignment="1">
      <alignment horizontal="left" vertical="top" wrapText="1"/>
    </xf>
    <xf numFmtId="0" fontId="33" fillId="2" borderId="2" xfId="9" applyFont="1" applyFill="1" applyBorder="1" applyAlignment="1">
      <alignment horizontal="left" vertical="top" wrapText="1"/>
    </xf>
    <xf numFmtId="0" fontId="33" fillId="2" borderId="117" xfId="9" applyFont="1" applyFill="1" applyBorder="1" applyAlignment="1">
      <alignment horizontal="left" vertical="top" wrapText="1"/>
    </xf>
    <xf numFmtId="0" fontId="33" fillId="2" borderId="46" xfId="9" applyFont="1" applyFill="1" applyBorder="1" applyAlignment="1">
      <alignment horizontal="left" vertical="top" wrapText="1"/>
    </xf>
    <xf numFmtId="0" fontId="33" fillId="2" borderId="170" xfId="9" applyFont="1" applyFill="1" applyBorder="1" applyAlignment="1">
      <alignment horizontal="left" vertical="top" wrapText="1"/>
    </xf>
    <xf numFmtId="0" fontId="97" fillId="2" borderId="7" xfId="9" applyFont="1" applyFill="1" applyBorder="1" applyAlignment="1">
      <alignment horizontal="center" vertical="center" wrapText="1"/>
    </xf>
    <xf numFmtId="0" fontId="97" fillId="2" borderId="0" xfId="9" applyFont="1" applyFill="1" applyAlignment="1">
      <alignment horizontal="center" vertical="center" wrapText="1"/>
    </xf>
    <xf numFmtId="0" fontId="97" fillId="2" borderId="8" xfId="9" applyFont="1" applyFill="1" applyBorder="1" applyAlignment="1">
      <alignment horizontal="center" vertical="center" wrapText="1"/>
    </xf>
    <xf numFmtId="182" fontId="33" fillId="2" borderId="55" xfId="1" applyNumberFormat="1" applyFont="1" applyFill="1" applyBorder="1" applyAlignment="1" applyProtection="1">
      <alignment vertical="center" shrinkToFit="1"/>
    </xf>
    <xf numFmtId="182" fontId="33" fillId="2" borderId="45" xfId="1" applyNumberFormat="1" applyFont="1" applyFill="1" applyBorder="1" applyAlignment="1" applyProtection="1">
      <alignment vertical="center" shrinkToFit="1"/>
    </xf>
    <xf numFmtId="182" fontId="33" fillId="2" borderId="92" xfId="1" applyNumberFormat="1" applyFont="1" applyFill="1" applyBorder="1" applyAlignment="1" applyProtection="1">
      <alignment vertical="center" shrinkToFit="1"/>
    </xf>
    <xf numFmtId="182" fontId="33" fillId="2" borderId="55" xfId="1" applyNumberFormat="1" applyFont="1" applyFill="1" applyBorder="1" applyAlignment="1" applyProtection="1">
      <alignment horizontal="right" vertical="center" shrinkToFit="1"/>
    </xf>
    <xf numFmtId="182" fontId="33" fillId="2" borderId="45" xfId="1" applyNumberFormat="1" applyFont="1" applyFill="1" applyBorder="1" applyAlignment="1" applyProtection="1">
      <alignment horizontal="right" vertical="center" shrinkToFit="1"/>
    </xf>
    <xf numFmtId="182" fontId="33" fillId="2" borderId="92" xfId="1" applyNumberFormat="1" applyFont="1" applyFill="1" applyBorder="1" applyAlignment="1" applyProtection="1">
      <alignment horizontal="right" vertical="center" shrinkToFit="1"/>
    </xf>
    <xf numFmtId="192" fontId="33" fillId="0" borderId="7" xfId="9" applyNumberFormat="1" applyFont="1" applyBorder="1" applyAlignment="1">
      <alignment horizontal="center" vertical="center"/>
    </xf>
    <xf numFmtId="192" fontId="33" fillId="0" borderId="0" xfId="9" applyNumberFormat="1" applyFont="1" applyAlignment="1">
      <alignment horizontal="center" vertical="center"/>
    </xf>
    <xf numFmtId="184" fontId="33" fillId="6" borderId="18" xfId="9" applyNumberFormat="1" applyFont="1" applyFill="1" applyBorder="1" applyAlignment="1">
      <alignment horizontal="center" vertical="center" shrinkToFit="1"/>
    </xf>
    <xf numFmtId="184" fontId="33" fillId="6" borderId="7" xfId="9" applyNumberFormat="1" applyFont="1" applyFill="1" applyBorder="1" applyAlignment="1">
      <alignment horizontal="center" vertical="center" shrinkToFit="1"/>
    </xf>
    <xf numFmtId="0" fontId="33" fillId="2" borderId="28" xfId="9" applyFont="1" applyFill="1" applyBorder="1" applyAlignment="1">
      <alignment horizontal="center" vertical="center"/>
    </xf>
    <xf numFmtId="0" fontId="33" fillId="2" borderId="13" xfId="9" applyFont="1" applyFill="1" applyBorder="1" applyAlignment="1">
      <alignment horizontal="center" vertical="center"/>
    </xf>
    <xf numFmtId="184" fontId="33" fillId="2" borderId="19" xfId="1" applyNumberFormat="1" applyFont="1" applyFill="1" applyBorder="1" applyAlignment="1" applyProtection="1">
      <alignment horizontal="right" vertical="center" shrinkToFit="1"/>
    </xf>
    <xf numFmtId="184" fontId="33" fillId="2" borderId="12" xfId="1" applyNumberFormat="1" applyFont="1" applyFill="1" applyBorder="1" applyAlignment="1" applyProtection="1">
      <alignment horizontal="right" vertical="center" shrinkToFit="1"/>
    </xf>
    <xf numFmtId="184" fontId="33" fillId="2" borderId="25" xfId="1" applyNumberFormat="1" applyFont="1" applyFill="1" applyBorder="1" applyAlignment="1" applyProtection="1">
      <alignment horizontal="right" vertical="center" shrinkToFit="1"/>
    </xf>
    <xf numFmtId="184" fontId="33" fillId="2" borderId="0" xfId="1" applyNumberFormat="1" applyFont="1" applyFill="1" applyBorder="1" applyAlignment="1" applyProtection="1">
      <alignment horizontal="right" vertical="center" shrinkToFit="1"/>
    </xf>
    <xf numFmtId="184" fontId="33" fillId="2" borderId="18" xfId="1" applyNumberFormat="1" applyFont="1" applyFill="1" applyBorder="1" applyAlignment="1" applyProtection="1">
      <alignment horizontal="right" vertical="center" shrinkToFit="1"/>
    </xf>
    <xf numFmtId="184" fontId="33" fillId="2" borderId="6" xfId="1" applyNumberFormat="1" applyFont="1" applyFill="1" applyBorder="1" applyAlignment="1" applyProtection="1">
      <alignment horizontal="right" vertical="center" shrinkToFit="1"/>
    </xf>
    <xf numFmtId="184" fontId="33" fillId="2" borderId="7" xfId="1" applyNumberFormat="1" applyFont="1" applyFill="1" applyBorder="1" applyAlignment="1" applyProtection="1">
      <alignment horizontal="right" vertical="center" shrinkToFit="1"/>
    </xf>
    <xf numFmtId="184" fontId="33" fillId="2" borderId="8" xfId="1" applyNumberFormat="1" applyFont="1" applyFill="1" applyBorder="1" applyAlignment="1" applyProtection="1">
      <alignment horizontal="right" vertical="center" shrinkToFit="1"/>
    </xf>
    <xf numFmtId="182" fontId="33" fillId="2" borderId="54" xfId="1" applyNumberFormat="1" applyFont="1" applyFill="1" applyBorder="1" applyAlignment="1" applyProtection="1">
      <alignment vertical="center" shrinkToFit="1"/>
    </xf>
    <xf numFmtId="182" fontId="33" fillId="2" borderId="51" xfId="1" applyNumberFormat="1" applyFont="1" applyFill="1" applyBorder="1" applyAlignment="1" applyProtection="1">
      <alignment vertical="center" shrinkToFit="1"/>
    </xf>
    <xf numFmtId="182" fontId="33" fillId="2" borderId="47" xfId="1" applyNumberFormat="1" applyFont="1" applyFill="1" applyBorder="1" applyAlignment="1" applyProtection="1">
      <alignment vertical="center" shrinkToFit="1"/>
    </xf>
    <xf numFmtId="57" fontId="33" fillId="0" borderId="18" xfId="9" applyNumberFormat="1" applyFont="1" applyBorder="1" applyAlignment="1">
      <alignment horizontal="left" vertical="center" shrinkToFit="1"/>
    </xf>
    <xf numFmtId="57" fontId="33" fillId="0" borderId="12" xfId="9" applyNumberFormat="1" applyFont="1" applyBorder="1" applyAlignment="1">
      <alignment horizontal="left" vertical="center" shrinkToFit="1"/>
    </xf>
    <xf numFmtId="57" fontId="33" fillId="0" borderId="6" xfId="9" applyNumberFormat="1" applyFont="1" applyBorder="1" applyAlignment="1">
      <alignment horizontal="left" vertical="center" shrinkToFit="1"/>
    </xf>
    <xf numFmtId="57" fontId="33" fillId="0" borderId="7" xfId="9" applyNumberFormat="1" applyFont="1" applyBorder="1" applyAlignment="1">
      <alignment horizontal="left" vertical="center" shrinkToFit="1"/>
    </xf>
    <xf numFmtId="57" fontId="33" fillId="0" borderId="0" xfId="9" applyNumberFormat="1" applyFont="1" applyAlignment="1">
      <alignment horizontal="left" vertical="center" shrinkToFit="1"/>
    </xf>
    <xf numFmtId="57" fontId="33" fillId="0" borderId="8" xfId="9" applyNumberFormat="1" applyFont="1" applyBorder="1" applyAlignment="1">
      <alignment horizontal="left" vertical="center" shrinkToFit="1"/>
    </xf>
    <xf numFmtId="0" fontId="33" fillId="0" borderId="18" xfId="9" applyFont="1" applyBorder="1" applyAlignment="1">
      <alignment horizontal="right" vertical="center" shrinkToFit="1"/>
    </xf>
    <xf numFmtId="0" fontId="33" fillId="0" borderId="7" xfId="9" applyFont="1" applyBorder="1" applyAlignment="1">
      <alignment horizontal="right" vertical="center" shrinkToFit="1"/>
    </xf>
    <xf numFmtId="0" fontId="33" fillId="2" borderId="6" xfId="9" applyFont="1" applyFill="1" applyBorder="1" applyAlignment="1">
      <alignment horizontal="center" vertical="center"/>
    </xf>
    <xf numFmtId="0" fontId="33" fillId="2" borderId="18" xfId="9" applyFont="1" applyFill="1" applyBorder="1" applyAlignment="1">
      <alignment horizontal="right" vertical="center" shrinkToFit="1"/>
    </xf>
    <xf numFmtId="0" fontId="33" fillId="2" borderId="7" xfId="9" applyFont="1" applyFill="1" applyBorder="1" applyAlignment="1">
      <alignment horizontal="right" vertical="center" shrinkToFit="1"/>
    </xf>
    <xf numFmtId="0" fontId="33" fillId="2" borderId="54" xfId="9" applyFont="1" applyFill="1" applyBorder="1" applyAlignment="1">
      <alignment horizontal="center" vertical="center" wrapText="1"/>
    </xf>
    <xf numFmtId="0" fontId="33" fillId="2" borderId="51" xfId="9" applyFont="1" applyFill="1" applyBorder="1" applyAlignment="1">
      <alignment horizontal="center" vertical="center" wrapText="1"/>
    </xf>
    <xf numFmtId="0" fontId="33" fillId="2" borderId="47" xfId="9" applyFont="1" applyFill="1" applyBorder="1" applyAlignment="1">
      <alignment horizontal="center" vertical="center" wrapText="1"/>
    </xf>
    <xf numFmtId="182" fontId="33" fillId="2" borderId="79" xfId="1" applyNumberFormat="1" applyFont="1" applyFill="1" applyBorder="1" applyAlignment="1" applyProtection="1">
      <alignment vertical="center" shrinkToFit="1"/>
    </xf>
    <xf numFmtId="182" fontId="33" fillId="2" borderId="90" xfId="1" applyNumberFormat="1" applyFont="1" applyFill="1" applyBorder="1" applyAlignment="1" applyProtection="1">
      <alignment vertical="center" shrinkToFit="1"/>
    </xf>
    <xf numFmtId="182" fontId="33" fillId="2" borderId="104" xfId="1" applyNumberFormat="1" applyFont="1" applyFill="1" applyBorder="1" applyAlignment="1" applyProtection="1">
      <alignment vertical="center" shrinkToFit="1"/>
    </xf>
    <xf numFmtId="182" fontId="33" fillId="2" borderId="79" xfId="1" applyNumberFormat="1" applyFont="1" applyFill="1" applyBorder="1" applyAlignment="1" applyProtection="1">
      <alignment horizontal="right" vertical="center" shrinkToFit="1"/>
    </xf>
    <xf numFmtId="182" fontId="33" fillId="2" borderId="90" xfId="1" applyNumberFormat="1" applyFont="1" applyFill="1" applyBorder="1" applyAlignment="1" applyProtection="1">
      <alignment horizontal="right" vertical="center" shrinkToFit="1"/>
    </xf>
    <xf numFmtId="182" fontId="33" fillId="2" borderId="104" xfId="1" applyNumberFormat="1" applyFont="1" applyFill="1" applyBorder="1" applyAlignment="1" applyProtection="1">
      <alignment horizontal="right" vertical="center" shrinkToFit="1"/>
    </xf>
    <xf numFmtId="0" fontId="33" fillId="2" borderId="25" xfId="9" applyFont="1" applyFill="1" applyBorder="1" applyAlignment="1">
      <alignment horizontal="center" vertical="center" wrapText="1"/>
    </xf>
    <xf numFmtId="0" fontId="33" fillId="2" borderId="13" xfId="9" applyFont="1" applyFill="1" applyBorder="1" applyAlignment="1">
      <alignment horizontal="center" vertical="center" wrapText="1"/>
    </xf>
    <xf numFmtId="0" fontId="33" fillId="2" borderId="195" xfId="9" applyFont="1" applyFill="1" applyBorder="1" applyAlignment="1">
      <alignment horizontal="center" vertical="center"/>
    </xf>
    <xf numFmtId="0" fontId="33" fillId="2" borderId="17" xfId="9" applyFont="1" applyFill="1" applyBorder="1" applyAlignment="1">
      <alignment horizontal="center" vertical="center"/>
    </xf>
    <xf numFmtId="0" fontId="33" fillId="2" borderId="196" xfId="9" applyFont="1" applyFill="1" applyBorder="1" applyAlignment="1">
      <alignment horizontal="center" vertical="center"/>
    </xf>
    <xf numFmtId="0" fontId="33" fillId="2" borderId="79" xfId="9" applyFont="1" applyFill="1" applyBorder="1" applyAlignment="1">
      <alignment horizontal="center" vertical="center" wrapText="1" shrinkToFit="1"/>
    </xf>
    <xf numFmtId="0" fontId="33" fillId="2" borderId="90" xfId="9" applyFont="1" applyFill="1" applyBorder="1" applyAlignment="1">
      <alignment horizontal="center" vertical="center" wrapText="1" shrinkToFit="1"/>
    </xf>
    <xf numFmtId="0" fontId="33" fillId="2" borderId="104" xfId="9" applyFont="1" applyFill="1" applyBorder="1" applyAlignment="1">
      <alignment horizontal="center" vertical="center" wrapText="1" shrinkToFit="1"/>
    </xf>
    <xf numFmtId="0" fontId="33" fillId="2" borderId="78" xfId="9" applyFont="1" applyFill="1" applyBorder="1" applyAlignment="1">
      <alignment horizontal="center" vertical="center" wrapText="1" shrinkToFit="1"/>
    </xf>
    <xf numFmtId="0" fontId="33" fillId="2" borderId="46" xfId="9" applyFont="1" applyFill="1" applyBorder="1" applyAlignment="1">
      <alignment horizontal="center" vertical="center" wrapText="1" shrinkToFit="1"/>
    </xf>
    <xf numFmtId="0" fontId="33" fillId="2" borderId="91" xfId="9" applyFont="1" applyFill="1" applyBorder="1" applyAlignment="1">
      <alignment horizontal="center" vertical="center" wrapText="1" shrinkToFit="1"/>
    </xf>
    <xf numFmtId="0" fontId="33" fillId="2" borderId="7" xfId="9" applyFont="1" applyFill="1" applyBorder="1" applyAlignment="1">
      <alignment horizontal="center" vertical="center" shrinkToFit="1"/>
    </xf>
    <xf numFmtId="0" fontId="33" fillId="2" borderId="0" xfId="9" applyFont="1" applyFill="1" applyAlignment="1">
      <alignment horizontal="center" vertical="center" shrinkToFit="1"/>
    </xf>
    <xf numFmtId="0" fontId="33" fillId="2" borderId="8" xfId="9" applyFont="1" applyFill="1" applyBorder="1" applyAlignment="1">
      <alignment horizontal="center" vertical="center" shrinkToFit="1"/>
    </xf>
    <xf numFmtId="0" fontId="33" fillId="2" borderId="78" xfId="9" applyFont="1" applyFill="1" applyBorder="1" applyAlignment="1">
      <alignment horizontal="center" vertical="center" shrinkToFit="1"/>
    </xf>
    <xf numFmtId="0" fontId="33" fillId="2" borderId="46" xfId="9" applyFont="1" applyFill="1" applyBorder="1" applyAlignment="1">
      <alignment horizontal="center" vertical="center" shrinkToFit="1"/>
    </xf>
    <xf numFmtId="0" fontId="33" fillId="2" borderId="91" xfId="9" applyFont="1" applyFill="1" applyBorder="1" applyAlignment="1">
      <alignment horizontal="center" vertical="center" shrinkToFit="1"/>
    </xf>
    <xf numFmtId="0" fontId="33" fillId="2" borderId="79" xfId="9" applyFont="1" applyFill="1" applyBorder="1" applyAlignment="1">
      <alignment horizontal="center" vertical="center"/>
    </xf>
    <xf numFmtId="0" fontId="33" fillId="2" borderId="184" xfId="9" applyFont="1" applyFill="1" applyBorder="1" applyAlignment="1">
      <alignment horizontal="center" vertical="center"/>
    </xf>
    <xf numFmtId="0" fontId="33" fillId="2" borderId="81" xfId="9" applyFont="1" applyFill="1" applyBorder="1" applyAlignment="1">
      <alignment horizontal="center" vertical="center"/>
    </xf>
    <xf numFmtId="0" fontId="33" fillId="2" borderId="191" xfId="9" applyFont="1" applyFill="1" applyBorder="1" applyAlignment="1">
      <alignment horizontal="center" vertical="center"/>
    </xf>
    <xf numFmtId="0" fontId="33" fillId="2" borderId="211" xfId="9" applyFont="1" applyFill="1" applyBorder="1" applyAlignment="1">
      <alignment horizontal="center" vertical="center"/>
    </xf>
    <xf numFmtId="0" fontId="33" fillId="2" borderId="18" xfId="9" applyFont="1" applyFill="1" applyBorder="1" applyAlignment="1">
      <alignment horizontal="center" vertical="center" shrinkToFit="1"/>
    </xf>
    <xf numFmtId="0" fontId="33" fillId="2" borderId="12" xfId="9" applyFont="1" applyFill="1" applyBorder="1" applyAlignment="1">
      <alignment horizontal="center" vertical="center" shrinkToFit="1"/>
    </xf>
    <xf numFmtId="0" fontId="33" fillId="2" borderId="6" xfId="9" applyFont="1" applyFill="1" applyBorder="1" applyAlignment="1">
      <alignment horizontal="center" vertical="center" shrinkToFit="1"/>
    </xf>
    <xf numFmtId="0" fontId="33" fillId="2" borderId="18" xfId="9" applyFont="1" applyFill="1" applyBorder="1" applyAlignment="1">
      <alignment horizontal="center" vertical="center"/>
    </xf>
    <xf numFmtId="0" fontId="33" fillId="2" borderId="14" xfId="9" applyFont="1" applyFill="1" applyBorder="1" applyAlignment="1">
      <alignment horizontal="center" vertical="center"/>
    </xf>
    <xf numFmtId="0" fontId="33" fillId="0" borderId="55" xfId="9" applyFont="1" applyFill="1" applyBorder="1" applyAlignment="1">
      <alignment horizontal="center" vertical="center" shrinkToFit="1"/>
    </xf>
    <xf numFmtId="0" fontId="33" fillId="0" borderId="45" xfId="9" applyFont="1" applyFill="1" applyBorder="1" applyAlignment="1">
      <alignment horizontal="center" vertical="center" shrinkToFit="1"/>
    </xf>
    <xf numFmtId="0" fontId="33" fillId="0" borderId="181" xfId="9" applyFont="1" applyFill="1" applyBorder="1" applyAlignment="1">
      <alignment horizontal="center" vertical="center" shrinkToFit="1"/>
    </xf>
    <xf numFmtId="197" fontId="33" fillId="0" borderId="151" xfId="9" applyNumberFormat="1" applyFont="1" applyFill="1" applyBorder="1" applyAlignment="1">
      <alignment horizontal="center" vertical="center" shrinkToFit="1"/>
    </xf>
    <xf numFmtId="197" fontId="33" fillId="0" borderId="152" xfId="9" applyNumberFormat="1" applyFont="1" applyFill="1" applyBorder="1" applyAlignment="1">
      <alignment horizontal="center" vertical="center" shrinkToFit="1"/>
    </xf>
    <xf numFmtId="182" fontId="33" fillId="6" borderId="55" xfId="1" applyNumberFormat="1" applyFont="1" applyFill="1" applyBorder="1" applyAlignment="1" applyProtection="1">
      <alignment vertical="center" shrinkToFit="1"/>
    </xf>
    <xf numFmtId="182" fontId="33" fillId="6" borderId="45" xfId="1" applyNumberFormat="1" applyFont="1" applyFill="1" applyBorder="1" applyAlignment="1" applyProtection="1">
      <alignment vertical="center" shrinkToFit="1"/>
    </xf>
    <xf numFmtId="0" fontId="33" fillId="2" borderId="164" xfId="9" applyFont="1" applyFill="1" applyBorder="1" applyAlignment="1">
      <alignment horizontal="center" wrapText="1"/>
    </xf>
    <xf numFmtId="0" fontId="33" fillId="2" borderId="45" xfId="9" applyFont="1" applyFill="1" applyBorder="1" applyAlignment="1">
      <alignment horizontal="center" wrapText="1"/>
    </xf>
    <xf numFmtId="0" fontId="33" fillId="2" borderId="172" xfId="9" applyFont="1" applyFill="1" applyBorder="1" applyAlignment="1">
      <alignment horizontal="center" wrapText="1"/>
    </xf>
    <xf numFmtId="182" fontId="33" fillId="2" borderId="54" xfId="1" applyNumberFormat="1" applyFont="1" applyFill="1" applyBorder="1" applyAlignment="1" applyProtection="1">
      <alignment horizontal="right" vertical="center" shrinkToFit="1"/>
    </xf>
    <xf numFmtId="182" fontId="33" fillId="2" borderId="51" xfId="1" applyNumberFormat="1" applyFont="1" applyFill="1" applyBorder="1" applyAlignment="1" applyProtection="1">
      <alignment horizontal="right" vertical="center" shrinkToFit="1"/>
    </xf>
    <xf numFmtId="182" fontId="33" fillId="2" borderId="47" xfId="1" applyNumberFormat="1" applyFont="1" applyFill="1" applyBorder="1" applyAlignment="1" applyProtection="1">
      <alignment horizontal="right" vertical="center" shrinkToFit="1"/>
    </xf>
    <xf numFmtId="182" fontId="33" fillId="6" borderId="78" xfId="1" applyNumberFormat="1" applyFont="1" applyFill="1" applyBorder="1" applyAlignment="1" applyProtection="1">
      <alignment vertical="center" shrinkToFit="1"/>
    </xf>
    <xf numFmtId="182" fontId="33" fillId="6" borderId="46" xfId="1" applyNumberFormat="1" applyFont="1" applyFill="1" applyBorder="1" applyAlignment="1" applyProtection="1">
      <alignment vertical="center" shrinkToFit="1"/>
    </xf>
    <xf numFmtId="0" fontId="33" fillId="2" borderId="19" xfId="9" applyFont="1" applyFill="1" applyBorder="1" applyAlignment="1">
      <alignment horizontal="center" wrapText="1"/>
    </xf>
    <xf numFmtId="0" fontId="33" fillId="2" borderId="12" xfId="9" applyFont="1" applyFill="1" applyBorder="1" applyAlignment="1">
      <alignment horizontal="center" wrapText="1"/>
    </xf>
    <xf numFmtId="0" fontId="33" fillId="2" borderId="28" xfId="9" applyFont="1" applyFill="1" applyBorder="1" applyAlignment="1">
      <alignment horizontal="center" wrapText="1"/>
    </xf>
    <xf numFmtId="0" fontId="33" fillId="2" borderId="117" xfId="9" applyFont="1" applyFill="1" applyBorder="1" applyAlignment="1">
      <alignment horizontal="center" wrapText="1"/>
    </xf>
    <xf numFmtId="0" fontId="33" fillId="2" borderId="46" xfId="9" applyFont="1" applyFill="1" applyBorder="1" applyAlignment="1">
      <alignment horizontal="center" wrapText="1"/>
    </xf>
    <xf numFmtId="0" fontId="33" fillId="2" borderId="179" xfId="9" applyFont="1" applyFill="1" applyBorder="1" applyAlignment="1">
      <alignment horizontal="center" wrapText="1"/>
    </xf>
    <xf numFmtId="0" fontId="33" fillId="2" borderId="118" xfId="9" applyFont="1" applyFill="1" applyBorder="1" applyAlignment="1">
      <alignment horizontal="left" vertical="top" wrapText="1"/>
    </xf>
    <xf numFmtId="0" fontId="33" fillId="2" borderId="90" xfId="9" applyFont="1" applyFill="1" applyBorder="1" applyAlignment="1">
      <alignment horizontal="left" vertical="top" wrapText="1"/>
    </xf>
    <xf numFmtId="0" fontId="33" fillId="2" borderId="187" xfId="9" applyFont="1" applyFill="1" applyBorder="1" applyAlignment="1">
      <alignment horizontal="left" vertical="top" wrapText="1"/>
    </xf>
    <xf numFmtId="0" fontId="97" fillId="2" borderId="79" xfId="9" applyFont="1" applyFill="1" applyBorder="1" applyAlignment="1">
      <alignment horizontal="center" vertical="center" wrapText="1"/>
    </xf>
    <xf numFmtId="0" fontId="97" fillId="2" borderId="90" xfId="9" applyFont="1" applyFill="1" applyBorder="1" applyAlignment="1">
      <alignment horizontal="center" vertical="center" wrapText="1"/>
    </xf>
    <xf numFmtId="0" fontId="97" fillId="2" borderId="104" xfId="9" applyFont="1" applyFill="1" applyBorder="1" applyAlignment="1">
      <alignment horizontal="center" vertical="center" wrapText="1"/>
    </xf>
    <xf numFmtId="0" fontId="97" fillId="2" borderId="78" xfId="9" applyFont="1" applyFill="1" applyBorder="1" applyAlignment="1">
      <alignment horizontal="center" vertical="center" wrapText="1"/>
    </xf>
    <xf numFmtId="0" fontId="97" fillId="2" borderId="46" xfId="9" applyFont="1" applyFill="1" applyBorder="1" applyAlignment="1">
      <alignment horizontal="center" vertical="center" wrapText="1"/>
    </xf>
    <xf numFmtId="0" fontId="97" fillId="2" borderId="91" xfId="9" applyFont="1" applyFill="1" applyBorder="1" applyAlignment="1">
      <alignment horizontal="center" vertical="center" wrapText="1"/>
    </xf>
    <xf numFmtId="0" fontId="33" fillId="2" borderId="104" xfId="9" applyFont="1" applyFill="1" applyBorder="1" applyAlignment="1">
      <alignment horizontal="center" vertical="center"/>
    </xf>
    <xf numFmtId="184" fontId="33" fillId="6" borderId="79" xfId="9" applyNumberFormat="1" applyFont="1" applyFill="1" applyBorder="1" applyAlignment="1">
      <alignment horizontal="center" vertical="center" shrinkToFit="1"/>
    </xf>
    <xf numFmtId="0" fontId="33" fillId="2" borderId="183" xfId="9" applyFont="1" applyFill="1" applyBorder="1" applyAlignment="1">
      <alignment horizontal="center" vertical="center"/>
    </xf>
    <xf numFmtId="184" fontId="33" fillId="2" borderId="118" xfId="1" applyNumberFormat="1" applyFont="1" applyFill="1" applyBorder="1" applyAlignment="1" applyProtection="1">
      <alignment horizontal="right" vertical="center" shrinkToFit="1"/>
    </xf>
    <xf numFmtId="184" fontId="33" fillId="2" borderId="90" xfId="1" applyNumberFormat="1" applyFont="1" applyFill="1" applyBorder="1" applyAlignment="1" applyProtection="1">
      <alignment horizontal="right" vertical="center" shrinkToFit="1"/>
    </xf>
    <xf numFmtId="184" fontId="33" fillId="2" borderId="79" xfId="1" applyNumberFormat="1" applyFont="1" applyFill="1" applyBorder="1" applyAlignment="1" applyProtection="1">
      <alignment horizontal="right" vertical="center" shrinkToFit="1"/>
    </xf>
    <xf numFmtId="184" fontId="33" fillId="2" borderId="104" xfId="1" applyNumberFormat="1" applyFont="1" applyFill="1" applyBorder="1" applyAlignment="1" applyProtection="1">
      <alignment horizontal="right" vertical="center" shrinkToFit="1"/>
    </xf>
    <xf numFmtId="0" fontId="33" fillId="2" borderId="55" xfId="9" applyFont="1" applyFill="1" applyBorder="1" applyAlignment="1">
      <alignment horizontal="center" vertical="center" wrapText="1"/>
    </xf>
    <xf numFmtId="0" fontId="33" fillId="2" borderId="45" xfId="9" applyFont="1" applyFill="1" applyBorder="1" applyAlignment="1">
      <alignment horizontal="center" vertical="center" wrapText="1"/>
    </xf>
    <xf numFmtId="0" fontId="33" fillId="2" borderId="92" xfId="9" applyFont="1" applyFill="1" applyBorder="1" applyAlignment="1">
      <alignment horizontal="center" vertical="center" wrapText="1"/>
    </xf>
    <xf numFmtId="0" fontId="33" fillId="2" borderId="90" xfId="9" applyFont="1" applyFill="1" applyBorder="1" applyAlignment="1">
      <alignment horizontal="center" vertical="center" wrapText="1"/>
    </xf>
    <xf numFmtId="0" fontId="33" fillId="2" borderId="104" xfId="9" applyFont="1" applyFill="1" applyBorder="1" applyAlignment="1">
      <alignment horizontal="center" vertical="center" wrapText="1"/>
    </xf>
    <xf numFmtId="0" fontId="33" fillId="0" borderId="79" xfId="9" applyFont="1" applyBorder="1" applyAlignment="1">
      <alignment horizontal="left" vertical="center" shrinkToFit="1"/>
    </xf>
    <xf numFmtId="0" fontId="33" fillId="0" borderId="90" xfId="9" applyFont="1" applyBorder="1" applyAlignment="1">
      <alignment horizontal="left" vertical="center" shrinkToFit="1"/>
    </xf>
    <xf numFmtId="0" fontId="33" fillId="0" borderId="7" xfId="9" applyFont="1" applyBorder="1" applyAlignment="1">
      <alignment horizontal="left" vertical="center" shrinkToFit="1"/>
    </xf>
    <xf numFmtId="0" fontId="33" fillId="0" borderId="0" xfId="9" applyFont="1" applyAlignment="1">
      <alignment horizontal="left" vertical="center" shrinkToFit="1"/>
    </xf>
    <xf numFmtId="0" fontId="33" fillId="0" borderId="79" xfId="9" applyFont="1" applyBorder="1" applyAlignment="1">
      <alignment horizontal="right" vertical="center" shrinkToFit="1"/>
    </xf>
    <xf numFmtId="0" fontId="33" fillId="2" borderId="79" xfId="9" applyFont="1" applyFill="1" applyBorder="1" applyAlignment="1">
      <alignment horizontal="right" vertical="center" shrinkToFit="1"/>
    </xf>
    <xf numFmtId="0" fontId="33" fillId="2" borderId="164" xfId="9" applyFont="1" applyFill="1" applyBorder="1" applyAlignment="1">
      <alignment horizontal="center" vertical="center" wrapText="1"/>
    </xf>
    <xf numFmtId="0" fontId="33" fillId="2" borderId="172" xfId="9" applyFont="1" applyFill="1" applyBorder="1" applyAlignment="1">
      <alignment horizontal="center" vertical="center" wrapText="1"/>
    </xf>
    <xf numFmtId="49" fontId="33" fillId="2" borderId="46" xfId="9" applyNumberFormat="1" applyFont="1" applyFill="1" applyBorder="1" applyAlignment="1">
      <alignment horizontal="center" vertical="center" shrinkToFit="1"/>
    </xf>
    <xf numFmtId="192" fontId="33" fillId="0" borderId="78" xfId="9" applyNumberFormat="1" applyFont="1" applyBorder="1" applyAlignment="1">
      <alignment horizontal="center" vertical="center"/>
    </xf>
    <xf numFmtId="192" fontId="33" fillId="0" borderId="46" xfId="9" applyNumberFormat="1" applyFont="1" applyBorder="1" applyAlignment="1">
      <alignment horizontal="center" vertical="center"/>
    </xf>
    <xf numFmtId="0" fontId="40" fillId="0" borderId="25" xfId="0" applyFont="1" applyBorder="1" applyAlignment="1">
      <alignment horizontal="left" vertical="top" wrapText="1"/>
    </xf>
    <xf numFmtId="0" fontId="40" fillId="0" borderId="2" xfId="0" applyFont="1" applyBorder="1" applyAlignment="1">
      <alignment horizontal="left" vertical="top" wrapText="1"/>
    </xf>
    <xf numFmtId="0" fontId="40" fillId="0" borderId="117" xfId="0" applyFont="1" applyBorder="1" applyAlignment="1">
      <alignment horizontal="left" vertical="top" wrapText="1"/>
    </xf>
    <xf numFmtId="0" fontId="40" fillId="0" borderId="46" xfId="0" applyFont="1" applyBorder="1" applyAlignment="1">
      <alignment horizontal="left" vertical="top" wrapText="1"/>
    </xf>
    <xf numFmtId="0" fontId="40" fillId="0" borderId="170" xfId="0" applyFont="1" applyBorder="1" applyAlignment="1">
      <alignment horizontal="left" vertical="top" wrapText="1"/>
    </xf>
    <xf numFmtId="0" fontId="33" fillId="2" borderId="118" xfId="9" applyFont="1" applyFill="1" applyBorder="1" applyAlignment="1">
      <alignment horizontal="center" vertical="center" wrapText="1"/>
    </xf>
    <xf numFmtId="0" fontId="33" fillId="2" borderId="183" xfId="9" applyFont="1" applyFill="1" applyBorder="1" applyAlignment="1">
      <alignment horizontal="center" vertical="center" wrapText="1"/>
    </xf>
    <xf numFmtId="182" fontId="33" fillId="2" borderId="78" xfId="1" applyNumberFormat="1" applyFont="1" applyFill="1" applyBorder="1" applyAlignment="1" applyProtection="1">
      <alignment vertical="center" shrinkToFit="1"/>
    </xf>
    <xf numFmtId="182" fontId="33" fillId="2" borderId="46" xfId="1" applyNumberFormat="1" applyFont="1" applyFill="1" applyBorder="1" applyAlignment="1" applyProtection="1">
      <alignment vertical="center" shrinkToFit="1"/>
    </xf>
    <xf numFmtId="182" fontId="33" fillId="2" borderId="91" xfId="1" applyNumberFormat="1" applyFont="1" applyFill="1" applyBorder="1" applyAlignment="1" applyProtection="1">
      <alignment vertical="center" shrinkToFit="1"/>
    </xf>
    <xf numFmtId="182" fontId="33" fillId="2" borderId="78" xfId="1" applyNumberFormat="1" applyFont="1" applyFill="1" applyBorder="1" applyAlignment="1" applyProtection="1">
      <alignment horizontal="right" vertical="center" shrinkToFit="1"/>
    </xf>
    <xf numFmtId="182" fontId="33" fillId="2" borderId="46" xfId="1" applyNumberFormat="1" applyFont="1" applyFill="1" applyBorder="1" applyAlignment="1" applyProtection="1">
      <alignment horizontal="right" vertical="center" shrinkToFit="1"/>
    </xf>
    <xf numFmtId="182" fontId="33" fillId="2" borderId="91" xfId="1" applyNumberFormat="1" applyFont="1" applyFill="1" applyBorder="1" applyAlignment="1" applyProtection="1">
      <alignment horizontal="right" vertical="center" shrinkToFit="1"/>
    </xf>
    <xf numFmtId="0" fontId="40" fillId="0" borderId="90" xfId="0" applyFont="1" applyBorder="1" applyAlignment="1">
      <alignment horizontal="left" vertical="top" wrapText="1"/>
    </xf>
    <xf numFmtId="0" fontId="40" fillId="0" borderId="187" xfId="0" applyFont="1" applyBorder="1" applyAlignment="1">
      <alignment horizontal="left" vertical="top" wrapText="1"/>
    </xf>
    <xf numFmtId="0" fontId="40" fillId="0" borderId="27" xfId="0" applyFont="1" applyBorder="1" applyAlignment="1">
      <alignment horizontal="left" vertical="top" wrapText="1"/>
    </xf>
    <xf numFmtId="0" fontId="40" fillId="0" borderId="3" xfId="0" applyFont="1" applyBorder="1" applyAlignment="1">
      <alignment horizontal="left" vertical="top" wrapText="1"/>
    </xf>
    <xf numFmtId="0" fontId="40" fillId="0" borderId="5" xfId="0" applyFont="1" applyBorder="1" applyAlignment="1">
      <alignment horizontal="left" vertical="top" wrapText="1"/>
    </xf>
    <xf numFmtId="0" fontId="97" fillId="2" borderId="9" xfId="9" applyFont="1" applyFill="1" applyBorder="1" applyAlignment="1">
      <alignment horizontal="center" vertical="center" wrapText="1"/>
    </xf>
    <xf numFmtId="0" fontId="97" fillId="2" borderId="11" xfId="9" applyFont="1" applyFill="1" applyBorder="1" applyAlignment="1">
      <alignment horizontal="center" vertical="center" wrapText="1"/>
    </xf>
    <xf numFmtId="0" fontId="97" fillId="2" borderId="10" xfId="9" applyFont="1" applyFill="1" applyBorder="1" applyAlignment="1">
      <alignment horizontal="center" vertical="center" wrapText="1"/>
    </xf>
    <xf numFmtId="182" fontId="33" fillId="2" borderId="55" xfId="1" applyNumberFormat="1" applyFont="1" applyFill="1" applyBorder="1" applyAlignment="1" applyProtection="1">
      <alignment horizontal="right" vertical="top" shrinkToFit="1"/>
    </xf>
    <xf numFmtId="182" fontId="33" fillId="2" borderId="45" xfId="1" applyNumberFormat="1" applyFont="1" applyFill="1" applyBorder="1" applyAlignment="1" applyProtection="1">
      <alignment horizontal="right" vertical="top" shrinkToFit="1"/>
    </xf>
    <xf numFmtId="182" fontId="33" fillId="2" borderId="92" xfId="1" applyNumberFormat="1" applyFont="1" applyFill="1" applyBorder="1" applyAlignment="1" applyProtection="1">
      <alignment horizontal="right" vertical="top" shrinkToFit="1"/>
    </xf>
    <xf numFmtId="192" fontId="33" fillId="0" borderId="9" xfId="9" applyNumberFormat="1" applyFont="1" applyBorder="1" applyAlignment="1">
      <alignment horizontal="center" vertical="center"/>
    </xf>
    <xf numFmtId="192" fontId="33" fillId="0" borderId="11" xfId="9" applyNumberFormat="1" applyFont="1" applyBorder="1" applyAlignment="1">
      <alignment horizontal="center" vertical="center"/>
    </xf>
    <xf numFmtId="49" fontId="33" fillId="2" borderId="11" xfId="9" applyNumberFormat="1" applyFont="1" applyFill="1" applyBorder="1" applyAlignment="1">
      <alignment horizontal="center" vertical="center" shrinkToFit="1"/>
    </xf>
    <xf numFmtId="0" fontId="33" fillId="2" borderId="9" xfId="9" applyFont="1" applyFill="1" applyBorder="1" applyAlignment="1">
      <alignment horizontal="center" vertical="center" wrapText="1"/>
    </xf>
    <xf numFmtId="0" fontId="33" fillId="2" borderId="10" xfId="9" applyFont="1" applyFill="1" applyBorder="1" applyAlignment="1">
      <alignment horizontal="center" vertical="center" wrapText="1"/>
    </xf>
    <xf numFmtId="182" fontId="33" fillId="2" borderId="58" xfId="1" applyNumberFormat="1" applyFont="1" applyFill="1" applyBorder="1" applyAlignment="1" applyProtection="1">
      <alignment vertical="center" shrinkToFit="1"/>
    </xf>
    <xf numFmtId="182" fontId="33" fillId="2" borderId="59" xfId="1" applyNumberFormat="1" applyFont="1" applyFill="1" applyBorder="1" applyAlignment="1" applyProtection="1">
      <alignment vertical="center" shrinkToFit="1"/>
    </xf>
    <xf numFmtId="182" fontId="33" fillId="2" borderId="175" xfId="1" applyNumberFormat="1" applyFont="1" applyFill="1" applyBorder="1" applyAlignment="1" applyProtection="1">
      <alignment vertical="center" shrinkToFit="1"/>
    </xf>
    <xf numFmtId="182" fontId="33" fillId="0" borderId="58" xfId="1" applyNumberFormat="1" applyFont="1" applyFill="1" applyBorder="1" applyAlignment="1" applyProtection="1">
      <alignment vertical="center" shrinkToFit="1"/>
    </xf>
    <xf numFmtId="182" fontId="33" fillId="0" borderId="59" xfId="1" applyNumberFormat="1" applyFont="1" applyFill="1" applyBorder="1" applyAlignment="1" applyProtection="1">
      <alignment vertical="center" shrinkToFit="1"/>
    </xf>
    <xf numFmtId="182" fontId="33" fillId="0" borderId="175" xfId="1" applyNumberFormat="1" applyFont="1" applyFill="1" applyBorder="1" applyAlignment="1" applyProtection="1">
      <alignment vertical="center" shrinkToFit="1"/>
    </xf>
    <xf numFmtId="182" fontId="33" fillId="2" borderId="58" xfId="1" applyNumberFormat="1" applyFont="1" applyFill="1" applyBorder="1" applyAlignment="1" applyProtection="1">
      <alignment horizontal="right" vertical="center" shrinkToFit="1"/>
    </xf>
    <xf numFmtId="182" fontId="33" fillId="2" borderId="59" xfId="1" applyNumberFormat="1" applyFont="1" applyFill="1" applyBorder="1" applyAlignment="1" applyProtection="1">
      <alignment horizontal="right" vertical="center" shrinkToFit="1"/>
    </xf>
    <xf numFmtId="182" fontId="33" fillId="2" borderId="175" xfId="1" applyNumberFormat="1" applyFont="1" applyFill="1" applyBorder="1" applyAlignment="1" applyProtection="1">
      <alignment horizontal="right" vertical="center" shrinkToFit="1"/>
    </xf>
    <xf numFmtId="0" fontId="33" fillId="2" borderId="61" xfId="9" applyFont="1" applyFill="1" applyBorder="1" applyAlignment="1">
      <alignment horizontal="center" vertical="center" wrapText="1"/>
    </xf>
    <xf numFmtId="0" fontId="33" fillId="2" borderId="59" xfId="9" applyFont="1" applyFill="1" applyBorder="1" applyAlignment="1">
      <alignment horizontal="center" vertical="center" wrapText="1"/>
    </xf>
    <xf numFmtId="0" fontId="33" fillId="2" borderId="173" xfId="9" applyFont="1" applyFill="1" applyBorder="1" applyAlignment="1">
      <alignment horizontal="center" vertical="center" wrapText="1"/>
    </xf>
    <xf numFmtId="0" fontId="113" fillId="2" borderId="22" xfId="9" applyFont="1" applyFill="1" applyBorder="1" applyAlignment="1">
      <alignment horizontal="left" vertical="center" wrapText="1"/>
    </xf>
    <xf numFmtId="0" fontId="113" fillId="2" borderId="21" xfId="9" applyFont="1" applyFill="1" applyBorder="1" applyAlignment="1">
      <alignment horizontal="left" vertical="center" wrapText="1"/>
    </xf>
    <xf numFmtId="0" fontId="113" fillId="2" borderId="108" xfId="9" applyFont="1" applyFill="1" applyBorder="1" applyAlignment="1">
      <alignment horizontal="left" vertical="center" wrapText="1"/>
    </xf>
    <xf numFmtId="0" fontId="113" fillId="2" borderId="4" xfId="9" applyFont="1" applyFill="1" applyBorder="1" applyAlignment="1">
      <alignment horizontal="left" vertical="center" wrapText="1"/>
    </xf>
    <xf numFmtId="0" fontId="113" fillId="2" borderId="3" xfId="9" applyFont="1" applyFill="1" applyBorder="1" applyAlignment="1">
      <alignment horizontal="left" vertical="center" wrapText="1"/>
    </xf>
    <xf numFmtId="0" fontId="113" fillId="2" borderId="5" xfId="9" applyFont="1" applyFill="1" applyBorder="1" applyAlignment="1">
      <alignment horizontal="left" vertical="center" wrapText="1"/>
    </xf>
    <xf numFmtId="178" fontId="33" fillId="6" borderId="22" xfId="9" applyNumberFormat="1" applyFont="1" applyFill="1" applyBorder="1" applyAlignment="1">
      <alignment vertical="center" shrinkToFit="1"/>
    </xf>
    <xf numFmtId="178" fontId="33" fillId="6" borderId="21" xfId="9" applyNumberFormat="1" applyFont="1" applyFill="1" applyBorder="1" applyAlignment="1">
      <alignment vertical="center" shrinkToFit="1"/>
    </xf>
    <xf numFmtId="178" fontId="33" fillId="6" borderId="108" xfId="9" applyNumberFormat="1" applyFont="1" applyFill="1" applyBorder="1" applyAlignment="1">
      <alignment vertical="center" shrinkToFit="1"/>
    </xf>
    <xf numFmtId="178" fontId="33" fillId="6" borderId="4" xfId="9" applyNumberFormat="1" applyFont="1" applyFill="1" applyBorder="1" applyAlignment="1">
      <alignment vertical="center" shrinkToFit="1"/>
    </xf>
    <xf numFmtId="178" fontId="33" fillId="6" borderId="3" xfId="9" applyNumberFormat="1" applyFont="1" applyFill="1" applyBorder="1" applyAlignment="1">
      <alignment vertical="center" shrinkToFit="1"/>
    </xf>
    <xf numFmtId="178" fontId="33" fillId="6" borderId="5" xfId="9" applyNumberFormat="1" applyFont="1" applyFill="1" applyBorder="1" applyAlignment="1">
      <alignment vertical="center" shrinkToFit="1"/>
    </xf>
    <xf numFmtId="182" fontId="33" fillId="0" borderId="233" xfId="9" applyNumberFormat="1" applyFont="1" applyFill="1" applyBorder="1" applyAlignment="1">
      <alignment horizontal="center" vertical="center"/>
    </xf>
    <xf numFmtId="182" fontId="33" fillId="0" borderId="234" xfId="9" applyNumberFormat="1" applyFont="1" applyFill="1" applyBorder="1" applyAlignment="1">
      <alignment horizontal="center" vertical="center"/>
    </xf>
    <xf numFmtId="182" fontId="33" fillId="0" borderId="286" xfId="9" applyNumberFormat="1" applyFont="1" applyFill="1" applyBorder="1" applyAlignment="1">
      <alignment horizontal="center" vertical="center"/>
    </xf>
    <xf numFmtId="182" fontId="33" fillId="0" borderId="236" xfId="9" applyNumberFormat="1" applyFont="1" applyFill="1" applyBorder="1" applyAlignment="1">
      <alignment horizontal="center" vertical="center"/>
    </xf>
    <xf numFmtId="182" fontId="33" fillId="0" borderId="237" xfId="9" applyNumberFormat="1" applyFont="1" applyFill="1" applyBorder="1" applyAlignment="1">
      <alignment horizontal="center" vertical="center"/>
    </xf>
    <xf numFmtId="182" fontId="33" fillId="0" borderId="287" xfId="9" applyNumberFormat="1" applyFont="1" applyFill="1" applyBorder="1" applyAlignment="1">
      <alignment horizontal="center" vertical="center"/>
    </xf>
    <xf numFmtId="182" fontId="33" fillId="6" borderId="71" xfId="9" applyNumberFormat="1" applyFont="1" applyFill="1" applyBorder="1" applyAlignment="1">
      <alignment horizontal="center" vertical="center" shrinkToFit="1"/>
    </xf>
    <xf numFmtId="182" fontId="33" fillId="6" borderId="21" xfId="9" applyNumberFormat="1" applyFont="1" applyFill="1" applyBorder="1" applyAlignment="1">
      <alignment horizontal="center" vertical="center" shrinkToFit="1"/>
    </xf>
    <xf numFmtId="182" fontId="33" fillId="6" borderId="53" xfId="9" applyNumberFormat="1" applyFont="1" applyFill="1" applyBorder="1" applyAlignment="1">
      <alignment horizontal="center" vertical="center" shrinkToFit="1"/>
    </xf>
    <xf numFmtId="182" fontId="33" fillId="6" borderId="3" xfId="9" applyNumberFormat="1" applyFont="1" applyFill="1" applyBorder="1" applyAlignment="1">
      <alignment horizontal="center" vertical="center" shrinkToFit="1"/>
    </xf>
    <xf numFmtId="0" fontId="33" fillId="2" borderId="176" xfId="9" applyFont="1" applyFill="1" applyBorder="1" applyAlignment="1">
      <alignment horizontal="center" vertical="center"/>
    </xf>
    <xf numFmtId="0" fontId="33" fillId="2" borderId="9" xfId="9" applyFont="1" applyFill="1" applyBorder="1" applyAlignment="1">
      <alignment horizontal="center" vertical="center" shrinkToFit="1"/>
    </xf>
    <xf numFmtId="0" fontId="33" fillId="2" borderId="11" xfId="9" applyFont="1" applyFill="1" applyBorder="1" applyAlignment="1">
      <alignment horizontal="center" vertical="center" shrinkToFit="1"/>
    </xf>
    <xf numFmtId="0" fontId="33" fillId="2" borderId="10" xfId="9" applyFont="1" applyFill="1" applyBorder="1" applyAlignment="1">
      <alignment horizontal="center" vertical="center" shrinkToFit="1"/>
    </xf>
    <xf numFmtId="0" fontId="33" fillId="2" borderId="23" xfId="9" applyFont="1" applyFill="1" applyBorder="1" applyAlignment="1">
      <alignment horizontal="center" vertical="center"/>
    </xf>
    <xf numFmtId="182" fontId="33" fillId="6" borderId="58" xfId="1" applyNumberFormat="1" applyFont="1" applyFill="1" applyBorder="1" applyAlignment="1" applyProtection="1">
      <alignment vertical="center" shrinkToFit="1"/>
    </xf>
    <xf numFmtId="182" fontId="33" fillId="6" borderId="59" xfId="1" applyNumberFormat="1" applyFont="1" applyFill="1" applyBorder="1" applyAlignment="1" applyProtection="1">
      <alignment vertical="center" shrinkToFit="1"/>
    </xf>
    <xf numFmtId="0" fontId="33" fillId="0" borderId="0" xfId="9" applyFont="1" applyAlignment="1">
      <alignment horizontal="left" vertical="center"/>
    </xf>
    <xf numFmtId="38" fontId="33" fillId="6" borderId="116" xfId="9" applyNumberFormat="1" applyFont="1" applyFill="1" applyBorder="1" applyAlignment="1">
      <alignment horizontal="center" vertical="center" shrinkToFit="1"/>
    </xf>
    <xf numFmtId="38" fontId="33" fillId="6" borderId="21" xfId="9" applyNumberFormat="1" applyFont="1" applyFill="1" applyBorder="1" applyAlignment="1">
      <alignment horizontal="center" vertical="center" shrinkToFit="1"/>
    </xf>
    <xf numFmtId="38" fontId="33" fillId="6" borderId="115" xfId="9" applyNumberFormat="1" applyFont="1" applyFill="1" applyBorder="1" applyAlignment="1">
      <alignment horizontal="center" vertical="center" shrinkToFit="1"/>
    </xf>
    <xf numFmtId="38" fontId="33" fillId="6" borderId="27" xfId="9" applyNumberFormat="1" applyFont="1" applyFill="1" applyBorder="1" applyAlignment="1">
      <alignment horizontal="center" vertical="center" shrinkToFit="1"/>
    </xf>
    <xf numFmtId="38" fontId="33" fillId="6" borderId="3" xfId="9" applyNumberFormat="1" applyFont="1" applyFill="1" applyBorder="1" applyAlignment="1">
      <alignment horizontal="center" vertical="center" shrinkToFit="1"/>
    </xf>
    <xf numFmtId="38" fontId="33" fillId="6" borderId="29" xfId="9" applyNumberFormat="1" applyFont="1" applyFill="1" applyBorder="1" applyAlignment="1">
      <alignment horizontal="center" vertical="center" shrinkToFit="1"/>
    </xf>
    <xf numFmtId="38" fontId="33" fillId="0" borderId="239" xfId="9" applyNumberFormat="1" applyFont="1" applyFill="1" applyBorder="1" applyAlignment="1">
      <alignment horizontal="center" vertical="center" shrinkToFit="1"/>
    </xf>
    <xf numFmtId="38" fontId="33" fillId="0" borderId="234" xfId="9" applyNumberFormat="1" applyFont="1" applyFill="1" applyBorder="1" applyAlignment="1">
      <alignment horizontal="center" vertical="center" shrinkToFit="1"/>
    </xf>
    <xf numFmtId="38" fontId="33" fillId="0" borderId="280" xfId="9" applyNumberFormat="1" applyFont="1" applyFill="1" applyBorder="1" applyAlignment="1">
      <alignment horizontal="center" vertical="center" shrinkToFit="1"/>
    </xf>
    <xf numFmtId="38" fontId="33" fillId="0" borderId="240" xfId="9" applyNumberFormat="1" applyFont="1" applyFill="1" applyBorder="1" applyAlignment="1">
      <alignment horizontal="center" vertical="center" shrinkToFit="1"/>
    </xf>
    <xf numFmtId="38" fontId="33" fillId="0" borderId="237" xfId="9" applyNumberFormat="1" applyFont="1" applyFill="1" applyBorder="1" applyAlignment="1">
      <alignment horizontal="center" vertical="center" shrinkToFit="1"/>
    </xf>
    <xf numFmtId="38" fontId="33" fillId="0" borderId="281" xfId="9" applyNumberFormat="1" applyFont="1" applyFill="1" applyBorder="1" applyAlignment="1">
      <alignment horizontal="center" vertical="center" shrinkToFit="1"/>
    </xf>
    <xf numFmtId="38" fontId="33" fillId="0" borderId="239" xfId="9" applyNumberFormat="1" applyFont="1" applyFill="1" applyBorder="1" applyAlignment="1">
      <alignment horizontal="center" vertical="center" wrapText="1"/>
    </xf>
    <xf numFmtId="38" fontId="33" fillId="0" borderId="234" xfId="9" applyNumberFormat="1" applyFont="1" applyFill="1" applyBorder="1" applyAlignment="1">
      <alignment horizontal="center" vertical="center" wrapText="1"/>
    </xf>
    <xf numFmtId="38" fontId="33" fillId="0" borderId="235" xfId="9" applyNumberFormat="1" applyFont="1" applyFill="1" applyBorder="1" applyAlignment="1">
      <alignment horizontal="center" vertical="center" wrapText="1"/>
    </xf>
    <xf numFmtId="38" fontId="33" fillId="0" borderId="240" xfId="9" applyNumberFormat="1" applyFont="1" applyFill="1" applyBorder="1" applyAlignment="1">
      <alignment horizontal="center" vertical="center" wrapText="1"/>
    </xf>
    <xf numFmtId="38" fontId="33" fillId="0" borderId="237" xfId="9" applyNumberFormat="1" applyFont="1" applyFill="1" applyBorder="1" applyAlignment="1">
      <alignment horizontal="center" vertical="center" wrapText="1"/>
    </xf>
    <xf numFmtId="38" fontId="33" fillId="0" borderId="238" xfId="9" applyNumberFormat="1" applyFont="1" applyFill="1" applyBorder="1" applyAlignment="1">
      <alignment horizontal="center" vertical="center" wrapText="1"/>
    </xf>
    <xf numFmtId="0" fontId="33" fillId="0" borderId="21" xfId="9" applyFont="1" applyBorder="1" applyAlignment="1">
      <alignment horizontal="right" vertical="center"/>
    </xf>
    <xf numFmtId="0" fontId="33" fillId="0" borderId="21" xfId="0" applyFont="1" applyBorder="1" applyAlignment="1">
      <alignment horizontal="left" vertical="top" wrapText="1"/>
    </xf>
    <xf numFmtId="0" fontId="33" fillId="0" borderId="0" xfId="9" applyFont="1" applyAlignment="1">
      <alignment horizontal="left" vertical="center" wrapText="1"/>
    </xf>
    <xf numFmtId="0" fontId="33" fillId="2" borderId="19" xfId="9" applyFont="1" applyFill="1" applyBorder="1" applyAlignment="1" applyProtection="1">
      <alignment horizontal="left" vertical="top" wrapText="1"/>
      <protection locked="0"/>
    </xf>
    <xf numFmtId="0" fontId="33" fillId="2" borderId="12" xfId="9" applyFont="1" applyFill="1" applyBorder="1" applyAlignment="1" applyProtection="1">
      <alignment horizontal="left" vertical="top" wrapText="1"/>
      <protection locked="0"/>
    </xf>
    <xf numFmtId="0" fontId="33" fillId="2" borderId="20" xfId="9" applyFont="1" applyFill="1" applyBorder="1" applyAlignment="1" applyProtection="1">
      <alignment horizontal="left" vertical="top" wrapText="1"/>
      <protection locked="0"/>
    </xf>
    <xf numFmtId="0" fontId="33" fillId="2" borderId="25" xfId="9" applyFont="1" applyFill="1" applyBorder="1" applyAlignment="1" applyProtection="1">
      <alignment horizontal="left" vertical="top" wrapText="1"/>
      <protection locked="0"/>
    </xf>
    <xf numFmtId="0" fontId="33" fillId="2" borderId="0" xfId="9" applyFont="1" applyFill="1" applyAlignment="1" applyProtection="1">
      <alignment horizontal="left" vertical="top" wrapText="1"/>
      <protection locked="0"/>
    </xf>
    <xf numFmtId="0" fontId="33" fillId="2" borderId="2" xfId="9" applyFont="1" applyFill="1" applyBorder="1" applyAlignment="1" applyProtection="1">
      <alignment horizontal="left" vertical="top" wrapText="1"/>
      <protection locked="0"/>
    </xf>
    <xf numFmtId="0" fontId="33" fillId="2" borderId="117" xfId="9" applyFont="1" applyFill="1" applyBorder="1" applyAlignment="1" applyProtection="1">
      <alignment horizontal="left" vertical="top" wrapText="1"/>
      <protection locked="0"/>
    </xf>
    <xf numFmtId="0" fontId="33" fillId="2" borderId="46" xfId="9" applyFont="1" applyFill="1" applyBorder="1" applyAlignment="1" applyProtection="1">
      <alignment horizontal="left" vertical="top" wrapText="1"/>
      <protection locked="0"/>
    </xf>
    <xf numFmtId="0" fontId="33" fillId="2" borderId="170" xfId="9" applyFont="1" applyFill="1" applyBorder="1" applyAlignment="1" applyProtection="1">
      <alignment horizontal="left" vertical="top" wrapText="1"/>
      <protection locked="0"/>
    </xf>
    <xf numFmtId="0" fontId="97" fillId="2" borderId="7" xfId="9" applyFont="1" applyFill="1" applyBorder="1" applyAlignment="1" applyProtection="1">
      <alignment horizontal="center" vertical="center" wrapText="1"/>
      <protection locked="0"/>
    </xf>
    <xf numFmtId="0" fontId="97" fillId="2" borderId="0" xfId="9" applyFont="1" applyFill="1" applyAlignment="1" applyProtection="1">
      <alignment horizontal="center" vertical="center" wrapText="1"/>
      <protection locked="0"/>
    </xf>
    <xf numFmtId="0" fontId="97" fillId="2" borderId="8" xfId="9" applyFont="1" applyFill="1" applyBorder="1" applyAlignment="1" applyProtection="1">
      <alignment horizontal="center" vertical="center" wrapText="1"/>
      <protection locked="0"/>
    </xf>
    <xf numFmtId="182" fontId="33" fillId="2" borderId="55" xfId="1" applyNumberFormat="1" applyFont="1" applyFill="1" applyBorder="1" applyAlignment="1" applyProtection="1">
      <alignment vertical="center" shrinkToFit="1"/>
      <protection locked="0"/>
    </xf>
    <xf numFmtId="182" fontId="33" fillId="2" borderId="45" xfId="1" applyNumberFormat="1" applyFont="1" applyFill="1" applyBorder="1" applyAlignment="1" applyProtection="1">
      <alignment vertical="center" shrinkToFit="1"/>
      <protection locked="0"/>
    </xf>
    <xf numFmtId="182" fontId="33" fillId="2" borderId="92" xfId="1" applyNumberFormat="1" applyFont="1" applyFill="1" applyBorder="1" applyAlignment="1" applyProtection="1">
      <alignment vertical="center" shrinkToFit="1"/>
      <protection locked="0"/>
    </xf>
    <xf numFmtId="182" fontId="33" fillId="2" borderId="55" xfId="1" applyNumberFormat="1" applyFont="1" applyFill="1" applyBorder="1" applyAlignment="1" applyProtection="1">
      <alignment horizontal="right" vertical="center" shrinkToFit="1"/>
      <protection locked="0"/>
    </xf>
    <xf numFmtId="182" fontId="33" fillId="2" borderId="45" xfId="1" applyNumberFormat="1" applyFont="1" applyFill="1" applyBorder="1" applyAlignment="1" applyProtection="1">
      <alignment horizontal="right" vertical="center" shrinkToFit="1"/>
      <protection locked="0"/>
    </xf>
    <xf numFmtId="182" fontId="33" fillId="2" borderId="92" xfId="1" applyNumberFormat="1" applyFont="1" applyFill="1" applyBorder="1" applyAlignment="1" applyProtection="1">
      <alignment horizontal="right" vertical="center" shrinkToFit="1"/>
      <protection locked="0"/>
    </xf>
    <xf numFmtId="192" fontId="33" fillId="0" borderId="7" xfId="9" applyNumberFormat="1" applyFont="1" applyBorder="1" applyAlignment="1" applyProtection="1">
      <alignment horizontal="center" vertical="center"/>
      <protection locked="0"/>
    </xf>
    <xf numFmtId="192" fontId="33" fillId="0" borderId="0" xfId="9" applyNumberFormat="1" applyFont="1" applyAlignment="1" applyProtection="1">
      <alignment horizontal="center" vertical="center"/>
      <protection locked="0"/>
    </xf>
    <xf numFmtId="49" fontId="33" fillId="2" borderId="0" xfId="9" applyNumberFormat="1" applyFont="1" applyFill="1" applyAlignment="1" applyProtection="1">
      <alignment horizontal="center" vertical="center" shrinkToFit="1"/>
      <protection locked="0"/>
    </xf>
    <xf numFmtId="184" fontId="33" fillId="2" borderId="19" xfId="1" applyNumberFormat="1" applyFont="1" applyFill="1" applyBorder="1" applyAlignment="1" applyProtection="1">
      <alignment horizontal="right" vertical="center" shrinkToFit="1"/>
      <protection locked="0"/>
    </xf>
    <xf numFmtId="184" fontId="33" fillId="2" borderId="12" xfId="1" applyNumberFormat="1" applyFont="1" applyFill="1" applyBorder="1" applyAlignment="1" applyProtection="1">
      <alignment horizontal="right" vertical="center" shrinkToFit="1"/>
      <protection locked="0"/>
    </xf>
    <xf numFmtId="184" fontId="33" fillId="2" borderId="25" xfId="1" applyNumberFormat="1" applyFont="1" applyFill="1" applyBorder="1" applyAlignment="1" applyProtection="1">
      <alignment horizontal="right" vertical="center" shrinkToFit="1"/>
      <protection locked="0"/>
    </xf>
    <xf numFmtId="184" fontId="33" fillId="2" borderId="0" xfId="1" applyNumberFormat="1" applyFont="1" applyFill="1" applyBorder="1" applyAlignment="1" applyProtection="1">
      <alignment horizontal="right" vertical="center" shrinkToFit="1"/>
      <protection locked="0"/>
    </xf>
    <xf numFmtId="184" fontId="33" fillId="2" borderId="18" xfId="1" applyNumberFormat="1" applyFont="1" applyFill="1" applyBorder="1" applyAlignment="1" applyProtection="1">
      <alignment horizontal="right" vertical="center" shrinkToFit="1"/>
      <protection locked="0"/>
    </xf>
    <xf numFmtId="184" fontId="33" fillId="2" borderId="6" xfId="1" applyNumberFormat="1" applyFont="1" applyFill="1" applyBorder="1" applyAlignment="1" applyProtection="1">
      <alignment horizontal="right" vertical="center" shrinkToFit="1"/>
      <protection locked="0"/>
    </xf>
    <xf numFmtId="184" fontId="33" fillId="2" borderId="7" xfId="1" applyNumberFormat="1" applyFont="1" applyFill="1" applyBorder="1" applyAlignment="1" applyProtection="1">
      <alignment horizontal="right" vertical="center" shrinkToFit="1"/>
      <protection locked="0"/>
    </xf>
    <xf numFmtId="184" fontId="33" fillId="2" borderId="8" xfId="1" applyNumberFormat="1" applyFont="1" applyFill="1" applyBorder="1" applyAlignment="1" applyProtection="1">
      <alignment horizontal="right" vertical="center" shrinkToFit="1"/>
      <protection locked="0"/>
    </xf>
    <xf numFmtId="182" fontId="33" fillId="2" borderId="54" xfId="1" applyNumberFormat="1" applyFont="1" applyFill="1" applyBorder="1" applyAlignment="1" applyProtection="1">
      <alignment vertical="center" shrinkToFit="1"/>
      <protection locked="0"/>
    </xf>
    <xf numFmtId="182" fontId="33" fillId="2" borderId="51" xfId="1" applyNumberFormat="1" applyFont="1" applyFill="1" applyBorder="1" applyAlignment="1" applyProtection="1">
      <alignment vertical="center" shrinkToFit="1"/>
      <protection locked="0"/>
    </xf>
    <xf numFmtId="182" fontId="33" fillId="2" borderId="47" xfId="1" applyNumberFormat="1" applyFont="1" applyFill="1" applyBorder="1" applyAlignment="1" applyProtection="1">
      <alignment vertical="center" shrinkToFit="1"/>
      <protection locked="0"/>
    </xf>
    <xf numFmtId="0" fontId="33" fillId="2" borderId="18" xfId="9" applyFont="1" applyFill="1" applyBorder="1" applyAlignment="1" applyProtection="1">
      <alignment horizontal="center" vertical="center" wrapText="1"/>
      <protection locked="0"/>
    </xf>
    <xf numFmtId="0" fontId="33" fillId="2" borderId="12" xfId="9" applyFont="1" applyFill="1" applyBorder="1" applyAlignment="1" applyProtection="1">
      <alignment horizontal="center" vertical="center" wrapText="1"/>
      <protection locked="0"/>
    </xf>
    <xf numFmtId="0" fontId="33" fillId="2" borderId="6" xfId="9" applyFont="1" applyFill="1" applyBorder="1" applyAlignment="1" applyProtection="1">
      <alignment horizontal="center" vertical="center" wrapText="1"/>
      <protection locked="0"/>
    </xf>
    <xf numFmtId="0" fontId="33" fillId="2" borderId="7" xfId="9" applyFont="1" applyFill="1" applyBorder="1" applyAlignment="1" applyProtection="1">
      <alignment horizontal="center" vertical="center" wrapText="1"/>
      <protection locked="0"/>
    </xf>
    <xf numFmtId="0" fontId="33" fillId="2" borderId="0" xfId="9" applyFont="1" applyFill="1" applyAlignment="1" applyProtection="1">
      <alignment horizontal="center" vertical="center" wrapText="1"/>
      <protection locked="0"/>
    </xf>
    <xf numFmtId="0" fontId="33" fillId="2" borderId="8" xfId="9" applyFont="1" applyFill="1" applyBorder="1" applyAlignment="1" applyProtection="1">
      <alignment horizontal="center" vertical="center" wrapText="1"/>
      <protection locked="0"/>
    </xf>
    <xf numFmtId="57" fontId="33" fillId="0" borderId="18" xfId="9" applyNumberFormat="1" applyFont="1" applyBorder="1" applyAlignment="1" applyProtection="1">
      <alignment horizontal="left" vertical="center" shrinkToFit="1"/>
      <protection locked="0"/>
    </xf>
    <xf numFmtId="57" fontId="33" fillId="0" borderId="12" xfId="9" applyNumberFormat="1" applyFont="1" applyBorder="1" applyAlignment="1" applyProtection="1">
      <alignment horizontal="left" vertical="center" shrinkToFit="1"/>
      <protection locked="0"/>
    </xf>
    <xf numFmtId="57" fontId="33" fillId="0" borderId="6" xfId="9" applyNumberFormat="1" applyFont="1" applyBorder="1" applyAlignment="1" applyProtection="1">
      <alignment horizontal="left" vertical="center" shrinkToFit="1"/>
      <protection locked="0"/>
    </xf>
    <xf numFmtId="57" fontId="33" fillId="0" borderId="7" xfId="9" applyNumberFormat="1" applyFont="1" applyBorder="1" applyAlignment="1" applyProtection="1">
      <alignment horizontal="left" vertical="center" shrinkToFit="1"/>
      <protection locked="0"/>
    </xf>
    <xf numFmtId="57" fontId="33" fillId="0" borderId="0" xfId="9" applyNumberFormat="1" applyFont="1" applyAlignment="1" applyProtection="1">
      <alignment horizontal="left" vertical="center" shrinkToFit="1"/>
      <protection locked="0"/>
    </xf>
    <xf numFmtId="57" fontId="33" fillId="0" borderId="8" xfId="9" applyNumberFormat="1" applyFont="1" applyBorder="1" applyAlignment="1" applyProtection="1">
      <alignment horizontal="left" vertical="center" shrinkToFit="1"/>
      <protection locked="0"/>
    </xf>
    <xf numFmtId="0" fontId="33" fillId="0" borderId="18" xfId="9" applyFont="1" applyBorder="1" applyAlignment="1" applyProtection="1">
      <alignment horizontal="right" vertical="center" shrinkToFit="1"/>
      <protection locked="0"/>
    </xf>
    <xf numFmtId="0" fontId="33" fillId="0" borderId="7" xfId="9" applyFont="1" applyBorder="1" applyAlignment="1" applyProtection="1">
      <alignment horizontal="right" vertical="center" shrinkToFit="1"/>
      <protection locked="0"/>
    </xf>
    <xf numFmtId="0" fontId="33" fillId="2" borderId="18" xfId="9" applyFont="1" applyFill="1" applyBorder="1" applyAlignment="1" applyProtection="1">
      <alignment horizontal="right" vertical="center" shrinkToFit="1"/>
      <protection locked="0"/>
    </xf>
    <xf numFmtId="0" fontId="33" fillId="2" borderId="7" xfId="9" applyFont="1" applyFill="1" applyBorder="1" applyAlignment="1" applyProtection="1">
      <alignment horizontal="right" vertical="center" shrinkToFit="1"/>
      <protection locked="0"/>
    </xf>
    <xf numFmtId="0" fontId="33" fillId="2" borderId="54" xfId="9" applyFont="1" applyFill="1" applyBorder="1" applyAlignment="1" applyProtection="1">
      <alignment horizontal="center" vertical="center" wrapText="1"/>
      <protection locked="0"/>
    </xf>
    <xf numFmtId="0" fontId="33" fillId="2" borderId="51" xfId="9" applyFont="1" applyFill="1" applyBorder="1" applyAlignment="1" applyProtection="1">
      <alignment horizontal="center" vertical="center" wrapText="1"/>
      <protection locked="0"/>
    </xf>
    <xf numFmtId="0" fontId="33" fillId="2" borderId="47" xfId="9" applyFont="1" applyFill="1" applyBorder="1" applyAlignment="1" applyProtection="1">
      <alignment horizontal="center" vertical="center" wrapText="1"/>
      <protection locked="0"/>
    </xf>
    <xf numFmtId="182" fontId="33" fillId="2" borderId="79" xfId="1" applyNumberFormat="1" applyFont="1" applyFill="1" applyBorder="1" applyAlignment="1" applyProtection="1">
      <alignment vertical="center" shrinkToFit="1"/>
      <protection locked="0"/>
    </xf>
    <xf numFmtId="182" fontId="33" fillId="2" borderId="90" xfId="1" applyNumberFormat="1" applyFont="1" applyFill="1" applyBorder="1" applyAlignment="1" applyProtection="1">
      <alignment vertical="center" shrinkToFit="1"/>
      <protection locked="0"/>
    </xf>
    <xf numFmtId="182" fontId="33" fillId="2" borderId="104" xfId="1" applyNumberFormat="1" applyFont="1" applyFill="1" applyBorder="1" applyAlignment="1" applyProtection="1">
      <alignment vertical="center" shrinkToFit="1"/>
      <protection locked="0"/>
    </xf>
    <xf numFmtId="182" fontId="33" fillId="2" borderId="79" xfId="1" applyNumberFormat="1" applyFont="1" applyFill="1" applyBorder="1" applyAlignment="1" applyProtection="1">
      <alignment horizontal="right" vertical="center" shrinkToFit="1"/>
      <protection locked="0"/>
    </xf>
    <xf numFmtId="182" fontId="33" fillId="2" borderId="90" xfId="1" applyNumberFormat="1" applyFont="1" applyFill="1" applyBorder="1" applyAlignment="1" applyProtection="1">
      <alignment horizontal="right" vertical="center" shrinkToFit="1"/>
      <protection locked="0"/>
    </xf>
    <xf numFmtId="182" fontId="33" fillId="2" borderId="104" xfId="1" applyNumberFormat="1" applyFont="1" applyFill="1" applyBorder="1" applyAlignment="1" applyProtection="1">
      <alignment horizontal="right" vertical="center" shrinkToFit="1"/>
      <protection locked="0"/>
    </xf>
    <xf numFmtId="0" fontId="33" fillId="2" borderId="25" xfId="9" applyFont="1" applyFill="1" applyBorder="1" applyAlignment="1" applyProtection="1">
      <alignment horizontal="center" vertical="center" wrapText="1"/>
      <protection locked="0"/>
    </xf>
    <xf numFmtId="0" fontId="33" fillId="2" borderId="13" xfId="9" applyFont="1" applyFill="1" applyBorder="1" applyAlignment="1" applyProtection="1">
      <alignment horizontal="center" vertical="center" wrapText="1"/>
      <protection locked="0"/>
    </xf>
    <xf numFmtId="0" fontId="33" fillId="2" borderId="79" xfId="9" applyFont="1" applyFill="1" applyBorder="1" applyAlignment="1" applyProtection="1">
      <alignment horizontal="center" vertical="center" shrinkToFit="1"/>
      <protection locked="0"/>
    </xf>
    <xf numFmtId="0" fontId="33" fillId="2" borderId="90" xfId="9" applyFont="1" applyFill="1" applyBorder="1" applyAlignment="1" applyProtection="1">
      <alignment horizontal="center" vertical="center" shrinkToFit="1"/>
      <protection locked="0"/>
    </xf>
    <xf numFmtId="0" fontId="33" fillId="2" borderId="104" xfId="9" applyFont="1" applyFill="1" applyBorder="1" applyAlignment="1" applyProtection="1">
      <alignment horizontal="center" vertical="center" shrinkToFit="1"/>
      <protection locked="0"/>
    </xf>
    <xf numFmtId="0" fontId="33" fillId="2" borderId="78" xfId="9" applyFont="1" applyFill="1" applyBorder="1" applyAlignment="1" applyProtection="1">
      <alignment horizontal="center" vertical="center" shrinkToFit="1"/>
      <protection locked="0"/>
    </xf>
    <xf numFmtId="0" fontId="33" fillId="2" borderId="46" xfId="9" applyFont="1" applyFill="1" applyBorder="1" applyAlignment="1" applyProtection="1">
      <alignment horizontal="center" vertical="center" shrinkToFit="1"/>
      <protection locked="0"/>
    </xf>
    <xf numFmtId="0" fontId="33" fillId="2" borderId="91" xfId="9" applyFont="1" applyFill="1" applyBorder="1" applyAlignment="1" applyProtection="1">
      <alignment horizontal="center" vertical="center" shrinkToFit="1"/>
      <protection locked="0"/>
    </xf>
    <xf numFmtId="0" fontId="33" fillId="2" borderId="7" xfId="9" applyFont="1" applyFill="1" applyBorder="1" applyAlignment="1" applyProtection="1">
      <alignment horizontal="center" vertical="center" shrinkToFit="1"/>
      <protection locked="0"/>
    </xf>
    <xf numFmtId="0" fontId="33" fillId="2" borderId="0" xfId="9" applyFont="1" applyFill="1" applyAlignment="1" applyProtection="1">
      <alignment horizontal="center" vertical="center" shrinkToFit="1"/>
      <protection locked="0"/>
    </xf>
    <xf numFmtId="0" fontId="33" fillId="2" borderId="8" xfId="9" applyFont="1" applyFill="1" applyBorder="1" applyAlignment="1" applyProtection="1">
      <alignment horizontal="center" vertical="center" shrinkToFit="1"/>
      <protection locked="0"/>
    </xf>
    <xf numFmtId="0" fontId="33" fillId="2" borderId="79" xfId="9" applyFont="1" applyFill="1" applyBorder="1" applyAlignment="1" applyProtection="1">
      <alignment horizontal="center" vertical="center"/>
      <protection locked="0"/>
    </xf>
    <xf numFmtId="0" fontId="33" fillId="2" borderId="7" xfId="9" applyFont="1" applyFill="1" applyBorder="1" applyAlignment="1" applyProtection="1">
      <alignment horizontal="center" vertical="center"/>
      <protection locked="0"/>
    </xf>
    <xf numFmtId="0" fontId="33" fillId="2" borderId="78" xfId="9" applyFont="1" applyFill="1" applyBorder="1" applyAlignment="1" applyProtection="1">
      <alignment horizontal="center" vertical="center"/>
      <protection locked="0"/>
    </xf>
    <xf numFmtId="0" fontId="33" fillId="2" borderId="184" xfId="9" applyFont="1" applyFill="1" applyBorder="1" applyAlignment="1" applyProtection="1">
      <alignment horizontal="center" vertical="center"/>
      <protection locked="0"/>
    </xf>
    <xf numFmtId="0" fontId="33" fillId="2" borderId="81" xfId="9" applyFont="1" applyFill="1" applyBorder="1" applyAlignment="1" applyProtection="1">
      <alignment horizontal="center" vertical="center"/>
      <protection locked="0"/>
    </xf>
    <xf numFmtId="0" fontId="33" fillId="2" borderId="191" xfId="9" applyFont="1" applyFill="1" applyBorder="1" applyAlignment="1" applyProtection="1">
      <alignment horizontal="center" vertical="center"/>
      <protection locked="0"/>
    </xf>
    <xf numFmtId="0" fontId="33" fillId="2" borderId="18" xfId="9" applyFont="1" applyFill="1" applyBorder="1" applyAlignment="1" applyProtection="1">
      <alignment horizontal="center" vertical="center" shrinkToFit="1"/>
      <protection locked="0"/>
    </xf>
    <xf numFmtId="0" fontId="33" fillId="2" borderId="12" xfId="9" applyFont="1" applyFill="1" applyBorder="1" applyAlignment="1" applyProtection="1">
      <alignment horizontal="center" vertical="center" shrinkToFit="1"/>
      <protection locked="0"/>
    </xf>
    <xf numFmtId="0" fontId="33" fillId="2" borderId="6" xfId="9" applyFont="1" applyFill="1" applyBorder="1" applyAlignment="1" applyProtection="1">
      <alignment horizontal="center" vertical="center" shrinkToFit="1"/>
      <protection locked="0"/>
    </xf>
    <xf numFmtId="0" fontId="33" fillId="2" borderId="18" xfId="9" applyFont="1" applyFill="1" applyBorder="1" applyAlignment="1" applyProtection="1">
      <alignment horizontal="center" vertical="center"/>
      <protection locked="0"/>
    </xf>
    <xf numFmtId="0" fontId="33" fillId="2" borderId="14" xfId="9" applyFont="1" applyFill="1" applyBorder="1" applyAlignment="1" applyProtection="1">
      <alignment horizontal="center" vertical="center"/>
      <protection locked="0"/>
    </xf>
    <xf numFmtId="0" fontId="33" fillId="0" borderId="55" xfId="9" applyFont="1" applyFill="1" applyBorder="1" applyAlignment="1" applyProtection="1">
      <alignment horizontal="center" vertical="center" shrinkToFit="1"/>
      <protection locked="0"/>
    </xf>
    <xf numFmtId="0" fontId="33" fillId="0" borderId="45" xfId="9" applyFont="1" applyFill="1" applyBorder="1" applyAlignment="1" applyProtection="1">
      <alignment horizontal="center" vertical="center" shrinkToFit="1"/>
      <protection locked="0"/>
    </xf>
    <xf numFmtId="0" fontId="33" fillId="0" borderId="181" xfId="9" applyFont="1" applyFill="1" applyBorder="1" applyAlignment="1" applyProtection="1">
      <alignment horizontal="center" vertical="center" shrinkToFit="1"/>
      <protection locked="0"/>
    </xf>
    <xf numFmtId="197" fontId="33" fillId="0" borderId="151" xfId="9" applyNumberFormat="1" applyFont="1" applyFill="1" applyBorder="1" applyAlignment="1" applyProtection="1">
      <alignment horizontal="center" vertical="center" shrinkToFit="1"/>
      <protection locked="0"/>
    </xf>
    <xf numFmtId="197" fontId="33" fillId="0" borderId="152" xfId="9" applyNumberFormat="1" applyFont="1" applyFill="1" applyBorder="1" applyAlignment="1" applyProtection="1">
      <alignment horizontal="center" vertical="center" shrinkToFit="1"/>
      <protection locked="0"/>
    </xf>
    <xf numFmtId="0" fontId="33" fillId="2" borderId="164" xfId="9" applyFont="1" applyFill="1" applyBorder="1" applyAlignment="1" applyProtection="1">
      <alignment horizontal="center" wrapText="1"/>
      <protection locked="0"/>
    </xf>
    <xf numFmtId="0" fontId="33" fillId="2" borderId="45" xfId="9" applyFont="1" applyFill="1" applyBorder="1" applyAlignment="1" applyProtection="1">
      <alignment horizontal="center" wrapText="1"/>
      <protection locked="0"/>
    </xf>
    <xf numFmtId="0" fontId="33" fillId="2" borderId="172" xfId="9" applyFont="1" applyFill="1" applyBorder="1" applyAlignment="1" applyProtection="1">
      <alignment horizontal="center" wrapText="1"/>
      <protection locked="0"/>
    </xf>
    <xf numFmtId="182" fontId="33" fillId="2" borderId="54" xfId="1" applyNumberFormat="1" applyFont="1" applyFill="1" applyBorder="1" applyAlignment="1" applyProtection="1">
      <alignment horizontal="right" vertical="center" shrinkToFit="1"/>
      <protection locked="0"/>
    </xf>
    <xf numFmtId="182" fontId="33" fillId="2" borderId="51" xfId="1" applyNumberFormat="1" applyFont="1" applyFill="1" applyBorder="1" applyAlignment="1" applyProtection="1">
      <alignment horizontal="right" vertical="center" shrinkToFit="1"/>
      <protection locked="0"/>
    </xf>
    <xf numFmtId="182" fontId="33" fillId="2" borderId="47" xfId="1" applyNumberFormat="1" applyFont="1" applyFill="1" applyBorder="1" applyAlignment="1" applyProtection="1">
      <alignment horizontal="right" vertical="center" shrinkToFit="1"/>
      <protection locked="0"/>
    </xf>
    <xf numFmtId="0" fontId="33" fillId="2" borderId="19" xfId="9" applyFont="1" applyFill="1" applyBorder="1" applyAlignment="1" applyProtection="1">
      <alignment horizontal="center" wrapText="1"/>
      <protection locked="0"/>
    </xf>
    <xf numFmtId="0" fontId="33" fillId="2" borderId="12" xfId="9" applyFont="1" applyFill="1" applyBorder="1" applyAlignment="1" applyProtection="1">
      <alignment horizontal="center" wrapText="1"/>
      <protection locked="0"/>
    </xf>
    <xf numFmtId="0" fontId="33" fillId="2" borderId="28" xfId="9" applyFont="1" applyFill="1" applyBorder="1" applyAlignment="1" applyProtection="1">
      <alignment horizontal="center" wrapText="1"/>
      <protection locked="0"/>
    </xf>
    <xf numFmtId="0" fontId="33" fillId="2" borderId="117" xfId="9" applyFont="1" applyFill="1" applyBorder="1" applyAlignment="1" applyProtection="1">
      <alignment horizontal="center" wrapText="1"/>
      <protection locked="0"/>
    </xf>
    <xf numFmtId="0" fontId="33" fillId="2" borderId="46" xfId="9" applyFont="1" applyFill="1" applyBorder="1" applyAlignment="1" applyProtection="1">
      <alignment horizontal="center" wrapText="1"/>
      <protection locked="0"/>
    </xf>
    <xf numFmtId="0" fontId="33" fillId="2" borderId="179" xfId="9" applyFont="1" applyFill="1" applyBorder="1" applyAlignment="1" applyProtection="1">
      <alignment horizontal="center" wrapText="1"/>
      <protection locked="0"/>
    </xf>
    <xf numFmtId="0" fontId="33" fillId="2" borderId="118" xfId="9" applyFont="1" applyFill="1" applyBorder="1" applyAlignment="1" applyProtection="1">
      <alignment horizontal="left" vertical="top" wrapText="1"/>
      <protection locked="0"/>
    </xf>
    <xf numFmtId="0" fontId="33" fillId="2" borderId="90" xfId="9" applyFont="1" applyFill="1" applyBorder="1" applyAlignment="1" applyProtection="1">
      <alignment horizontal="left" vertical="top" wrapText="1"/>
      <protection locked="0"/>
    </xf>
    <xf numFmtId="0" fontId="33" fillId="2" borderId="187" xfId="9" applyFont="1" applyFill="1" applyBorder="1" applyAlignment="1" applyProtection="1">
      <alignment horizontal="left" vertical="top" wrapText="1"/>
      <protection locked="0"/>
    </xf>
    <xf numFmtId="0" fontId="97" fillId="2" borderId="79" xfId="9" applyFont="1" applyFill="1" applyBorder="1" applyAlignment="1" applyProtection="1">
      <alignment horizontal="center" vertical="center" wrapText="1"/>
      <protection locked="0"/>
    </xf>
    <xf numFmtId="0" fontId="97" fillId="2" borderId="90" xfId="9" applyFont="1" applyFill="1" applyBorder="1" applyAlignment="1" applyProtection="1">
      <alignment horizontal="center" vertical="center" wrapText="1"/>
      <protection locked="0"/>
    </xf>
    <xf numFmtId="0" fontId="97" fillId="2" borderId="104" xfId="9" applyFont="1" applyFill="1" applyBorder="1" applyAlignment="1" applyProtection="1">
      <alignment horizontal="center" vertical="center" wrapText="1"/>
      <protection locked="0"/>
    </xf>
    <xf numFmtId="0" fontId="97" fillId="2" borderId="78" xfId="9" applyFont="1" applyFill="1" applyBorder="1" applyAlignment="1" applyProtection="1">
      <alignment horizontal="center" vertical="center" wrapText="1"/>
      <protection locked="0"/>
    </xf>
    <xf numFmtId="0" fontId="97" fillId="2" borderId="46" xfId="9" applyFont="1" applyFill="1" applyBorder="1" applyAlignment="1" applyProtection="1">
      <alignment horizontal="center" vertical="center" wrapText="1"/>
      <protection locked="0"/>
    </xf>
    <xf numFmtId="0" fontId="97" fillId="2" borderId="91" xfId="9" applyFont="1" applyFill="1" applyBorder="1" applyAlignment="1" applyProtection="1">
      <alignment horizontal="center" vertical="center" wrapText="1"/>
      <protection locked="0"/>
    </xf>
    <xf numFmtId="184" fontId="33" fillId="2" borderId="118" xfId="1" applyNumberFormat="1" applyFont="1" applyFill="1" applyBorder="1" applyAlignment="1" applyProtection="1">
      <alignment horizontal="right" vertical="center" shrinkToFit="1"/>
      <protection locked="0"/>
    </xf>
    <xf numFmtId="184" fontId="33" fillId="2" borderId="90" xfId="1" applyNumberFormat="1" applyFont="1" applyFill="1" applyBorder="1" applyAlignment="1" applyProtection="1">
      <alignment horizontal="right" vertical="center" shrinkToFit="1"/>
      <protection locked="0"/>
    </xf>
    <xf numFmtId="184" fontId="33" fillId="2" borderId="79" xfId="1" applyNumberFormat="1" applyFont="1" applyFill="1" applyBorder="1" applyAlignment="1" applyProtection="1">
      <alignment horizontal="right" vertical="center" shrinkToFit="1"/>
      <protection locked="0"/>
    </xf>
    <xf numFmtId="184" fontId="33" fillId="2" borderId="104" xfId="1" applyNumberFormat="1" applyFont="1" applyFill="1" applyBorder="1" applyAlignment="1" applyProtection="1">
      <alignment horizontal="right" vertical="center" shrinkToFit="1"/>
      <protection locked="0"/>
    </xf>
    <xf numFmtId="0" fontId="33" fillId="2" borderId="55" xfId="9" applyFont="1" applyFill="1" applyBorder="1" applyAlignment="1" applyProtection="1">
      <alignment horizontal="center" vertical="center" wrapText="1"/>
      <protection locked="0"/>
    </xf>
    <xf numFmtId="0" fontId="33" fillId="2" borderId="45" xfId="9" applyFont="1" applyFill="1" applyBorder="1" applyAlignment="1" applyProtection="1">
      <alignment horizontal="center" vertical="center" wrapText="1"/>
      <protection locked="0"/>
    </xf>
    <xf numFmtId="0" fontId="33" fillId="2" borderId="92" xfId="9" applyFont="1" applyFill="1" applyBorder="1" applyAlignment="1" applyProtection="1">
      <alignment horizontal="center" vertical="center" wrapText="1"/>
      <protection locked="0"/>
    </xf>
    <xf numFmtId="0" fontId="33" fillId="2" borderId="79" xfId="9" applyFont="1" applyFill="1" applyBorder="1" applyAlignment="1" applyProtection="1">
      <alignment horizontal="center" vertical="center" wrapText="1"/>
      <protection locked="0"/>
    </xf>
    <xf numFmtId="0" fontId="33" fillId="2" borderId="90" xfId="9" applyFont="1" applyFill="1" applyBorder="1" applyAlignment="1" applyProtection="1">
      <alignment horizontal="center" vertical="center" wrapText="1"/>
      <protection locked="0"/>
    </xf>
    <xf numFmtId="0" fontId="33" fillId="2" borderId="104" xfId="9" applyFont="1" applyFill="1" applyBorder="1" applyAlignment="1" applyProtection="1">
      <alignment horizontal="center" vertical="center" wrapText="1"/>
      <protection locked="0"/>
    </xf>
    <xf numFmtId="0" fontId="33" fillId="2" borderId="78" xfId="9" applyFont="1" applyFill="1" applyBorder="1" applyAlignment="1" applyProtection="1">
      <alignment horizontal="center" vertical="center" wrapText="1"/>
      <protection locked="0"/>
    </xf>
    <xf numFmtId="0" fontId="33" fillId="2" borderId="46" xfId="9" applyFont="1" applyFill="1" applyBorder="1" applyAlignment="1" applyProtection="1">
      <alignment horizontal="center" vertical="center" wrapText="1"/>
      <protection locked="0"/>
    </xf>
    <xf numFmtId="0" fontId="33" fillId="2" borderId="91" xfId="9" applyFont="1" applyFill="1" applyBorder="1" applyAlignment="1" applyProtection="1">
      <alignment horizontal="center" vertical="center" wrapText="1"/>
      <protection locked="0"/>
    </xf>
    <xf numFmtId="0" fontId="33" fillId="0" borderId="79" xfId="9" applyFont="1" applyBorder="1" applyAlignment="1" applyProtection="1">
      <alignment horizontal="left" vertical="center" shrinkToFit="1"/>
      <protection locked="0"/>
    </xf>
    <xf numFmtId="0" fontId="33" fillId="0" borderId="90" xfId="9" applyFont="1" applyBorder="1" applyAlignment="1" applyProtection="1">
      <alignment horizontal="left" vertical="center" shrinkToFit="1"/>
      <protection locked="0"/>
    </xf>
    <xf numFmtId="0" fontId="33" fillId="0" borderId="7" xfId="9" applyFont="1" applyBorder="1" applyAlignment="1" applyProtection="1">
      <alignment horizontal="left" vertical="center" shrinkToFit="1"/>
      <protection locked="0"/>
    </xf>
    <xf numFmtId="0" fontId="33" fillId="0" borderId="0" xfId="9" applyFont="1" applyAlignment="1" applyProtection="1">
      <alignment horizontal="left" vertical="center" shrinkToFit="1"/>
      <protection locked="0"/>
    </xf>
    <xf numFmtId="0" fontId="33" fillId="0" borderId="79" xfId="9" applyFont="1" applyBorder="1" applyAlignment="1" applyProtection="1">
      <alignment horizontal="right" vertical="center" shrinkToFit="1"/>
      <protection locked="0"/>
    </xf>
    <xf numFmtId="0" fontId="33" fillId="2" borderId="79" xfId="9" applyFont="1" applyFill="1" applyBorder="1" applyAlignment="1" applyProtection="1">
      <alignment horizontal="right" vertical="center" shrinkToFit="1"/>
      <protection locked="0"/>
    </xf>
    <xf numFmtId="0" fontId="33" fillId="2" borderId="164" xfId="9" applyFont="1" applyFill="1" applyBorder="1" applyAlignment="1" applyProtection="1">
      <alignment horizontal="center" vertical="center" wrapText="1"/>
      <protection locked="0"/>
    </xf>
    <xf numFmtId="0" fontId="33" fillId="2" borderId="172" xfId="9" applyFont="1" applyFill="1" applyBorder="1" applyAlignment="1" applyProtection="1">
      <alignment horizontal="center" vertical="center" wrapText="1"/>
      <protection locked="0"/>
    </xf>
    <xf numFmtId="49" fontId="33" fillId="2" borderId="46" xfId="9" applyNumberFormat="1" applyFont="1" applyFill="1" applyBorder="1" applyAlignment="1" applyProtection="1">
      <alignment horizontal="center" vertical="center" shrinkToFit="1"/>
      <protection locked="0"/>
    </xf>
    <xf numFmtId="192" fontId="33" fillId="0" borderId="78" xfId="9" applyNumberFormat="1" applyFont="1" applyBorder="1" applyAlignment="1" applyProtection="1">
      <alignment horizontal="center" vertical="center"/>
      <protection locked="0"/>
    </xf>
    <xf numFmtId="192" fontId="33" fillId="0" borderId="46" xfId="9" applyNumberFormat="1" applyFont="1" applyBorder="1" applyAlignment="1" applyProtection="1">
      <alignment horizontal="center" vertical="center"/>
      <protection locked="0"/>
    </xf>
    <xf numFmtId="0" fontId="40" fillId="0" borderId="25"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2" xfId="0" applyFont="1" applyBorder="1" applyAlignment="1" applyProtection="1">
      <alignment horizontal="left" vertical="top" wrapText="1"/>
      <protection locked="0"/>
    </xf>
    <xf numFmtId="0" fontId="40" fillId="0" borderId="117" xfId="0" applyFont="1" applyBorder="1" applyAlignment="1" applyProtection="1">
      <alignment horizontal="left" vertical="top" wrapText="1"/>
      <protection locked="0"/>
    </xf>
    <xf numFmtId="0" fontId="40" fillId="0" borderId="46" xfId="0" applyFont="1" applyBorder="1" applyAlignment="1" applyProtection="1">
      <alignment horizontal="left" vertical="top" wrapText="1"/>
      <protection locked="0"/>
    </xf>
    <xf numFmtId="0" fontId="40" fillId="0" borderId="170" xfId="0" applyFont="1" applyBorder="1" applyAlignment="1" applyProtection="1">
      <alignment horizontal="left" vertical="top" wrapText="1"/>
      <protection locked="0"/>
    </xf>
    <xf numFmtId="0" fontId="33" fillId="2" borderId="118" xfId="9" applyFont="1" applyFill="1" applyBorder="1" applyAlignment="1" applyProtection="1">
      <alignment horizontal="center" vertical="center" wrapText="1"/>
      <protection locked="0"/>
    </xf>
    <xf numFmtId="0" fontId="33" fillId="2" borderId="183" xfId="9" applyFont="1" applyFill="1" applyBorder="1" applyAlignment="1" applyProtection="1">
      <alignment horizontal="center" vertical="center" wrapText="1"/>
      <protection locked="0"/>
    </xf>
    <xf numFmtId="182" fontId="33" fillId="2" borderId="78" xfId="1" applyNumberFormat="1" applyFont="1" applyFill="1" applyBorder="1" applyAlignment="1" applyProtection="1">
      <alignment vertical="center" shrinkToFit="1"/>
      <protection locked="0"/>
    </xf>
    <xf numFmtId="182" fontId="33" fillId="2" borderId="46" xfId="1" applyNumberFormat="1" applyFont="1" applyFill="1" applyBorder="1" applyAlignment="1" applyProtection="1">
      <alignment vertical="center" shrinkToFit="1"/>
      <protection locked="0"/>
    </xf>
    <xf numFmtId="182" fontId="33" fillId="2" borderId="91" xfId="1" applyNumberFormat="1" applyFont="1" applyFill="1" applyBorder="1" applyAlignment="1" applyProtection="1">
      <alignment vertical="center" shrinkToFit="1"/>
      <protection locked="0"/>
    </xf>
    <xf numFmtId="182" fontId="33" fillId="2" borderId="78" xfId="1" applyNumberFormat="1" applyFont="1" applyFill="1" applyBorder="1" applyAlignment="1" applyProtection="1">
      <alignment horizontal="right" vertical="center" shrinkToFit="1"/>
      <protection locked="0"/>
    </xf>
    <xf numFmtId="182" fontId="33" fillId="2" borderId="46" xfId="1" applyNumberFormat="1" applyFont="1" applyFill="1" applyBorder="1" applyAlignment="1" applyProtection="1">
      <alignment horizontal="right" vertical="center" shrinkToFit="1"/>
      <protection locked="0"/>
    </xf>
    <xf numFmtId="182" fontId="33" fillId="2" borderId="91" xfId="1" applyNumberFormat="1" applyFont="1" applyFill="1" applyBorder="1" applyAlignment="1" applyProtection="1">
      <alignment horizontal="right" vertical="center" shrinkToFit="1"/>
      <protection locked="0"/>
    </xf>
    <xf numFmtId="0" fontId="40" fillId="0" borderId="90" xfId="0" applyFont="1" applyBorder="1" applyAlignment="1" applyProtection="1">
      <alignment horizontal="left" vertical="top" wrapText="1"/>
      <protection locked="0"/>
    </xf>
    <xf numFmtId="0" fontId="40" fillId="0" borderId="187" xfId="0" applyFont="1" applyBorder="1" applyAlignment="1" applyProtection="1">
      <alignment horizontal="left" vertical="top" wrapText="1"/>
      <protection locked="0"/>
    </xf>
    <xf numFmtId="0" fontId="40" fillId="0" borderId="27" xfId="0" applyFont="1" applyBorder="1" applyAlignment="1" applyProtection="1">
      <alignment horizontal="left" vertical="top" wrapText="1"/>
      <protection locked="0"/>
    </xf>
    <xf numFmtId="0" fontId="40" fillId="0" borderId="3" xfId="0" applyFont="1" applyBorder="1" applyAlignment="1" applyProtection="1">
      <alignment horizontal="left" vertical="top" wrapText="1"/>
      <protection locked="0"/>
    </xf>
    <xf numFmtId="0" fontId="40" fillId="0" borderId="5" xfId="0" applyFont="1" applyBorder="1" applyAlignment="1" applyProtection="1">
      <alignment horizontal="left" vertical="top" wrapText="1"/>
      <protection locked="0"/>
    </xf>
    <xf numFmtId="0" fontId="97" fillId="2" borderId="9" xfId="9" applyFont="1" applyFill="1" applyBorder="1" applyAlignment="1" applyProtection="1">
      <alignment horizontal="center" vertical="center" wrapText="1"/>
      <protection locked="0"/>
    </xf>
    <xf numFmtId="0" fontId="97" fillId="2" borderId="11" xfId="9" applyFont="1" applyFill="1" applyBorder="1" applyAlignment="1" applyProtection="1">
      <alignment horizontal="center" vertical="center" wrapText="1"/>
      <protection locked="0"/>
    </xf>
    <xf numFmtId="0" fontId="97" fillId="2" borderId="10" xfId="9" applyFont="1" applyFill="1" applyBorder="1" applyAlignment="1" applyProtection="1">
      <alignment horizontal="center" vertical="center" wrapText="1"/>
      <protection locked="0"/>
    </xf>
    <xf numFmtId="182" fontId="33" fillId="2" borderId="55" xfId="1" applyNumberFormat="1" applyFont="1" applyFill="1" applyBorder="1" applyAlignment="1" applyProtection="1">
      <alignment horizontal="right" vertical="top" shrinkToFit="1"/>
      <protection locked="0"/>
    </xf>
    <xf numFmtId="182" fontId="33" fillId="2" borderId="45" xfId="1" applyNumberFormat="1" applyFont="1" applyFill="1" applyBorder="1" applyAlignment="1" applyProtection="1">
      <alignment horizontal="right" vertical="top" shrinkToFit="1"/>
      <protection locked="0"/>
    </xf>
    <xf numFmtId="182" fontId="33" fillId="2" borderId="92" xfId="1" applyNumberFormat="1" applyFont="1" applyFill="1" applyBorder="1" applyAlignment="1" applyProtection="1">
      <alignment horizontal="right" vertical="top" shrinkToFit="1"/>
      <protection locked="0"/>
    </xf>
    <xf numFmtId="192" fontId="33" fillId="0" borderId="9" xfId="9" applyNumberFormat="1" applyFont="1" applyBorder="1" applyAlignment="1" applyProtection="1">
      <alignment horizontal="center" vertical="center"/>
      <protection locked="0"/>
    </xf>
    <xf numFmtId="192" fontId="33" fillId="0" borderId="11" xfId="9" applyNumberFormat="1" applyFont="1" applyBorder="1" applyAlignment="1" applyProtection="1">
      <alignment horizontal="center" vertical="center"/>
      <protection locked="0"/>
    </xf>
    <xf numFmtId="49" fontId="33" fillId="2" borderId="11" xfId="9" applyNumberFormat="1" applyFont="1" applyFill="1" applyBorder="1" applyAlignment="1" applyProtection="1">
      <alignment horizontal="center" vertical="center" shrinkToFit="1"/>
      <protection locked="0"/>
    </xf>
    <xf numFmtId="0" fontId="33" fillId="2" borderId="9" xfId="9" applyFont="1" applyFill="1" applyBorder="1" applyAlignment="1" applyProtection="1">
      <alignment horizontal="center" vertical="center" wrapText="1"/>
      <protection locked="0"/>
    </xf>
    <xf numFmtId="0" fontId="33" fillId="2" borderId="11" xfId="9" applyFont="1" applyFill="1" applyBorder="1" applyAlignment="1" applyProtection="1">
      <alignment horizontal="center" vertical="center" wrapText="1"/>
      <protection locked="0"/>
    </xf>
    <xf numFmtId="0" fontId="33" fillId="2" borderId="10" xfId="9" applyFont="1" applyFill="1" applyBorder="1" applyAlignment="1" applyProtection="1">
      <alignment horizontal="center" vertical="center" wrapText="1"/>
      <protection locked="0"/>
    </xf>
    <xf numFmtId="182" fontId="33" fillId="2" borderId="58" xfId="1" applyNumberFormat="1" applyFont="1" applyFill="1" applyBorder="1" applyAlignment="1" applyProtection="1">
      <alignment vertical="center" shrinkToFit="1"/>
      <protection locked="0"/>
    </xf>
    <xf numFmtId="182" fontId="33" fillId="2" borderId="59" xfId="1" applyNumberFormat="1" applyFont="1" applyFill="1" applyBorder="1" applyAlignment="1" applyProtection="1">
      <alignment vertical="center" shrinkToFit="1"/>
      <protection locked="0"/>
    </xf>
    <xf numFmtId="182" fontId="33" fillId="2" borderId="175" xfId="1" applyNumberFormat="1" applyFont="1" applyFill="1" applyBorder="1" applyAlignment="1" applyProtection="1">
      <alignment vertical="center" shrinkToFit="1"/>
      <protection locked="0"/>
    </xf>
    <xf numFmtId="182" fontId="33" fillId="0" borderId="58" xfId="1" applyNumberFormat="1" applyFont="1" applyFill="1" applyBorder="1" applyAlignment="1" applyProtection="1">
      <alignment vertical="center" shrinkToFit="1"/>
      <protection locked="0"/>
    </xf>
    <xf numFmtId="182" fontId="33" fillId="0" borderId="59" xfId="1" applyNumberFormat="1" applyFont="1" applyFill="1" applyBorder="1" applyAlignment="1" applyProtection="1">
      <alignment vertical="center" shrinkToFit="1"/>
      <protection locked="0"/>
    </xf>
    <xf numFmtId="182" fontId="33" fillId="0" borderId="175" xfId="1" applyNumberFormat="1" applyFont="1" applyFill="1" applyBorder="1" applyAlignment="1" applyProtection="1">
      <alignment vertical="center" shrinkToFit="1"/>
      <protection locked="0"/>
    </xf>
    <xf numFmtId="182" fontId="33" fillId="2" borderId="58" xfId="1" applyNumberFormat="1" applyFont="1" applyFill="1" applyBorder="1" applyAlignment="1" applyProtection="1">
      <alignment horizontal="right" vertical="center" shrinkToFit="1"/>
      <protection locked="0"/>
    </xf>
    <xf numFmtId="182" fontId="33" fillId="2" borderId="59" xfId="1" applyNumberFormat="1" applyFont="1" applyFill="1" applyBorder="1" applyAlignment="1" applyProtection="1">
      <alignment horizontal="right" vertical="center" shrinkToFit="1"/>
      <protection locked="0"/>
    </xf>
    <xf numFmtId="182" fontId="33" fillId="2" borderId="175" xfId="1" applyNumberFormat="1" applyFont="1" applyFill="1" applyBorder="1" applyAlignment="1" applyProtection="1">
      <alignment horizontal="right" vertical="center" shrinkToFit="1"/>
      <protection locked="0"/>
    </xf>
    <xf numFmtId="0" fontId="33" fillId="2" borderId="61" xfId="9" applyFont="1" applyFill="1" applyBorder="1" applyAlignment="1" applyProtection="1">
      <alignment horizontal="center" vertical="center" wrapText="1"/>
      <protection locked="0"/>
    </xf>
    <xf numFmtId="0" fontId="33" fillId="2" borderId="59" xfId="9" applyFont="1" applyFill="1" applyBorder="1" applyAlignment="1" applyProtection="1">
      <alignment horizontal="center" vertical="center" wrapText="1"/>
      <protection locked="0"/>
    </xf>
    <xf numFmtId="0" fontId="33" fillId="2" borderId="173" xfId="9" applyFont="1" applyFill="1" applyBorder="1" applyAlignment="1" applyProtection="1">
      <alignment horizontal="center" vertical="center" wrapText="1"/>
      <protection locked="0"/>
    </xf>
    <xf numFmtId="0" fontId="33" fillId="2" borderId="9" xfId="9" applyFont="1" applyFill="1" applyBorder="1" applyAlignment="1" applyProtection="1">
      <alignment horizontal="center" vertical="center" shrinkToFit="1"/>
      <protection locked="0"/>
    </xf>
    <xf numFmtId="0" fontId="33" fillId="2" borderId="11" xfId="9" applyFont="1" applyFill="1" applyBorder="1" applyAlignment="1" applyProtection="1">
      <alignment horizontal="center" vertical="center" shrinkToFit="1"/>
      <protection locked="0"/>
    </xf>
    <xf numFmtId="0" fontId="33" fillId="2" borderId="10" xfId="9" applyFont="1" applyFill="1" applyBorder="1" applyAlignment="1" applyProtection="1">
      <alignment horizontal="center" vertical="center" shrinkToFit="1"/>
      <protection locked="0"/>
    </xf>
    <xf numFmtId="0" fontId="33" fillId="2" borderId="9" xfId="9" applyFont="1" applyFill="1" applyBorder="1" applyAlignment="1" applyProtection="1">
      <alignment horizontal="center" vertical="center"/>
      <protection locked="0"/>
    </xf>
    <xf numFmtId="0" fontId="33" fillId="2" borderId="23" xfId="9" applyFont="1" applyFill="1" applyBorder="1" applyAlignment="1" applyProtection="1">
      <alignment horizontal="center" vertical="center"/>
      <protection locked="0"/>
    </xf>
    <xf numFmtId="0" fontId="38" fillId="0" borderId="0" xfId="9" applyFont="1" applyAlignment="1">
      <alignment horizontal="left" vertical="center"/>
    </xf>
    <xf numFmtId="0" fontId="33" fillId="2" borderId="71" xfId="9" applyFont="1" applyFill="1" applyBorder="1" applyAlignment="1">
      <alignment horizontal="center" vertical="center" textRotation="255"/>
    </xf>
    <xf numFmtId="0" fontId="33" fillId="2" borderId="7" xfId="9" applyFont="1" applyFill="1" applyBorder="1" applyAlignment="1">
      <alignment horizontal="center" vertical="center" textRotation="255"/>
    </xf>
    <xf numFmtId="0" fontId="33" fillId="0" borderId="19" xfId="9" applyFont="1" applyBorder="1" applyAlignment="1">
      <alignment horizontal="center" vertical="center" wrapText="1"/>
    </xf>
    <xf numFmtId="0" fontId="33" fillId="0" borderId="12" xfId="9" applyFont="1" applyBorder="1" applyAlignment="1">
      <alignment horizontal="center" vertical="center" wrapText="1"/>
    </xf>
    <xf numFmtId="0" fontId="33" fillId="0" borderId="28" xfId="9" applyFont="1" applyBorder="1" applyAlignment="1">
      <alignment horizontal="center" vertical="center" wrapText="1"/>
    </xf>
    <xf numFmtId="0" fontId="33" fillId="0" borderId="117" xfId="9" applyFont="1" applyBorder="1" applyAlignment="1">
      <alignment horizontal="center" vertical="center" wrapText="1"/>
    </xf>
    <xf numFmtId="0" fontId="33" fillId="0" borderId="46" xfId="9" applyFont="1" applyBorder="1" applyAlignment="1">
      <alignment horizontal="center" vertical="center" wrapText="1"/>
    </xf>
    <xf numFmtId="0" fontId="33" fillId="0" borderId="179" xfId="9" applyFont="1" applyBorder="1" applyAlignment="1">
      <alignment horizontal="center" vertical="center" wrapText="1"/>
    </xf>
    <xf numFmtId="0" fontId="33" fillId="2" borderId="127" xfId="9" applyFont="1" applyFill="1" applyBorder="1" applyAlignment="1">
      <alignment horizontal="center" vertical="center" shrinkToFit="1"/>
    </xf>
    <xf numFmtId="0" fontId="33" fillId="2" borderId="34" xfId="9" applyFont="1" applyFill="1" applyBorder="1" applyAlignment="1">
      <alignment horizontal="center" vertical="center" shrinkToFit="1"/>
    </xf>
    <xf numFmtId="0" fontId="33" fillId="2" borderId="214" xfId="9" applyFont="1" applyFill="1" applyBorder="1" applyAlignment="1">
      <alignment horizontal="center" vertical="center" shrinkToFit="1"/>
    </xf>
    <xf numFmtId="0" fontId="33" fillId="0" borderId="1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66" xfId="0" applyFont="1" applyBorder="1" applyAlignment="1">
      <alignment horizontal="center" vertical="center" wrapText="1"/>
    </xf>
    <xf numFmtId="0" fontId="118" fillId="0" borderId="116" xfId="9" applyFont="1" applyBorder="1" applyAlignment="1">
      <alignment horizontal="center" vertical="center" wrapText="1"/>
    </xf>
    <xf numFmtId="0" fontId="118" fillId="0" borderId="21" xfId="9" applyFont="1" applyBorder="1" applyAlignment="1">
      <alignment horizontal="center" vertical="center" wrapText="1"/>
    </xf>
    <xf numFmtId="0" fontId="118" fillId="0" borderId="115" xfId="9" applyFont="1" applyBorder="1" applyAlignment="1">
      <alignment horizontal="center" vertical="center" wrapText="1"/>
    </xf>
    <xf numFmtId="0" fontId="118" fillId="0" borderId="26" xfId="9" applyFont="1" applyBorder="1" applyAlignment="1">
      <alignment horizontal="center" vertical="center" wrapText="1"/>
    </xf>
    <xf numFmtId="0" fontId="118" fillId="0" borderId="11" xfId="9" applyFont="1" applyBorder="1" applyAlignment="1">
      <alignment horizontal="center" vertical="center" wrapText="1"/>
    </xf>
    <xf numFmtId="0" fontId="118" fillId="0" borderId="66" xfId="9" applyFont="1" applyBorder="1" applyAlignment="1">
      <alignment horizontal="center" vertical="center" wrapText="1"/>
    </xf>
    <xf numFmtId="0" fontId="96" fillId="0" borderId="116" xfId="9" applyFont="1" applyBorder="1" applyAlignment="1">
      <alignment horizontal="center" vertical="center" wrapText="1"/>
    </xf>
    <xf numFmtId="0" fontId="96" fillId="0" borderId="21" xfId="9" applyFont="1" applyBorder="1" applyAlignment="1">
      <alignment horizontal="center" vertical="center" wrapText="1"/>
    </xf>
    <xf numFmtId="0" fontId="96" fillId="0" borderId="115" xfId="9" applyFont="1" applyBorder="1" applyAlignment="1">
      <alignment horizontal="center" vertical="center" wrapText="1"/>
    </xf>
    <xf numFmtId="0" fontId="96" fillId="0" borderId="25" xfId="9" applyFont="1" applyBorder="1" applyAlignment="1">
      <alignment horizontal="center" vertical="center" wrapText="1"/>
    </xf>
    <xf numFmtId="0" fontId="96" fillId="0" borderId="0" xfId="9" applyFont="1" applyAlignment="1">
      <alignment horizontal="center" vertical="center" wrapText="1"/>
    </xf>
    <xf numFmtId="0" fontId="96" fillId="0" borderId="13" xfId="9" applyFont="1" applyBorder="1" applyAlignment="1">
      <alignment horizontal="center" vertical="center" wrapText="1"/>
    </xf>
    <xf numFmtId="0" fontId="96" fillId="0" borderId="26" xfId="9" applyFont="1" applyBorder="1" applyAlignment="1">
      <alignment horizontal="center" vertical="center" wrapText="1"/>
    </xf>
    <xf numFmtId="0" fontId="96" fillId="0" borderId="11" xfId="9" applyFont="1" applyBorder="1" applyAlignment="1">
      <alignment horizontal="center" vertical="center" wrapText="1"/>
    </xf>
    <xf numFmtId="0" fontId="96" fillId="0" borderId="66" xfId="9" applyFont="1" applyBorder="1" applyAlignment="1">
      <alignment horizontal="center" vertical="center" wrapText="1"/>
    </xf>
    <xf numFmtId="0" fontId="33" fillId="2" borderId="19" xfId="9" applyFont="1" applyFill="1" applyBorder="1" applyAlignment="1">
      <alignment horizontal="center" vertical="center" wrapText="1"/>
    </xf>
    <xf numFmtId="0" fontId="33" fillId="2" borderId="117" xfId="9" applyFont="1" applyFill="1" applyBorder="1" applyAlignment="1">
      <alignment horizontal="center" vertical="center" wrapText="1"/>
    </xf>
    <xf numFmtId="0" fontId="119" fillId="2" borderId="103" xfId="9" applyFont="1" applyFill="1" applyBorder="1" applyAlignment="1">
      <alignment horizontal="center" vertical="top" wrapText="1"/>
    </xf>
    <xf numFmtId="0" fontId="119" fillId="2" borderId="104" xfId="9" applyFont="1" applyFill="1" applyBorder="1" applyAlignment="1">
      <alignment horizontal="center" vertical="top" wrapText="1"/>
    </xf>
    <xf numFmtId="0" fontId="119" fillId="2" borderId="87" xfId="9" applyFont="1" applyFill="1" applyBorder="1" applyAlignment="1">
      <alignment horizontal="center" vertical="top" wrapText="1"/>
    </xf>
    <xf numFmtId="0" fontId="119" fillId="2" borderId="8" xfId="9" applyFont="1" applyFill="1" applyBorder="1" applyAlignment="1">
      <alignment horizontal="center" vertical="top" wrapText="1"/>
    </xf>
    <xf numFmtId="0" fontId="33" fillId="0" borderId="25" xfId="9" applyFont="1" applyBorder="1" applyAlignment="1">
      <alignment horizontal="center" vertical="center" wrapText="1"/>
    </xf>
    <xf numFmtId="0" fontId="33" fillId="0" borderId="0" xfId="9" applyFont="1" applyAlignment="1">
      <alignment horizontal="center" vertical="center" wrapText="1"/>
    </xf>
    <xf numFmtId="0" fontId="33" fillId="0" borderId="13" xfId="9" applyFont="1" applyBorder="1" applyAlignment="1">
      <alignment horizontal="center" vertical="center" wrapText="1"/>
    </xf>
    <xf numFmtId="0" fontId="33" fillId="0" borderId="26" xfId="9" applyFont="1" applyBorder="1" applyAlignment="1">
      <alignment horizontal="center" vertical="center" wrapText="1"/>
    </xf>
    <xf numFmtId="0" fontId="33" fillId="0" borderId="11" xfId="9" applyFont="1" applyBorder="1" applyAlignment="1">
      <alignment horizontal="center" vertical="center" wrapText="1"/>
    </xf>
    <xf numFmtId="0" fontId="33" fillId="0" borderId="66" xfId="9" applyFont="1" applyBorder="1" applyAlignment="1">
      <alignment horizontal="center" vertical="center" wrapText="1"/>
    </xf>
    <xf numFmtId="0" fontId="33" fillId="0" borderId="174" xfId="0" applyFont="1" applyBorder="1" applyAlignment="1">
      <alignment horizontal="center" vertical="center" shrinkToFit="1"/>
    </xf>
    <xf numFmtId="0" fontId="33" fillId="0" borderId="81" xfId="0" applyFont="1" applyBorder="1" applyAlignment="1">
      <alignment horizontal="center" vertical="center" shrinkToFit="1"/>
    </xf>
    <xf numFmtId="0" fontId="33" fillId="2" borderId="19" xfId="9" applyFont="1" applyFill="1" applyBorder="1" applyAlignment="1">
      <alignment horizontal="center" shrinkToFit="1"/>
    </xf>
    <xf numFmtId="0" fontId="33" fillId="2" borderId="12" xfId="9" applyFont="1" applyFill="1" applyBorder="1" applyAlignment="1">
      <alignment horizontal="center" shrinkToFit="1"/>
    </xf>
    <xf numFmtId="0" fontId="33" fillId="2" borderId="28" xfId="9" applyFont="1" applyFill="1" applyBorder="1" applyAlignment="1">
      <alignment horizontal="center" shrinkToFit="1"/>
    </xf>
    <xf numFmtId="0" fontId="33" fillId="2" borderId="117" xfId="9" applyFont="1" applyFill="1" applyBorder="1" applyAlignment="1">
      <alignment horizontal="center" shrinkToFit="1"/>
    </xf>
    <xf numFmtId="0" fontId="33" fillId="2" borderId="46" xfId="9" applyFont="1" applyFill="1" applyBorder="1" applyAlignment="1">
      <alignment horizontal="center" shrinkToFit="1"/>
    </xf>
    <xf numFmtId="0" fontId="33" fillId="2" borderId="179" xfId="9" applyFont="1" applyFill="1" applyBorder="1" applyAlignment="1">
      <alignment horizontal="center" shrinkToFit="1"/>
    </xf>
    <xf numFmtId="0" fontId="33" fillId="2" borderId="19" xfId="9" applyFont="1" applyFill="1" applyBorder="1" applyAlignment="1">
      <alignment horizontal="left" vertical="top" wrapText="1" shrinkToFit="1"/>
    </xf>
    <xf numFmtId="0" fontId="33" fillId="2" borderId="12" xfId="9" applyFont="1" applyFill="1" applyBorder="1" applyAlignment="1">
      <alignment horizontal="left" vertical="top" wrapText="1" shrinkToFit="1"/>
    </xf>
    <xf numFmtId="0" fontId="33" fillId="2" borderId="20" xfId="9" applyFont="1" applyFill="1" applyBorder="1" applyAlignment="1">
      <alignment horizontal="left" vertical="top" wrapText="1" shrinkToFit="1"/>
    </xf>
    <xf numFmtId="0" fontId="33" fillId="2" borderId="25" xfId="9" applyFont="1" applyFill="1" applyBorder="1" applyAlignment="1">
      <alignment horizontal="left" vertical="top" wrapText="1" shrinkToFit="1"/>
    </xf>
    <xf numFmtId="0" fontId="33" fillId="2" borderId="0" xfId="9" applyFont="1" applyFill="1" applyAlignment="1">
      <alignment horizontal="left" vertical="top" wrapText="1" shrinkToFit="1"/>
    </xf>
    <xf numFmtId="0" fontId="33" fillId="2" borderId="2" xfId="9" applyFont="1" applyFill="1" applyBorder="1" applyAlignment="1">
      <alignment horizontal="left" vertical="top" wrapText="1" shrinkToFit="1"/>
    </xf>
    <xf numFmtId="0" fontId="33" fillId="2" borderId="117" xfId="9" applyFont="1" applyFill="1" applyBorder="1" applyAlignment="1">
      <alignment horizontal="left" vertical="top" wrapText="1" shrinkToFit="1"/>
    </xf>
    <xf numFmtId="0" fontId="33" fillId="2" borderId="46" xfId="9" applyFont="1" applyFill="1" applyBorder="1" applyAlignment="1">
      <alignment horizontal="left" vertical="top" wrapText="1" shrinkToFit="1"/>
    </xf>
    <xf numFmtId="0" fontId="33" fillId="2" borderId="170" xfId="9" applyFont="1" applyFill="1" applyBorder="1" applyAlignment="1">
      <alignment horizontal="left" vertical="top" wrapText="1" shrinkToFit="1"/>
    </xf>
    <xf numFmtId="182" fontId="33" fillId="0" borderId="55" xfId="1" applyNumberFormat="1" applyFont="1" applyFill="1" applyBorder="1" applyAlignment="1" applyProtection="1">
      <alignment vertical="center" shrinkToFit="1"/>
    </xf>
    <xf numFmtId="182" fontId="33" fillId="0" borderId="45" xfId="1" applyNumberFormat="1" applyFont="1" applyFill="1" applyBorder="1" applyAlignment="1" applyProtection="1">
      <alignment vertical="center" shrinkToFit="1"/>
    </xf>
    <xf numFmtId="182" fontId="33" fillId="0" borderId="92" xfId="1" applyNumberFormat="1" applyFont="1" applyFill="1" applyBorder="1" applyAlignment="1" applyProtection="1">
      <alignment vertical="center" shrinkToFit="1"/>
    </xf>
    <xf numFmtId="182" fontId="33" fillId="0" borderId="55" xfId="1" applyNumberFormat="1" applyFont="1" applyFill="1" applyBorder="1" applyAlignment="1" applyProtection="1">
      <alignment horizontal="right" vertical="center" shrinkToFit="1"/>
    </xf>
    <xf numFmtId="182" fontId="33" fillId="0" borderId="45" xfId="1" applyNumberFormat="1" applyFont="1" applyFill="1" applyBorder="1" applyAlignment="1" applyProtection="1">
      <alignment horizontal="right" vertical="center" shrinkToFit="1"/>
    </xf>
    <xf numFmtId="182" fontId="33" fillId="0" borderId="92" xfId="1" applyNumberFormat="1" applyFont="1" applyFill="1" applyBorder="1" applyAlignment="1" applyProtection="1">
      <alignment horizontal="right" vertical="center" shrinkToFit="1"/>
    </xf>
    <xf numFmtId="184" fontId="33" fillId="0" borderId="19" xfId="9" applyNumberFormat="1" applyFont="1" applyFill="1" applyBorder="1" applyAlignment="1">
      <alignment horizontal="right" vertical="center" shrinkToFit="1"/>
    </xf>
    <xf numFmtId="184" fontId="33" fillId="0" borderId="6" xfId="9" applyNumberFormat="1" applyFont="1" applyFill="1" applyBorder="1" applyAlignment="1">
      <alignment horizontal="right" vertical="center" shrinkToFit="1"/>
    </xf>
    <xf numFmtId="184" fontId="33" fillId="0" borderId="117" xfId="9" applyNumberFormat="1" applyFont="1" applyFill="1" applyBorder="1" applyAlignment="1">
      <alignment horizontal="right" vertical="center" shrinkToFit="1"/>
    </xf>
    <xf numFmtId="184" fontId="33" fillId="0" borderId="91" xfId="9" applyNumberFormat="1" applyFont="1" applyFill="1" applyBorder="1" applyAlignment="1">
      <alignment horizontal="right" vertical="center" shrinkToFit="1"/>
    </xf>
    <xf numFmtId="184" fontId="33" fillId="0" borderId="18" xfId="9" applyNumberFormat="1" applyFont="1" applyFill="1" applyBorder="1" applyAlignment="1">
      <alignment horizontal="right" vertical="center" shrinkToFit="1"/>
    </xf>
    <xf numFmtId="184" fontId="33" fillId="0" borderId="78" xfId="9" applyNumberFormat="1" applyFont="1" applyFill="1" applyBorder="1" applyAlignment="1">
      <alignment horizontal="right" vertical="center" shrinkToFit="1"/>
    </xf>
    <xf numFmtId="182" fontId="33" fillId="0" borderId="54" xfId="1" applyNumberFormat="1" applyFont="1" applyFill="1" applyBorder="1" applyAlignment="1" applyProtection="1">
      <alignment vertical="center" shrinkToFit="1"/>
    </xf>
    <xf numFmtId="182" fontId="33" fillId="0" borderId="51" xfId="1" applyNumberFormat="1" applyFont="1" applyFill="1" applyBorder="1" applyAlignment="1" applyProtection="1">
      <alignment vertical="center" shrinkToFit="1"/>
    </xf>
    <xf numFmtId="182" fontId="33" fillId="0" borderId="47" xfId="1" applyNumberFormat="1" applyFont="1" applyFill="1" applyBorder="1" applyAlignment="1" applyProtection="1">
      <alignment vertical="center" shrinkToFit="1"/>
    </xf>
    <xf numFmtId="182" fontId="33" fillId="0" borderId="18" xfId="1" applyNumberFormat="1" applyFont="1" applyFill="1" applyBorder="1" applyAlignment="1" applyProtection="1">
      <alignment vertical="center" shrinkToFit="1"/>
    </xf>
    <xf numFmtId="182" fontId="33" fillId="0" borderId="12" xfId="1" applyNumberFormat="1" applyFont="1" applyFill="1" applyBorder="1" applyAlignment="1" applyProtection="1">
      <alignment vertical="center" shrinkToFit="1"/>
    </xf>
    <xf numFmtId="182" fontId="33" fillId="0" borderId="6" xfId="1" applyNumberFormat="1" applyFont="1" applyFill="1" applyBorder="1" applyAlignment="1" applyProtection="1">
      <alignment vertical="center" shrinkToFit="1"/>
    </xf>
    <xf numFmtId="0" fontId="33" fillId="0" borderId="18" xfId="9" applyFont="1" applyBorder="1" applyAlignment="1">
      <alignment horizontal="left" vertical="center" shrinkToFit="1"/>
    </xf>
    <xf numFmtId="0" fontId="33" fillId="0" borderId="12" xfId="9" applyFont="1" applyBorder="1" applyAlignment="1">
      <alignment horizontal="left" vertical="center" shrinkToFit="1"/>
    </xf>
    <xf numFmtId="182" fontId="33" fillId="0" borderId="78" xfId="1" applyNumberFormat="1" applyFont="1" applyFill="1" applyBorder="1" applyAlignment="1" applyProtection="1">
      <alignment vertical="center" shrinkToFit="1"/>
    </xf>
    <xf numFmtId="182" fontId="33" fillId="0" borderId="46" xfId="1" applyNumberFormat="1" applyFont="1" applyFill="1" applyBorder="1" applyAlignment="1" applyProtection="1">
      <alignment vertical="center" shrinkToFit="1"/>
    </xf>
    <xf numFmtId="182" fontId="33" fillId="0" borderId="91" xfId="1" applyNumberFormat="1" applyFont="1" applyFill="1" applyBorder="1" applyAlignment="1" applyProtection="1">
      <alignment vertical="center" shrinkToFit="1"/>
    </xf>
    <xf numFmtId="0" fontId="33" fillId="2" borderId="117" xfId="9" applyFont="1" applyFill="1" applyBorder="1" applyAlignment="1">
      <alignment horizontal="center" vertical="center" shrinkToFit="1"/>
    </xf>
    <xf numFmtId="0" fontId="33" fillId="2" borderId="179" xfId="9" applyFont="1" applyFill="1" applyBorder="1" applyAlignment="1">
      <alignment horizontal="center" vertical="center" shrinkToFit="1"/>
    </xf>
    <xf numFmtId="182" fontId="33" fillId="0" borderId="54" xfId="1" applyNumberFormat="1" applyFont="1" applyFill="1" applyBorder="1" applyAlignment="1" applyProtection="1">
      <alignment horizontal="right" vertical="center" shrinkToFit="1"/>
    </xf>
    <xf numFmtId="182" fontId="33" fillId="0" borderId="51" xfId="1" applyNumberFormat="1" applyFont="1" applyFill="1" applyBorder="1" applyAlignment="1" applyProtection="1">
      <alignment horizontal="right" vertical="center" shrinkToFit="1"/>
    </xf>
    <xf numFmtId="182" fontId="33" fillId="0" borderId="47" xfId="1" applyNumberFormat="1" applyFont="1" applyFill="1" applyBorder="1" applyAlignment="1" applyProtection="1">
      <alignment horizontal="right" vertical="center" shrinkToFit="1"/>
    </xf>
    <xf numFmtId="182" fontId="33" fillId="6" borderId="18" xfId="1" applyNumberFormat="1" applyFont="1" applyFill="1" applyBorder="1" applyAlignment="1" applyProtection="1">
      <alignment vertical="center" shrinkToFit="1"/>
    </xf>
    <xf numFmtId="182" fontId="33" fillId="6" borderId="12" xfId="1" applyNumberFormat="1" applyFont="1" applyFill="1" applyBorder="1" applyAlignment="1" applyProtection="1">
      <alignment vertical="center" shrinkToFit="1"/>
    </xf>
    <xf numFmtId="182" fontId="33" fillId="6" borderId="28" xfId="1" applyNumberFormat="1" applyFont="1" applyFill="1" applyBorder="1" applyAlignment="1" applyProtection="1">
      <alignment vertical="center" shrinkToFit="1"/>
    </xf>
    <xf numFmtId="182" fontId="33" fillId="6" borderId="7" xfId="1" applyNumberFormat="1" applyFont="1" applyFill="1" applyBorder="1" applyAlignment="1" applyProtection="1">
      <alignment vertical="center" shrinkToFit="1"/>
    </xf>
    <xf numFmtId="182" fontId="33" fillId="6" borderId="0" xfId="1" applyNumberFormat="1" applyFont="1" applyFill="1" applyBorder="1" applyAlignment="1" applyProtection="1">
      <alignment vertical="center" shrinkToFit="1"/>
    </xf>
    <xf numFmtId="182" fontId="33" fillId="6" borderId="13" xfId="1" applyNumberFormat="1" applyFont="1" applyFill="1" applyBorder="1" applyAlignment="1" applyProtection="1">
      <alignment vertical="center" shrinkToFit="1"/>
    </xf>
    <xf numFmtId="182" fontId="33" fillId="6" borderId="172" xfId="1" applyNumberFormat="1" applyFont="1" applyFill="1" applyBorder="1" applyAlignment="1" applyProtection="1">
      <alignment vertical="center" shrinkToFit="1"/>
    </xf>
    <xf numFmtId="0" fontId="33" fillId="2" borderId="164" xfId="9" applyFont="1" applyFill="1" applyBorder="1" applyAlignment="1">
      <alignment horizontal="center" shrinkToFit="1"/>
    </xf>
    <xf numFmtId="0" fontId="33" fillId="2" borderId="45" xfId="9" applyFont="1" applyFill="1" applyBorder="1" applyAlignment="1">
      <alignment horizontal="center" shrinkToFit="1"/>
    </xf>
    <xf numFmtId="0" fontId="33" fillId="2" borderId="172" xfId="9" applyFont="1" applyFill="1" applyBorder="1" applyAlignment="1">
      <alignment horizontal="center" shrinkToFit="1"/>
    </xf>
    <xf numFmtId="0" fontId="33" fillId="2" borderId="118" xfId="9" applyFont="1" applyFill="1" applyBorder="1" applyAlignment="1">
      <alignment horizontal="left" vertical="top" wrapText="1" shrinkToFit="1"/>
    </xf>
    <xf numFmtId="0" fontId="40" fillId="0" borderId="90" xfId="0" applyFont="1" applyBorder="1" applyAlignment="1">
      <alignment horizontal="left" vertical="top" wrapText="1" shrinkToFit="1"/>
    </xf>
    <xf numFmtId="0" fontId="40" fillId="0" borderId="187" xfId="0" applyFont="1" applyBorder="1" applyAlignment="1">
      <alignment horizontal="left" vertical="top" wrapText="1" shrinkToFit="1"/>
    </xf>
    <xf numFmtId="0" fontId="40" fillId="0" borderId="25" xfId="0" applyFont="1" applyBorder="1" applyAlignment="1">
      <alignment horizontal="left" vertical="top" wrapText="1" shrinkToFit="1"/>
    </xf>
    <xf numFmtId="0" fontId="40" fillId="0" borderId="0" xfId="0" applyFont="1" applyAlignment="1">
      <alignment horizontal="left" vertical="top" wrapText="1" shrinkToFit="1"/>
    </xf>
    <xf numFmtId="0" fontId="40" fillId="0" borderId="2" xfId="0" applyFont="1" applyBorder="1" applyAlignment="1">
      <alignment horizontal="left" vertical="top" wrapText="1" shrinkToFit="1"/>
    </xf>
    <xf numFmtId="0" fontId="40" fillId="0" borderId="117" xfId="0" applyFont="1" applyBorder="1" applyAlignment="1">
      <alignment horizontal="left" vertical="top" wrapText="1" shrinkToFit="1"/>
    </xf>
    <xf numFmtId="0" fontId="40" fillId="0" borderId="46" xfId="0" applyFont="1" applyBorder="1" applyAlignment="1">
      <alignment horizontal="left" vertical="top" wrapText="1" shrinkToFit="1"/>
    </xf>
    <xf numFmtId="0" fontId="40" fillId="0" borderId="170" xfId="0" applyFont="1" applyBorder="1" applyAlignment="1">
      <alignment horizontal="left" vertical="top" wrapText="1" shrinkToFit="1"/>
    </xf>
    <xf numFmtId="0" fontId="33" fillId="2" borderId="164" xfId="9" applyFont="1" applyFill="1" applyBorder="1" applyAlignment="1">
      <alignment horizontal="center" vertical="center" shrinkToFit="1"/>
    </xf>
    <xf numFmtId="0" fontId="33" fillId="2" borderId="172" xfId="9" applyFont="1" applyFill="1" applyBorder="1" applyAlignment="1">
      <alignment horizontal="center" vertical="center" shrinkToFit="1"/>
    </xf>
    <xf numFmtId="184" fontId="33" fillId="0" borderId="118" xfId="9" applyNumberFormat="1" applyFont="1" applyFill="1" applyBorder="1" applyAlignment="1">
      <alignment horizontal="right" vertical="center" shrinkToFit="1"/>
    </xf>
    <xf numFmtId="184" fontId="33" fillId="0" borderId="104" xfId="9" applyNumberFormat="1" applyFont="1" applyFill="1" applyBorder="1" applyAlignment="1">
      <alignment horizontal="right" vertical="center" shrinkToFit="1"/>
    </xf>
    <xf numFmtId="184" fontId="33" fillId="0" borderId="79" xfId="9" applyNumberFormat="1" applyFont="1" applyFill="1" applyBorder="1" applyAlignment="1">
      <alignment horizontal="right" vertical="center" shrinkToFit="1"/>
    </xf>
    <xf numFmtId="184" fontId="33" fillId="6" borderId="55" xfId="9" applyNumberFormat="1" applyFont="1" applyFill="1" applyBorder="1" applyAlignment="1">
      <alignment horizontal="center" vertical="center" shrinkToFit="1"/>
    </xf>
    <xf numFmtId="0" fontId="123" fillId="2" borderId="79" xfId="9" applyFont="1" applyFill="1" applyBorder="1" applyAlignment="1">
      <alignment horizontal="center" vertical="center" wrapText="1"/>
    </xf>
    <xf numFmtId="0" fontId="123" fillId="2" borderId="90" xfId="9" applyFont="1" applyFill="1" applyBorder="1" applyAlignment="1">
      <alignment horizontal="center" vertical="center" wrapText="1"/>
    </xf>
    <xf numFmtId="0" fontId="123" fillId="2" borderId="104" xfId="9" applyFont="1" applyFill="1" applyBorder="1" applyAlignment="1">
      <alignment horizontal="center" vertical="center" wrapText="1"/>
    </xf>
    <xf numFmtId="0" fontId="123" fillId="2" borderId="78" xfId="9" applyFont="1" applyFill="1" applyBorder="1" applyAlignment="1">
      <alignment horizontal="center" vertical="center" wrapText="1"/>
    </xf>
    <xf numFmtId="0" fontId="123" fillId="2" borderId="46" xfId="9" applyFont="1" applyFill="1" applyBorder="1" applyAlignment="1">
      <alignment horizontal="center" vertical="center" wrapText="1"/>
    </xf>
    <xf numFmtId="0" fontId="123" fillId="2" borderId="91" xfId="9" applyFont="1" applyFill="1" applyBorder="1" applyAlignment="1">
      <alignment horizontal="center" vertical="center" wrapText="1"/>
    </xf>
    <xf numFmtId="184" fontId="33" fillId="0" borderId="25" xfId="9" applyNumberFormat="1" applyFont="1" applyFill="1" applyBorder="1" applyAlignment="1">
      <alignment horizontal="right" vertical="center" shrinkToFit="1"/>
    </xf>
    <xf numFmtId="184" fontId="33" fillId="0" borderId="8" xfId="9" applyNumberFormat="1" applyFont="1" applyFill="1" applyBorder="1" applyAlignment="1">
      <alignment horizontal="right" vertical="center" shrinkToFit="1"/>
    </xf>
    <xf numFmtId="184" fontId="33" fillId="0" borderId="7" xfId="9" applyNumberFormat="1" applyFont="1" applyFill="1" applyBorder="1" applyAlignment="1">
      <alignment horizontal="right" vertical="center" shrinkToFit="1"/>
    </xf>
    <xf numFmtId="0" fontId="33" fillId="0" borderId="79" xfId="9" applyFont="1" applyFill="1" applyBorder="1" applyAlignment="1">
      <alignment horizontal="center" vertical="center" shrinkToFit="1"/>
    </xf>
    <xf numFmtId="0" fontId="33" fillId="0" borderId="90" xfId="9" applyFont="1" applyFill="1" applyBorder="1" applyAlignment="1">
      <alignment horizontal="center" vertical="center" shrinkToFit="1"/>
    </xf>
    <xf numFmtId="0" fontId="33" fillId="0" borderId="180" xfId="9" applyFont="1" applyFill="1" applyBorder="1" applyAlignment="1">
      <alignment horizontal="center" vertical="center" shrinkToFit="1"/>
    </xf>
    <xf numFmtId="197" fontId="33" fillId="0" borderId="185" xfId="9" applyNumberFormat="1" applyFont="1" applyFill="1" applyBorder="1" applyAlignment="1">
      <alignment horizontal="center" vertical="center" shrinkToFit="1"/>
    </xf>
    <xf numFmtId="197" fontId="33" fillId="0" borderId="186" xfId="9" applyNumberFormat="1" applyFont="1" applyFill="1" applyBorder="1" applyAlignment="1">
      <alignment horizontal="center" vertical="center" shrinkToFit="1"/>
    </xf>
    <xf numFmtId="0" fontId="33" fillId="2" borderId="90" xfId="9" applyFont="1" applyFill="1" applyBorder="1" applyAlignment="1">
      <alignment horizontal="left" vertical="top" wrapText="1" shrinkToFit="1"/>
    </xf>
    <xf numFmtId="0" fontId="33" fillId="2" borderId="187" xfId="9" applyFont="1" applyFill="1" applyBorder="1" applyAlignment="1">
      <alignment horizontal="left" vertical="top" wrapText="1" shrinkToFit="1"/>
    </xf>
    <xf numFmtId="0" fontId="33" fillId="2" borderId="27" xfId="9" applyFont="1" applyFill="1" applyBorder="1" applyAlignment="1">
      <alignment horizontal="left" vertical="top" wrapText="1" shrinkToFit="1"/>
    </xf>
    <xf numFmtId="0" fontId="33" fillId="2" borderId="3" xfId="9" applyFont="1" applyFill="1" applyBorder="1" applyAlignment="1">
      <alignment horizontal="left" vertical="top" wrapText="1" shrinkToFit="1"/>
    </xf>
    <xf numFmtId="0" fontId="33" fillId="2" borderId="5" xfId="9" applyFont="1" applyFill="1" applyBorder="1" applyAlignment="1">
      <alignment horizontal="left" vertical="top" wrapText="1" shrinkToFit="1"/>
    </xf>
    <xf numFmtId="0" fontId="123" fillId="2" borderId="53" xfId="9" applyFont="1" applyFill="1" applyBorder="1" applyAlignment="1">
      <alignment horizontal="center" vertical="center" wrapText="1"/>
    </xf>
    <xf numFmtId="0" fontId="123" fillId="2" borderId="3" xfId="9" applyFont="1" applyFill="1" applyBorder="1" applyAlignment="1">
      <alignment horizontal="center" vertical="center" wrapText="1"/>
    </xf>
    <xf numFmtId="0" fontId="123" fillId="2" borderId="52" xfId="9" applyFont="1" applyFill="1" applyBorder="1" applyAlignment="1">
      <alignment horizontal="center" vertical="center" wrapText="1"/>
    </xf>
    <xf numFmtId="182" fontId="33" fillId="0" borderId="58" xfId="1" applyNumberFormat="1" applyFont="1" applyFill="1" applyBorder="1" applyAlignment="1" applyProtection="1">
      <alignment horizontal="right" vertical="center" shrinkToFit="1"/>
    </xf>
    <xf numFmtId="182" fontId="33" fillId="0" borderId="59" xfId="1" applyNumberFormat="1" applyFont="1" applyFill="1" applyBorder="1" applyAlignment="1" applyProtection="1">
      <alignment horizontal="right" vertical="center" shrinkToFit="1"/>
    </xf>
    <xf numFmtId="182" fontId="33" fillId="0" borderId="175" xfId="1" applyNumberFormat="1" applyFont="1" applyFill="1" applyBorder="1" applyAlignment="1" applyProtection="1">
      <alignment horizontal="right" vertical="center" shrinkToFit="1"/>
    </xf>
    <xf numFmtId="0" fontId="33" fillId="2" borderId="61" xfId="9" applyFont="1" applyFill="1" applyBorder="1" applyAlignment="1">
      <alignment horizontal="center" vertical="center" shrinkToFit="1"/>
    </xf>
    <xf numFmtId="0" fontId="33" fillId="2" borderId="59" xfId="9" applyFont="1" applyFill="1" applyBorder="1" applyAlignment="1">
      <alignment horizontal="center" vertical="center" shrinkToFit="1"/>
    </xf>
    <xf numFmtId="0" fontId="33" fillId="2" borderId="173" xfId="9" applyFont="1" applyFill="1" applyBorder="1" applyAlignment="1">
      <alignment horizontal="center" vertical="center" shrinkToFit="1"/>
    </xf>
    <xf numFmtId="0" fontId="33" fillId="2" borderId="53" xfId="9" applyFont="1" applyFill="1" applyBorder="1" applyAlignment="1">
      <alignment horizontal="center" vertical="center" shrinkToFit="1"/>
    </xf>
    <xf numFmtId="0" fontId="33" fillId="2" borderId="3" xfId="9" applyFont="1" applyFill="1" applyBorder="1" applyAlignment="1">
      <alignment horizontal="center" vertical="center" shrinkToFit="1"/>
    </xf>
    <xf numFmtId="0" fontId="33" fillId="2" borderId="52" xfId="9" applyFont="1" applyFill="1" applyBorder="1" applyAlignment="1">
      <alignment horizontal="center" vertical="center" shrinkToFit="1"/>
    </xf>
    <xf numFmtId="182" fontId="33" fillId="6" borderId="53" xfId="1" applyNumberFormat="1" applyFont="1" applyFill="1" applyBorder="1" applyAlignment="1" applyProtection="1">
      <alignment vertical="center" shrinkToFit="1"/>
    </xf>
    <xf numFmtId="182" fontId="33" fillId="6" borderId="3" xfId="1" applyNumberFormat="1" applyFont="1" applyFill="1" applyBorder="1" applyAlignment="1" applyProtection="1">
      <alignment vertical="center" shrinkToFit="1"/>
    </xf>
    <xf numFmtId="182" fontId="33" fillId="6" borderId="29" xfId="1" applyNumberFormat="1" applyFont="1" applyFill="1" applyBorder="1" applyAlignment="1" applyProtection="1">
      <alignment vertical="center" shrinkToFit="1"/>
    </xf>
    <xf numFmtId="0" fontId="31" fillId="0" borderId="0" xfId="9" quotePrefix="1" applyFont="1" applyAlignment="1">
      <alignment horizontal="center" vertical="top"/>
    </xf>
    <xf numFmtId="0" fontId="31" fillId="0" borderId="0" xfId="9" applyFont="1" applyAlignment="1">
      <alignment horizontal="center" vertical="top"/>
    </xf>
    <xf numFmtId="0" fontId="33" fillId="0" borderId="233" xfId="9" applyFont="1" applyFill="1" applyBorder="1" applyAlignment="1">
      <alignment horizontal="center" vertical="center" shrinkToFit="1"/>
    </xf>
    <xf numFmtId="0" fontId="33" fillId="0" borderId="234" xfId="9" applyFont="1" applyFill="1" applyBorder="1" applyAlignment="1">
      <alignment horizontal="center" vertical="center" shrinkToFit="1"/>
    </xf>
    <xf numFmtId="0" fontId="33" fillId="0" borderId="235" xfId="9" applyFont="1" applyFill="1" applyBorder="1" applyAlignment="1">
      <alignment horizontal="center" vertical="center" shrinkToFit="1"/>
    </xf>
    <xf numFmtId="0" fontId="33" fillId="0" borderId="236" xfId="9" applyFont="1" applyFill="1" applyBorder="1" applyAlignment="1">
      <alignment horizontal="center" vertical="center" shrinkToFit="1"/>
    </xf>
    <xf numFmtId="0" fontId="33" fillId="0" borderId="237" xfId="9" applyFont="1" applyFill="1" applyBorder="1" applyAlignment="1">
      <alignment horizontal="center" vertical="center" shrinkToFit="1"/>
    </xf>
    <xf numFmtId="0" fontId="33" fillId="0" borderId="238" xfId="9" applyFont="1" applyFill="1" applyBorder="1" applyAlignment="1">
      <alignment horizontal="center" vertical="center" shrinkToFit="1"/>
    </xf>
    <xf numFmtId="0" fontId="33" fillId="0" borderId="0" xfId="9" applyFont="1" applyAlignment="1">
      <alignment horizontal="right" vertical="center"/>
    </xf>
    <xf numFmtId="0" fontId="33" fillId="0" borderId="0" xfId="9" applyFont="1" applyAlignment="1">
      <alignment vertical="top"/>
    </xf>
    <xf numFmtId="0" fontId="31" fillId="0" borderId="0" xfId="0" quotePrefix="1" applyFont="1" applyAlignment="1">
      <alignment horizontal="center" vertical="top"/>
    </xf>
    <xf numFmtId="178" fontId="33" fillId="6" borderId="22" xfId="9" applyNumberFormat="1" applyFont="1" applyFill="1" applyBorder="1" applyAlignment="1">
      <alignment horizontal="right" vertical="center" shrinkToFit="1"/>
    </xf>
    <xf numFmtId="178" fontId="33" fillId="6" borderId="108" xfId="9" applyNumberFormat="1" applyFont="1" applyFill="1" applyBorder="1" applyAlignment="1">
      <alignment horizontal="right" vertical="center" shrinkToFit="1"/>
    </xf>
    <xf numFmtId="178" fontId="33" fillId="6" borderId="4" xfId="9" applyNumberFormat="1" applyFont="1" applyFill="1" applyBorder="1" applyAlignment="1">
      <alignment horizontal="right" vertical="center" shrinkToFit="1"/>
    </xf>
    <xf numFmtId="178" fontId="33" fillId="6" borderId="5" xfId="9" applyNumberFormat="1" applyFont="1" applyFill="1" applyBorder="1" applyAlignment="1">
      <alignment horizontal="right" vertical="center" shrinkToFit="1"/>
    </xf>
    <xf numFmtId="182" fontId="33" fillId="0" borderId="233" xfId="9" applyNumberFormat="1" applyFont="1" applyFill="1" applyBorder="1" applyAlignment="1">
      <alignment horizontal="center" vertical="center" shrinkToFit="1"/>
    </xf>
    <xf numFmtId="182" fontId="33" fillId="0" borderId="234" xfId="9" applyNumberFormat="1" applyFont="1" applyFill="1" applyBorder="1" applyAlignment="1">
      <alignment horizontal="center" vertical="center" shrinkToFit="1"/>
    </xf>
    <xf numFmtId="182" fontId="33" fillId="0" borderId="235" xfId="9" applyNumberFormat="1" applyFont="1" applyFill="1" applyBorder="1" applyAlignment="1">
      <alignment horizontal="center" vertical="center" shrinkToFit="1"/>
    </xf>
    <xf numFmtId="182" fontId="33" fillId="0" borderId="236" xfId="9" applyNumberFormat="1" applyFont="1" applyFill="1" applyBorder="1" applyAlignment="1">
      <alignment horizontal="center" vertical="center" shrinkToFit="1"/>
    </xf>
    <xf numFmtId="182" fontId="33" fillId="0" borderId="237" xfId="9" applyNumberFormat="1" applyFont="1" applyFill="1" applyBorder="1" applyAlignment="1">
      <alignment horizontal="center" vertical="center" shrinkToFit="1"/>
    </xf>
    <xf numFmtId="182" fontId="33" fillId="0" borderId="238" xfId="9" applyNumberFormat="1" applyFont="1" applyFill="1" applyBorder="1" applyAlignment="1">
      <alignment horizontal="center" vertical="center" shrinkToFit="1"/>
    </xf>
    <xf numFmtId="182" fontId="33" fillId="6" borderId="22" xfId="9" applyNumberFormat="1" applyFont="1" applyFill="1" applyBorder="1" applyAlignment="1">
      <alignment horizontal="right" vertical="center" shrinkToFit="1"/>
    </xf>
    <xf numFmtId="182" fontId="33" fillId="6" borderId="21" xfId="9" applyNumberFormat="1" applyFont="1" applyFill="1" applyBorder="1" applyAlignment="1">
      <alignment horizontal="right" vertical="center" shrinkToFit="1"/>
    </xf>
    <xf numFmtId="182" fontId="33" fillId="6" borderId="108" xfId="9" applyNumberFormat="1" applyFont="1" applyFill="1" applyBorder="1" applyAlignment="1">
      <alignment horizontal="right" vertical="center" shrinkToFit="1"/>
    </xf>
    <xf numFmtId="182" fontId="33" fillId="6" borderId="4" xfId="9" applyNumberFormat="1" applyFont="1" applyFill="1" applyBorder="1" applyAlignment="1">
      <alignment horizontal="right" vertical="center" shrinkToFit="1"/>
    </xf>
    <xf numFmtId="182" fontId="33" fillId="6" borderId="3" xfId="9" applyNumberFormat="1" applyFont="1" applyFill="1" applyBorder="1" applyAlignment="1">
      <alignment horizontal="right" vertical="center" shrinkToFit="1"/>
    </xf>
    <xf numFmtId="182" fontId="33" fillId="6" borderId="5" xfId="9" applyNumberFormat="1" applyFont="1" applyFill="1" applyBorder="1" applyAlignment="1">
      <alignment horizontal="right" vertical="center" shrinkToFit="1"/>
    </xf>
    <xf numFmtId="0" fontId="33" fillId="6" borderId="22" xfId="9" applyFont="1" applyFill="1" applyBorder="1" applyAlignment="1">
      <alignment horizontal="center" vertical="center" shrinkToFit="1"/>
    </xf>
    <xf numFmtId="0" fontId="33" fillId="6" borderId="21" xfId="9" applyFont="1" applyFill="1" applyBorder="1" applyAlignment="1">
      <alignment horizontal="center" vertical="center" shrinkToFit="1"/>
    </xf>
    <xf numFmtId="0" fontId="33" fillId="6" borderId="108" xfId="9" applyFont="1" applyFill="1" applyBorder="1" applyAlignment="1">
      <alignment horizontal="center" vertical="center" shrinkToFit="1"/>
    </xf>
    <xf numFmtId="0" fontId="33" fillId="6" borderId="4" xfId="9" applyFont="1" applyFill="1" applyBorder="1" applyAlignment="1">
      <alignment horizontal="center" vertical="center" shrinkToFit="1"/>
    </xf>
    <xf numFmtId="0" fontId="33" fillId="6" borderId="3" xfId="9" applyFont="1" applyFill="1" applyBorder="1" applyAlignment="1">
      <alignment horizontal="center" vertical="center" shrinkToFit="1"/>
    </xf>
    <xf numFmtId="0" fontId="33" fillId="6" borderId="5" xfId="9" applyFont="1" applyFill="1" applyBorder="1" applyAlignment="1">
      <alignment horizontal="center" vertical="center" shrinkToFit="1"/>
    </xf>
    <xf numFmtId="0" fontId="33" fillId="2" borderId="19" xfId="9" applyFont="1" applyFill="1" applyBorder="1" applyAlignment="1" applyProtection="1">
      <alignment horizontal="center" shrinkToFit="1"/>
      <protection locked="0"/>
    </xf>
    <xf numFmtId="0" fontId="33" fillId="2" borderId="12" xfId="9" applyFont="1" applyFill="1" applyBorder="1" applyAlignment="1" applyProtection="1">
      <alignment horizontal="center" shrinkToFit="1"/>
      <protection locked="0"/>
    </xf>
    <xf numFmtId="0" fontId="33" fillId="2" borderId="28" xfId="9" applyFont="1" applyFill="1" applyBorder="1" applyAlignment="1" applyProtection="1">
      <alignment horizontal="center" shrinkToFit="1"/>
      <protection locked="0"/>
    </xf>
    <xf numFmtId="0" fontId="33" fillId="2" borderId="117" xfId="9" applyFont="1" applyFill="1" applyBorder="1" applyAlignment="1" applyProtection="1">
      <alignment horizontal="center" shrinkToFit="1"/>
      <protection locked="0"/>
    </xf>
    <xf numFmtId="0" fontId="33" fillId="2" borderId="46" xfId="9" applyFont="1" applyFill="1" applyBorder="1" applyAlignment="1" applyProtection="1">
      <alignment horizontal="center" shrinkToFit="1"/>
      <protection locked="0"/>
    </xf>
    <xf numFmtId="0" fontId="33" fillId="2" borderId="179" xfId="9" applyFont="1" applyFill="1" applyBorder="1" applyAlignment="1" applyProtection="1">
      <alignment horizontal="center" shrinkToFit="1"/>
      <protection locked="0"/>
    </xf>
    <xf numFmtId="0" fontId="33" fillId="2" borderId="19" xfId="9" applyFont="1" applyFill="1" applyBorder="1" applyAlignment="1" applyProtection="1">
      <alignment horizontal="left" vertical="top" wrapText="1" shrinkToFit="1"/>
      <protection locked="0"/>
    </xf>
    <xf numFmtId="0" fontId="33" fillId="2" borderId="12" xfId="9" applyFont="1" applyFill="1" applyBorder="1" applyAlignment="1" applyProtection="1">
      <alignment horizontal="left" vertical="top" wrapText="1" shrinkToFit="1"/>
      <protection locked="0"/>
    </xf>
    <xf numFmtId="0" fontId="33" fillId="2" borderId="20" xfId="9" applyFont="1" applyFill="1" applyBorder="1" applyAlignment="1" applyProtection="1">
      <alignment horizontal="left" vertical="top" wrapText="1" shrinkToFit="1"/>
      <protection locked="0"/>
    </xf>
    <xf numFmtId="0" fontId="33" fillId="2" borderId="25" xfId="9" applyFont="1" applyFill="1" applyBorder="1" applyAlignment="1" applyProtection="1">
      <alignment horizontal="left" vertical="top" wrapText="1" shrinkToFit="1"/>
      <protection locked="0"/>
    </xf>
    <xf numFmtId="0" fontId="33" fillId="2" borderId="0" xfId="9" applyFont="1" applyFill="1" applyAlignment="1" applyProtection="1">
      <alignment horizontal="left" vertical="top" wrapText="1" shrinkToFit="1"/>
      <protection locked="0"/>
    </xf>
    <xf numFmtId="0" fontId="33" fillId="2" borderId="2" xfId="9" applyFont="1" applyFill="1" applyBorder="1" applyAlignment="1" applyProtection="1">
      <alignment horizontal="left" vertical="top" wrapText="1" shrinkToFit="1"/>
      <protection locked="0"/>
    </xf>
    <xf numFmtId="0" fontId="33" fillId="2" borderId="117" xfId="9" applyFont="1" applyFill="1" applyBorder="1" applyAlignment="1" applyProtection="1">
      <alignment horizontal="left" vertical="top" wrapText="1" shrinkToFit="1"/>
      <protection locked="0"/>
    </xf>
    <xf numFmtId="0" fontId="33" fillId="2" borderId="46" xfId="9" applyFont="1" applyFill="1" applyBorder="1" applyAlignment="1" applyProtection="1">
      <alignment horizontal="left" vertical="top" wrapText="1" shrinkToFit="1"/>
      <protection locked="0"/>
    </xf>
    <xf numFmtId="0" fontId="33" fillId="2" borderId="170" xfId="9" applyFont="1" applyFill="1" applyBorder="1" applyAlignment="1" applyProtection="1">
      <alignment horizontal="left" vertical="top" wrapText="1" shrinkToFit="1"/>
      <protection locked="0"/>
    </xf>
    <xf numFmtId="182" fontId="33" fillId="0" borderId="55" xfId="1" applyNumberFormat="1" applyFont="1" applyFill="1" applyBorder="1" applyAlignment="1" applyProtection="1">
      <alignment vertical="center" shrinkToFit="1"/>
      <protection locked="0"/>
    </xf>
    <xf numFmtId="182" fontId="33" fillId="0" borderId="45" xfId="1" applyNumberFormat="1" applyFont="1" applyFill="1" applyBorder="1" applyAlignment="1" applyProtection="1">
      <alignment vertical="center" shrinkToFit="1"/>
      <protection locked="0"/>
    </xf>
    <xf numFmtId="182" fontId="33" fillId="0" borderId="92" xfId="1" applyNumberFormat="1" applyFont="1" applyFill="1" applyBorder="1" applyAlignment="1" applyProtection="1">
      <alignment vertical="center" shrinkToFit="1"/>
      <protection locked="0"/>
    </xf>
    <xf numFmtId="182" fontId="33" fillId="0" borderId="55" xfId="1" applyNumberFormat="1" applyFont="1" applyFill="1" applyBorder="1" applyAlignment="1" applyProtection="1">
      <alignment horizontal="right" vertical="center" shrinkToFit="1"/>
      <protection locked="0"/>
    </xf>
    <xf numFmtId="182" fontId="33" fillId="0" borderId="45" xfId="1" applyNumberFormat="1" applyFont="1" applyFill="1" applyBorder="1" applyAlignment="1" applyProtection="1">
      <alignment horizontal="right" vertical="center" shrinkToFit="1"/>
      <protection locked="0"/>
    </xf>
    <xf numFmtId="182" fontId="33" fillId="0" borderId="92" xfId="1" applyNumberFormat="1" applyFont="1" applyFill="1" applyBorder="1" applyAlignment="1" applyProtection="1">
      <alignment horizontal="right" vertical="center" shrinkToFit="1"/>
      <protection locked="0"/>
    </xf>
    <xf numFmtId="184" fontId="33" fillId="0" borderId="19" xfId="9" applyNumberFormat="1" applyFont="1" applyFill="1" applyBorder="1" applyAlignment="1" applyProtection="1">
      <alignment horizontal="right" vertical="center" shrinkToFit="1"/>
      <protection locked="0"/>
    </xf>
    <xf numFmtId="184" fontId="33" fillId="0" borderId="6" xfId="9" applyNumberFormat="1" applyFont="1" applyFill="1" applyBorder="1" applyAlignment="1" applyProtection="1">
      <alignment horizontal="right" vertical="center" shrinkToFit="1"/>
      <protection locked="0"/>
    </xf>
    <xf numFmtId="184" fontId="33" fillId="0" borderId="117" xfId="9" applyNumberFormat="1" applyFont="1" applyFill="1" applyBorder="1" applyAlignment="1" applyProtection="1">
      <alignment horizontal="right" vertical="center" shrinkToFit="1"/>
      <protection locked="0"/>
    </xf>
    <xf numFmtId="184" fontId="33" fillId="0" borderId="91" xfId="9" applyNumberFormat="1" applyFont="1" applyFill="1" applyBorder="1" applyAlignment="1" applyProtection="1">
      <alignment horizontal="right" vertical="center" shrinkToFit="1"/>
      <protection locked="0"/>
    </xf>
    <xf numFmtId="184" fontId="33" fillId="0" borderId="18" xfId="9" applyNumberFormat="1" applyFont="1" applyFill="1" applyBorder="1" applyAlignment="1" applyProtection="1">
      <alignment horizontal="right" vertical="center" shrinkToFit="1"/>
      <protection locked="0"/>
    </xf>
    <xf numFmtId="184" fontId="33" fillId="0" borderId="78" xfId="9" applyNumberFormat="1" applyFont="1" applyFill="1" applyBorder="1" applyAlignment="1" applyProtection="1">
      <alignment horizontal="right" vertical="center" shrinkToFit="1"/>
      <protection locked="0"/>
    </xf>
    <xf numFmtId="182" fontId="33" fillId="0" borderId="54" xfId="1" applyNumberFormat="1" applyFont="1" applyFill="1" applyBorder="1" applyAlignment="1" applyProtection="1">
      <alignment vertical="center" shrinkToFit="1"/>
      <protection locked="0"/>
    </xf>
    <xf numFmtId="182" fontId="33" fillId="0" borderId="51" xfId="1" applyNumberFormat="1" applyFont="1" applyFill="1" applyBorder="1" applyAlignment="1" applyProtection="1">
      <alignment vertical="center" shrinkToFit="1"/>
      <protection locked="0"/>
    </xf>
    <xf numFmtId="182" fontId="33" fillId="0" borderId="47" xfId="1" applyNumberFormat="1" applyFont="1" applyFill="1" applyBorder="1" applyAlignment="1" applyProtection="1">
      <alignment vertical="center" shrinkToFit="1"/>
      <protection locked="0"/>
    </xf>
    <xf numFmtId="182" fontId="33" fillId="0" borderId="18" xfId="1" applyNumberFormat="1" applyFont="1" applyFill="1" applyBorder="1" applyAlignment="1" applyProtection="1">
      <alignment vertical="center" shrinkToFit="1"/>
      <protection locked="0"/>
    </xf>
    <xf numFmtId="182" fontId="33" fillId="0" borderId="12" xfId="1" applyNumberFormat="1" applyFont="1" applyFill="1" applyBorder="1" applyAlignment="1" applyProtection="1">
      <alignment vertical="center" shrinkToFit="1"/>
      <protection locked="0"/>
    </xf>
    <xf numFmtId="182" fontId="33" fillId="0" borderId="6" xfId="1" applyNumberFormat="1" applyFont="1" applyFill="1" applyBorder="1" applyAlignment="1" applyProtection="1">
      <alignment vertical="center" shrinkToFit="1"/>
      <protection locked="0"/>
    </xf>
    <xf numFmtId="0" fontId="33" fillId="0" borderId="18" xfId="9" applyFont="1" applyBorder="1" applyAlignment="1" applyProtection="1">
      <alignment horizontal="left" vertical="center" shrinkToFit="1"/>
      <protection locked="0"/>
    </xf>
    <xf numFmtId="0" fontId="33" fillId="0" borderId="12" xfId="9" applyFont="1" applyBorder="1" applyAlignment="1" applyProtection="1">
      <alignment horizontal="left" vertical="center" shrinkToFit="1"/>
      <protection locked="0"/>
    </xf>
    <xf numFmtId="182" fontId="33" fillId="0" borderId="78" xfId="1" applyNumberFormat="1" applyFont="1" applyFill="1" applyBorder="1" applyAlignment="1" applyProtection="1">
      <alignment vertical="center" shrinkToFit="1"/>
      <protection locked="0"/>
    </xf>
    <xf numFmtId="182" fontId="33" fillId="0" borderId="46" xfId="1" applyNumberFormat="1" applyFont="1" applyFill="1" applyBorder="1" applyAlignment="1" applyProtection="1">
      <alignment vertical="center" shrinkToFit="1"/>
      <protection locked="0"/>
    </xf>
    <xf numFmtId="182" fontId="33" fillId="0" borderId="91" xfId="1" applyNumberFormat="1" applyFont="1" applyFill="1" applyBorder="1" applyAlignment="1" applyProtection="1">
      <alignment vertical="center" shrinkToFit="1"/>
      <protection locked="0"/>
    </xf>
    <xf numFmtId="0" fontId="33" fillId="2" borderId="117" xfId="9" applyFont="1" applyFill="1" applyBorder="1" applyAlignment="1" applyProtection="1">
      <alignment horizontal="center" vertical="center" shrinkToFit="1"/>
      <protection locked="0"/>
    </xf>
    <xf numFmtId="0" fontId="33" fillId="2" borderId="179" xfId="9" applyFont="1" applyFill="1" applyBorder="1" applyAlignment="1" applyProtection="1">
      <alignment horizontal="center" vertical="center" shrinkToFit="1"/>
      <protection locked="0"/>
    </xf>
    <xf numFmtId="182" fontId="33" fillId="0" borderId="54" xfId="1" applyNumberFormat="1" applyFont="1" applyFill="1" applyBorder="1" applyAlignment="1" applyProtection="1">
      <alignment horizontal="right" vertical="center" shrinkToFit="1"/>
      <protection locked="0"/>
    </xf>
    <xf numFmtId="182" fontId="33" fillId="0" borderId="51" xfId="1" applyNumberFormat="1" applyFont="1" applyFill="1" applyBorder="1" applyAlignment="1" applyProtection="1">
      <alignment horizontal="right" vertical="center" shrinkToFit="1"/>
      <protection locked="0"/>
    </xf>
    <xf numFmtId="182" fontId="33" fillId="0" borderId="47" xfId="1" applyNumberFormat="1" applyFont="1" applyFill="1" applyBorder="1" applyAlignment="1" applyProtection="1">
      <alignment horizontal="right" vertical="center" shrinkToFit="1"/>
      <protection locked="0"/>
    </xf>
    <xf numFmtId="0" fontId="33" fillId="2" borderId="164" xfId="9" applyFont="1" applyFill="1" applyBorder="1" applyAlignment="1" applyProtection="1">
      <alignment horizontal="center" shrinkToFit="1"/>
      <protection locked="0"/>
    </xf>
    <xf numFmtId="0" fontId="33" fillId="2" borderId="45" xfId="9" applyFont="1" applyFill="1" applyBorder="1" applyAlignment="1" applyProtection="1">
      <alignment horizontal="center" shrinkToFit="1"/>
      <protection locked="0"/>
    </xf>
    <xf numFmtId="0" fontId="33" fillId="2" borderId="172" xfId="9" applyFont="1" applyFill="1" applyBorder="1" applyAlignment="1" applyProtection="1">
      <alignment horizontal="center" shrinkToFit="1"/>
      <protection locked="0"/>
    </xf>
    <xf numFmtId="0" fontId="33" fillId="2" borderId="118" xfId="9" applyFont="1" applyFill="1" applyBorder="1" applyAlignment="1" applyProtection="1">
      <alignment horizontal="left" vertical="top" wrapText="1" shrinkToFit="1"/>
      <protection locked="0"/>
    </xf>
    <xf numFmtId="0" fontId="40" fillId="0" borderId="90" xfId="0" applyFont="1" applyBorder="1" applyAlignment="1" applyProtection="1">
      <alignment horizontal="left" vertical="top" wrapText="1" shrinkToFit="1"/>
      <protection locked="0"/>
    </xf>
    <xf numFmtId="0" fontId="40" fillId="0" borderId="187" xfId="0" applyFont="1" applyBorder="1" applyAlignment="1" applyProtection="1">
      <alignment horizontal="left" vertical="top" wrapText="1" shrinkToFit="1"/>
      <protection locked="0"/>
    </xf>
    <xf numFmtId="0" fontId="40" fillId="0" borderId="25" xfId="0" applyFont="1" applyBorder="1" applyAlignment="1" applyProtection="1">
      <alignment horizontal="left" vertical="top" wrapText="1" shrinkToFit="1"/>
      <protection locked="0"/>
    </xf>
    <xf numFmtId="0" fontId="40" fillId="0" borderId="0" xfId="0" applyFont="1" applyAlignment="1" applyProtection="1">
      <alignment horizontal="left" vertical="top" wrapText="1" shrinkToFit="1"/>
      <protection locked="0"/>
    </xf>
    <xf numFmtId="0" fontId="40" fillId="0" borderId="2" xfId="0" applyFont="1" applyBorder="1" applyAlignment="1" applyProtection="1">
      <alignment horizontal="left" vertical="top" wrapText="1" shrinkToFit="1"/>
      <protection locked="0"/>
    </xf>
    <xf numFmtId="0" fontId="40" fillId="0" borderId="117" xfId="0" applyFont="1" applyBorder="1" applyAlignment="1" applyProtection="1">
      <alignment horizontal="left" vertical="top" wrapText="1" shrinkToFit="1"/>
      <protection locked="0"/>
    </xf>
    <xf numFmtId="0" fontId="40" fillId="0" borderId="46" xfId="0" applyFont="1" applyBorder="1" applyAlignment="1" applyProtection="1">
      <alignment horizontal="left" vertical="top" wrapText="1" shrinkToFit="1"/>
      <protection locked="0"/>
    </xf>
    <xf numFmtId="0" fontId="40" fillId="0" borderId="170" xfId="0" applyFont="1" applyBorder="1" applyAlignment="1" applyProtection="1">
      <alignment horizontal="left" vertical="top" wrapText="1" shrinkToFit="1"/>
      <protection locked="0"/>
    </xf>
    <xf numFmtId="0" fontId="33" fillId="2" borderId="164" xfId="9" applyFont="1" applyFill="1" applyBorder="1" applyAlignment="1" applyProtection="1">
      <alignment horizontal="center" vertical="center" shrinkToFit="1"/>
      <protection locked="0"/>
    </xf>
    <xf numFmtId="0" fontId="33" fillId="2" borderId="45" xfId="9" applyFont="1" applyFill="1" applyBorder="1" applyAlignment="1" applyProtection="1">
      <alignment horizontal="center" vertical="center" shrinkToFit="1"/>
      <protection locked="0"/>
    </xf>
    <xf numFmtId="0" fontId="33" fillId="2" borderId="172" xfId="9" applyFont="1" applyFill="1" applyBorder="1" applyAlignment="1" applyProtection="1">
      <alignment horizontal="center" vertical="center" shrinkToFit="1"/>
      <protection locked="0"/>
    </xf>
    <xf numFmtId="184" fontId="33" fillId="0" borderId="118" xfId="9" applyNumberFormat="1" applyFont="1" applyFill="1" applyBorder="1" applyAlignment="1" applyProtection="1">
      <alignment horizontal="right" vertical="center" shrinkToFit="1"/>
      <protection locked="0"/>
    </xf>
    <xf numFmtId="184" fontId="33" fillId="0" borderId="104" xfId="9" applyNumberFormat="1" applyFont="1" applyFill="1" applyBorder="1" applyAlignment="1" applyProtection="1">
      <alignment horizontal="right" vertical="center" shrinkToFit="1"/>
      <protection locked="0"/>
    </xf>
    <xf numFmtId="184" fontId="33" fillId="0" borderId="79" xfId="9" applyNumberFormat="1" applyFont="1" applyFill="1" applyBorder="1" applyAlignment="1" applyProtection="1">
      <alignment horizontal="right" vertical="center" shrinkToFit="1"/>
      <protection locked="0"/>
    </xf>
    <xf numFmtId="0" fontId="123" fillId="2" borderId="79" xfId="9" applyFont="1" applyFill="1" applyBorder="1" applyAlignment="1" applyProtection="1">
      <alignment horizontal="center" vertical="center" wrapText="1"/>
      <protection locked="0"/>
    </xf>
    <xf numFmtId="0" fontId="123" fillId="2" borderId="90" xfId="9" applyFont="1" applyFill="1" applyBorder="1" applyAlignment="1" applyProtection="1">
      <alignment horizontal="center" vertical="center" wrapText="1"/>
      <protection locked="0"/>
    </xf>
    <xf numFmtId="0" fontId="123" fillId="2" borderId="104" xfId="9" applyFont="1" applyFill="1" applyBorder="1" applyAlignment="1" applyProtection="1">
      <alignment horizontal="center" vertical="center" wrapText="1"/>
      <protection locked="0"/>
    </xf>
    <xf numFmtId="0" fontId="123" fillId="2" borderId="78" xfId="9" applyFont="1" applyFill="1" applyBorder="1" applyAlignment="1" applyProtection="1">
      <alignment horizontal="center" vertical="center" wrapText="1"/>
      <protection locked="0"/>
    </xf>
    <xf numFmtId="0" fontId="123" fillId="2" borderId="46" xfId="9" applyFont="1" applyFill="1" applyBorder="1" applyAlignment="1" applyProtection="1">
      <alignment horizontal="center" vertical="center" wrapText="1"/>
      <protection locked="0"/>
    </xf>
    <xf numFmtId="0" fontId="123" fillId="2" borderId="91" xfId="9" applyFont="1" applyFill="1" applyBorder="1" applyAlignment="1" applyProtection="1">
      <alignment horizontal="center" vertical="center" wrapText="1"/>
      <protection locked="0"/>
    </xf>
    <xf numFmtId="184" fontId="33" fillId="0" borderId="25" xfId="9" applyNumberFormat="1" applyFont="1" applyFill="1" applyBorder="1" applyAlignment="1" applyProtection="1">
      <alignment horizontal="right" vertical="center" shrinkToFit="1"/>
      <protection locked="0"/>
    </xf>
    <xf numFmtId="184" fontId="33" fillId="0" borderId="8" xfId="9" applyNumberFormat="1" applyFont="1" applyFill="1" applyBorder="1" applyAlignment="1" applyProtection="1">
      <alignment horizontal="right" vertical="center" shrinkToFit="1"/>
      <protection locked="0"/>
    </xf>
    <xf numFmtId="184" fontId="33" fillId="0" borderId="7" xfId="9" applyNumberFormat="1" applyFont="1" applyFill="1" applyBorder="1" applyAlignment="1" applyProtection="1">
      <alignment horizontal="right" vertical="center" shrinkToFit="1"/>
      <protection locked="0"/>
    </xf>
    <xf numFmtId="0" fontId="33" fillId="0" borderId="79" xfId="9" applyFont="1" applyFill="1" applyBorder="1" applyAlignment="1" applyProtection="1">
      <alignment horizontal="center" vertical="center" shrinkToFit="1"/>
      <protection locked="0"/>
    </xf>
    <xf numFmtId="0" fontId="33" fillId="0" borderId="90" xfId="9" applyFont="1" applyFill="1" applyBorder="1" applyAlignment="1" applyProtection="1">
      <alignment horizontal="center" vertical="center" shrinkToFit="1"/>
      <protection locked="0"/>
    </xf>
    <xf numFmtId="0" fontId="33" fillId="0" borderId="180" xfId="9" applyFont="1" applyFill="1" applyBorder="1" applyAlignment="1" applyProtection="1">
      <alignment horizontal="center" vertical="center" shrinkToFit="1"/>
      <protection locked="0"/>
    </xf>
    <xf numFmtId="197" fontId="33" fillId="0" borderId="185" xfId="9" applyNumberFormat="1" applyFont="1" applyFill="1" applyBorder="1" applyAlignment="1" applyProtection="1">
      <alignment horizontal="center" vertical="center" shrinkToFit="1"/>
      <protection locked="0"/>
    </xf>
    <xf numFmtId="197" fontId="33" fillId="0" borderId="186" xfId="9" applyNumberFormat="1" applyFont="1" applyFill="1" applyBorder="1" applyAlignment="1" applyProtection="1">
      <alignment horizontal="center" vertical="center" shrinkToFit="1"/>
      <protection locked="0"/>
    </xf>
    <xf numFmtId="0" fontId="33" fillId="2" borderId="90" xfId="9" applyFont="1" applyFill="1" applyBorder="1" applyAlignment="1" applyProtection="1">
      <alignment horizontal="left" vertical="top" wrapText="1" shrinkToFit="1"/>
      <protection locked="0"/>
    </xf>
    <xf numFmtId="0" fontId="33" fillId="2" borderId="187" xfId="9" applyFont="1" applyFill="1" applyBorder="1" applyAlignment="1" applyProtection="1">
      <alignment horizontal="left" vertical="top" wrapText="1" shrinkToFit="1"/>
      <protection locked="0"/>
    </xf>
    <xf numFmtId="0" fontId="33" fillId="2" borderId="27" xfId="9" applyFont="1" applyFill="1" applyBorder="1" applyAlignment="1" applyProtection="1">
      <alignment horizontal="left" vertical="top" wrapText="1" shrinkToFit="1"/>
      <protection locked="0"/>
    </xf>
    <xf numFmtId="0" fontId="33" fillId="2" borderId="3" xfId="9" applyFont="1" applyFill="1" applyBorder="1" applyAlignment="1" applyProtection="1">
      <alignment horizontal="left" vertical="top" wrapText="1" shrinkToFit="1"/>
      <protection locked="0"/>
    </xf>
    <xf numFmtId="0" fontId="33" fillId="2" borderId="5" xfId="9" applyFont="1" applyFill="1" applyBorder="1" applyAlignment="1" applyProtection="1">
      <alignment horizontal="left" vertical="top" wrapText="1" shrinkToFit="1"/>
      <protection locked="0"/>
    </xf>
    <xf numFmtId="0" fontId="123" fillId="2" borderId="53" xfId="9" applyFont="1" applyFill="1" applyBorder="1" applyAlignment="1" applyProtection="1">
      <alignment horizontal="center" vertical="center" wrapText="1"/>
      <protection locked="0"/>
    </xf>
    <xf numFmtId="0" fontId="123" fillId="2" borderId="3" xfId="9" applyFont="1" applyFill="1" applyBorder="1" applyAlignment="1" applyProtection="1">
      <alignment horizontal="center" vertical="center" wrapText="1"/>
      <protection locked="0"/>
    </xf>
    <xf numFmtId="0" fontId="123" fillId="2" borderId="52" xfId="9" applyFont="1" applyFill="1" applyBorder="1" applyAlignment="1" applyProtection="1">
      <alignment horizontal="center" vertical="center" wrapText="1"/>
      <protection locked="0"/>
    </xf>
    <xf numFmtId="182" fontId="33" fillId="0" borderId="58" xfId="1" applyNumberFormat="1" applyFont="1" applyFill="1" applyBorder="1" applyAlignment="1" applyProtection="1">
      <alignment horizontal="right" vertical="center" shrinkToFit="1"/>
      <protection locked="0"/>
    </xf>
    <xf numFmtId="182" fontId="33" fillId="0" borderId="59" xfId="1" applyNumberFormat="1" applyFont="1" applyFill="1" applyBorder="1" applyAlignment="1" applyProtection="1">
      <alignment horizontal="right" vertical="center" shrinkToFit="1"/>
      <protection locked="0"/>
    </xf>
    <xf numFmtId="182" fontId="33" fillId="0" borderId="175" xfId="1" applyNumberFormat="1" applyFont="1" applyFill="1" applyBorder="1" applyAlignment="1" applyProtection="1">
      <alignment horizontal="right" vertical="center" shrinkToFit="1"/>
      <protection locked="0"/>
    </xf>
    <xf numFmtId="0" fontId="33" fillId="2" borderId="61" xfId="9" applyFont="1" applyFill="1" applyBorder="1" applyAlignment="1" applyProtection="1">
      <alignment horizontal="center" vertical="center" shrinkToFit="1"/>
      <protection locked="0"/>
    </xf>
    <xf numFmtId="0" fontId="33" fillId="2" borderId="59" xfId="9" applyFont="1" applyFill="1" applyBorder="1" applyAlignment="1" applyProtection="1">
      <alignment horizontal="center" vertical="center" shrinkToFit="1"/>
      <protection locked="0"/>
    </xf>
    <xf numFmtId="0" fontId="33" fillId="2" borderId="173" xfId="9" applyFont="1" applyFill="1" applyBorder="1" applyAlignment="1" applyProtection="1">
      <alignment horizontal="center" vertical="center" shrinkToFit="1"/>
      <protection locked="0"/>
    </xf>
    <xf numFmtId="0" fontId="33" fillId="2" borderId="53" xfId="9" applyFont="1" applyFill="1" applyBorder="1" applyAlignment="1" applyProtection="1">
      <alignment horizontal="center" vertical="center" shrinkToFit="1"/>
      <protection locked="0"/>
    </xf>
    <xf numFmtId="0" fontId="33" fillId="2" borderId="3" xfId="9" applyFont="1" applyFill="1" applyBorder="1" applyAlignment="1" applyProtection="1">
      <alignment horizontal="center" vertical="center" shrinkToFit="1"/>
      <protection locked="0"/>
    </xf>
    <xf numFmtId="0" fontId="33" fillId="2" borderId="52" xfId="9" applyFont="1" applyFill="1" applyBorder="1" applyAlignment="1" applyProtection="1">
      <alignment horizontal="center" vertical="center" shrinkToFit="1"/>
      <protection locked="0"/>
    </xf>
    <xf numFmtId="201" fontId="33" fillId="0" borderId="55" xfId="0" applyNumberFormat="1" applyFont="1" applyBorder="1" applyAlignment="1" applyProtection="1">
      <alignment horizontal="center" vertical="center"/>
      <protection locked="0"/>
    </xf>
    <xf numFmtId="201" fontId="33" fillId="0" borderId="45" xfId="0" applyNumberFormat="1" applyFont="1" applyBorder="1" applyAlignment="1" applyProtection="1">
      <alignment horizontal="center" vertical="center"/>
      <protection locked="0"/>
    </xf>
    <xf numFmtId="201" fontId="33" fillId="0" borderId="92" xfId="0" applyNumberFormat="1" applyFont="1" applyBorder="1" applyAlignment="1" applyProtection="1">
      <alignment horizontal="center" vertical="center"/>
      <protection locked="0"/>
    </xf>
    <xf numFmtId="0" fontId="33" fillId="0" borderId="57" xfId="9" applyFont="1" applyFill="1" applyBorder="1" applyAlignment="1" applyProtection="1">
      <alignment horizontal="center" vertical="center"/>
      <protection locked="0"/>
    </xf>
    <xf numFmtId="0" fontId="33" fillId="0" borderId="44" xfId="9" applyFont="1" applyFill="1" applyBorder="1" applyAlignment="1" applyProtection="1">
      <alignment horizontal="center" vertical="center"/>
      <protection locked="0"/>
    </xf>
    <xf numFmtId="0" fontId="33" fillId="0" borderId="93" xfId="9" applyFont="1" applyFill="1" applyBorder="1" applyAlignment="1" applyProtection="1">
      <alignment horizontal="center" vertical="center"/>
      <protection locked="0"/>
    </xf>
    <xf numFmtId="0" fontId="33" fillId="0" borderId="12" xfId="9" applyFont="1" applyFill="1" applyBorder="1" applyAlignment="1" applyProtection="1">
      <alignment horizontal="left" vertical="center" shrinkToFit="1"/>
      <protection locked="0"/>
    </xf>
    <xf numFmtId="0" fontId="40" fillId="0" borderId="12" xfId="0" applyFont="1" applyBorder="1" applyAlignment="1" applyProtection="1">
      <alignment horizontal="left" vertical="center" shrinkToFit="1"/>
      <protection locked="0"/>
    </xf>
    <xf numFmtId="0" fontId="40" fillId="0" borderId="6" xfId="0" applyFont="1" applyBorder="1" applyAlignment="1" applyProtection="1">
      <alignment horizontal="left" vertical="center" shrinkToFit="1"/>
      <protection locked="0"/>
    </xf>
    <xf numFmtId="0" fontId="40" fillId="0" borderId="45" xfId="0" applyFont="1" applyBorder="1" applyAlignment="1" applyProtection="1">
      <alignment horizontal="left" vertical="center" shrinkToFit="1"/>
      <protection locked="0"/>
    </xf>
    <xf numFmtId="0" fontId="40" fillId="0" borderId="92" xfId="0" applyFont="1" applyBorder="1" applyAlignment="1" applyProtection="1">
      <alignment horizontal="left" vertical="center" shrinkToFit="1"/>
      <protection locked="0"/>
    </xf>
    <xf numFmtId="0" fontId="33" fillId="0" borderId="11" xfId="9" applyFont="1" applyFill="1" applyBorder="1" applyAlignment="1" applyProtection="1">
      <alignment horizontal="left" vertical="center" shrinkToFit="1"/>
      <protection locked="0"/>
    </xf>
    <xf numFmtId="0" fontId="40" fillId="0" borderId="11" xfId="0" applyFont="1" applyBorder="1" applyAlignment="1" applyProtection="1">
      <alignment horizontal="left" vertical="center" shrinkToFit="1"/>
      <protection locked="0"/>
    </xf>
    <xf numFmtId="0" fontId="40" fillId="0" borderId="10" xfId="0" applyFont="1" applyBorder="1" applyAlignment="1" applyProtection="1">
      <alignment horizontal="left" vertical="center" shrinkToFit="1"/>
      <protection locked="0"/>
    </xf>
    <xf numFmtId="201" fontId="113" fillId="0" borderId="12" xfId="0" applyNumberFormat="1" applyFont="1" applyBorder="1" applyAlignment="1">
      <alignment horizontal="left" vertical="center"/>
    </xf>
    <xf numFmtId="198" fontId="33" fillId="0" borderId="3" xfId="0" applyNumberFormat="1" applyFont="1" applyBorder="1" applyAlignment="1">
      <alignment horizontal="left" vertical="center"/>
    </xf>
    <xf numFmtId="0" fontId="46" fillId="0" borderId="7" xfId="9" applyFont="1" applyFill="1" applyBorder="1" applyAlignment="1">
      <alignment horizontal="left" vertical="top" wrapText="1"/>
    </xf>
    <xf numFmtId="0" fontId="46" fillId="0" borderId="0" xfId="9" applyFont="1" applyFill="1" applyAlignment="1">
      <alignment horizontal="left" vertical="top" wrapText="1"/>
    </xf>
    <xf numFmtId="0" fontId="46" fillId="0" borderId="8" xfId="9" applyFont="1" applyFill="1" applyBorder="1" applyAlignment="1">
      <alignment horizontal="left" vertical="top" wrapText="1"/>
    </xf>
    <xf numFmtId="0" fontId="46" fillId="0" borderId="9" xfId="9" applyFont="1" applyFill="1" applyBorder="1" applyAlignment="1">
      <alignment horizontal="left" vertical="top" wrapText="1"/>
    </xf>
    <xf numFmtId="0" fontId="46" fillId="0" borderId="11" xfId="9" applyFont="1" applyFill="1" applyBorder="1" applyAlignment="1">
      <alignment horizontal="left" vertical="top" wrapText="1"/>
    </xf>
    <xf numFmtId="0" fontId="46" fillId="0" borderId="10" xfId="9" applyFont="1" applyFill="1" applyBorder="1" applyAlignment="1">
      <alignment horizontal="left" vertical="top" wrapText="1"/>
    </xf>
    <xf numFmtId="198" fontId="33" fillId="0" borderId="54" xfId="0" applyNumberFormat="1" applyFont="1" applyBorder="1" applyAlignment="1" applyProtection="1">
      <alignment horizontal="center" vertical="center" shrinkToFit="1"/>
      <protection locked="0"/>
    </xf>
    <xf numFmtId="198" fontId="33" fillId="0" borderId="51" xfId="0" applyNumberFormat="1" applyFont="1" applyBorder="1" applyAlignment="1" applyProtection="1">
      <alignment horizontal="center" vertical="center" shrinkToFit="1"/>
      <protection locked="0"/>
    </xf>
    <xf numFmtId="198" fontId="33" fillId="0" borderId="47" xfId="0" applyNumberFormat="1" applyFont="1" applyBorder="1" applyAlignment="1" applyProtection="1">
      <alignment horizontal="center" vertical="center" shrinkToFit="1"/>
      <protection locked="0"/>
    </xf>
    <xf numFmtId="0" fontId="61" fillId="0" borderId="18" xfId="9" applyFont="1" applyFill="1" applyBorder="1" applyAlignment="1">
      <alignment horizontal="left" vertical="center"/>
    </xf>
    <xf numFmtId="0" fontId="61" fillId="0" borderId="12" xfId="9" applyFont="1" applyFill="1" applyBorder="1" applyAlignment="1">
      <alignment horizontal="left" vertical="center"/>
    </xf>
    <xf numFmtId="0" fontId="61" fillId="0" borderId="6" xfId="9" applyFont="1" applyFill="1" applyBorder="1" applyAlignment="1">
      <alignment horizontal="left" vertical="center"/>
    </xf>
    <xf numFmtId="0" fontId="46" fillId="0" borderId="7" xfId="9" applyFont="1" applyFill="1" applyBorder="1" applyAlignment="1">
      <alignment horizontal="left" vertical="top"/>
    </xf>
    <xf numFmtId="0" fontId="46" fillId="0" borderId="0" xfId="9" applyFont="1" applyFill="1" applyAlignment="1">
      <alignment horizontal="left" vertical="top"/>
    </xf>
    <xf numFmtId="0" fontId="46" fillId="0" borderId="8" xfId="9" applyFont="1" applyFill="1" applyBorder="1" applyAlignment="1">
      <alignment horizontal="left" vertical="top"/>
    </xf>
    <xf numFmtId="0" fontId="61" fillId="0" borderId="18" xfId="9" applyFont="1" applyFill="1" applyBorder="1" applyAlignment="1">
      <alignment horizontal="left" vertical="center" wrapText="1"/>
    </xf>
    <xf numFmtId="0" fontId="61" fillId="0" borderId="12" xfId="9" applyFont="1" applyFill="1" applyBorder="1" applyAlignment="1">
      <alignment horizontal="left" vertical="center" wrapText="1"/>
    </xf>
    <xf numFmtId="0" fontId="61" fillId="0" borderId="6" xfId="9" applyFont="1" applyFill="1" applyBorder="1" applyAlignment="1">
      <alignment horizontal="left" vertical="center" wrapText="1"/>
    </xf>
    <xf numFmtId="0" fontId="35" fillId="0" borderId="55" xfId="9" applyFont="1" applyFill="1" applyBorder="1" applyAlignment="1">
      <alignment horizontal="center" vertical="center"/>
    </xf>
    <xf numFmtId="0" fontId="33" fillId="0" borderId="0" xfId="0" applyFont="1" applyAlignment="1">
      <alignment horizontal="left" vertical="center"/>
    </xf>
    <xf numFmtId="0" fontId="33" fillId="0" borderId="18"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6" xfId="9" applyFont="1" applyFill="1" applyBorder="1" applyAlignment="1" applyProtection="1">
      <alignment horizontal="left" vertical="center" shrinkToFit="1"/>
      <protection locked="0"/>
    </xf>
    <xf numFmtId="0" fontId="33" fillId="0" borderId="92" xfId="9" applyFont="1" applyFill="1" applyBorder="1" applyAlignment="1" applyProtection="1">
      <alignment horizontal="left" vertical="center" shrinkToFit="1"/>
      <protection locked="0"/>
    </xf>
    <xf numFmtId="0" fontId="33" fillId="0" borderId="6"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198" fontId="33" fillId="0" borderId="0" xfId="0" applyNumberFormat="1" applyFont="1" applyAlignment="1">
      <alignment horizontal="left" vertical="center"/>
    </xf>
    <xf numFmtId="198" fontId="33" fillId="0" borderId="12" xfId="0" applyNumberFormat="1" applyFont="1" applyBorder="1" applyAlignment="1">
      <alignment horizontal="left" vertical="center"/>
    </xf>
    <xf numFmtId="0" fontId="35" fillId="0" borderId="8" xfId="9" applyFont="1" applyFill="1" applyBorder="1" applyAlignment="1">
      <alignment horizontal="center" vertical="center" wrapText="1"/>
    </xf>
    <xf numFmtId="0" fontId="35" fillId="0" borderId="9" xfId="9" applyFont="1" applyFill="1" applyBorder="1" applyAlignment="1">
      <alignment horizontal="center" vertical="center" wrapText="1"/>
    </xf>
    <xf numFmtId="0" fontId="35" fillId="0" borderId="10" xfId="9" applyFont="1" applyFill="1" applyBorder="1" applyAlignment="1">
      <alignment horizontal="center" vertical="center" wrapText="1"/>
    </xf>
    <xf numFmtId="0" fontId="59" fillId="0" borderId="0" xfId="0" applyFont="1" applyAlignment="1" applyProtection="1">
      <alignment horizontal="left" vertical="top" wrapText="1"/>
      <protection locked="0"/>
    </xf>
    <xf numFmtId="0" fontId="33" fillId="0" borderId="0" xfId="9" applyFont="1" applyFill="1" applyAlignment="1">
      <alignment vertical="center" shrinkToFit="1"/>
    </xf>
    <xf numFmtId="0" fontId="33" fillId="0" borderId="12" xfId="0" applyFont="1" applyBorder="1" applyAlignment="1" applyProtection="1">
      <alignment horizontal="left" vertical="center" shrinkToFit="1"/>
      <protection locked="0"/>
    </xf>
    <xf numFmtId="0" fontId="33" fillId="0" borderId="45"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33" fillId="0" borderId="6" xfId="0" applyFont="1" applyBorder="1" applyAlignment="1" applyProtection="1">
      <alignment horizontal="left" vertical="center" shrinkToFit="1"/>
      <protection locked="0"/>
    </xf>
    <xf numFmtId="0" fontId="35" fillId="0" borderId="11" xfId="9" applyFont="1" applyFill="1" applyBorder="1" applyAlignment="1">
      <alignment horizontal="right" vertical="center"/>
    </xf>
    <xf numFmtId="198" fontId="33" fillId="0" borderId="97" xfId="0" applyNumberFormat="1" applyFont="1" applyBorder="1" applyAlignment="1">
      <alignment horizontal="left" vertical="center"/>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0" xfId="0" applyFont="1" applyBorder="1" applyAlignment="1">
      <alignment horizontal="center" vertical="center" wrapText="1"/>
    </xf>
    <xf numFmtId="0" fontId="35" fillId="0" borderId="0" xfId="9" applyFont="1" applyFill="1" applyAlignment="1" applyProtection="1">
      <alignment horizontal="left" vertical="center" wrapText="1"/>
      <protection locked="0"/>
    </xf>
    <xf numFmtId="3" fontId="35" fillId="0" borderId="45" xfId="9" applyNumberFormat="1" applyFont="1" applyFill="1" applyBorder="1" applyAlignment="1" applyProtection="1">
      <alignment horizontal="left" vertical="center"/>
      <protection locked="0"/>
    </xf>
    <xf numFmtId="3" fontId="35" fillId="0" borderId="92" xfId="9" applyNumberFormat="1" applyFont="1" applyFill="1" applyBorder="1" applyAlignment="1" applyProtection="1">
      <alignment horizontal="left" vertical="center"/>
      <protection locked="0"/>
    </xf>
    <xf numFmtId="0" fontId="35" fillId="0" borderId="55" xfId="9" applyFont="1" applyFill="1" applyBorder="1" applyAlignment="1" applyProtection="1">
      <alignment horizontal="right" vertical="center"/>
      <protection locked="0"/>
    </xf>
    <xf numFmtId="0" fontId="35" fillId="0" borderId="45" xfId="9" applyFont="1" applyFill="1" applyBorder="1" applyAlignment="1" applyProtection="1">
      <alignment horizontal="right" vertical="center"/>
      <protection locked="0"/>
    </xf>
    <xf numFmtId="0" fontId="40" fillId="0" borderId="93" xfId="0" applyFont="1" applyBorder="1" applyAlignment="1">
      <alignment horizontal="center" vertical="center"/>
    </xf>
    <xf numFmtId="0" fontId="35" fillId="0" borderId="55" xfId="1" applyNumberFormat="1" applyFont="1" applyFill="1" applyBorder="1" applyAlignment="1" applyProtection="1">
      <alignment horizontal="right" vertical="center"/>
      <protection locked="0"/>
    </xf>
    <xf numFmtId="0" fontId="35" fillId="0" borderId="45" xfId="1" applyNumberFormat="1" applyFont="1" applyFill="1" applyBorder="1" applyAlignment="1" applyProtection="1">
      <alignment horizontal="right" vertical="center"/>
      <protection locked="0"/>
    </xf>
    <xf numFmtId="0" fontId="35" fillId="0" borderId="54" xfId="1" applyNumberFormat="1" applyFont="1" applyFill="1" applyBorder="1" applyAlignment="1" applyProtection="1">
      <alignment horizontal="right" vertical="center"/>
      <protection locked="0"/>
    </xf>
    <xf numFmtId="0" fontId="35" fillId="0" borderId="51" xfId="1" applyNumberFormat="1" applyFont="1" applyFill="1" applyBorder="1" applyAlignment="1" applyProtection="1">
      <alignment horizontal="right" vertical="center"/>
      <protection locked="0"/>
    </xf>
    <xf numFmtId="3" fontId="35" fillId="0" borderId="51" xfId="9" applyNumberFormat="1" applyFont="1" applyFill="1" applyBorder="1" applyAlignment="1" applyProtection="1">
      <alignment horizontal="left" vertical="center"/>
      <protection locked="0"/>
    </xf>
    <xf numFmtId="3" fontId="35" fillId="0" borderId="47" xfId="9" applyNumberFormat="1" applyFont="1" applyFill="1" applyBorder="1" applyAlignment="1" applyProtection="1">
      <alignment horizontal="left" vertical="center"/>
      <protection locked="0"/>
    </xf>
    <xf numFmtId="0" fontId="35" fillId="0" borderId="54" xfId="9" applyFont="1" applyFill="1" applyBorder="1" applyAlignment="1" applyProtection="1">
      <alignment horizontal="right" vertical="center"/>
      <protection locked="0"/>
    </xf>
    <xf numFmtId="0" fontId="35" fillId="0" borderId="57" xfId="1" applyNumberFormat="1" applyFont="1" applyFill="1" applyBorder="1" applyAlignment="1" applyProtection="1">
      <alignment horizontal="right" vertical="center"/>
      <protection locked="0"/>
    </xf>
    <xf numFmtId="0" fontId="35" fillId="0" borderId="44" xfId="1" applyNumberFormat="1" applyFont="1" applyFill="1" applyBorder="1" applyAlignment="1" applyProtection="1">
      <alignment horizontal="right" vertical="center"/>
      <protection locked="0"/>
    </xf>
    <xf numFmtId="3" fontId="35" fillId="0" borderId="44" xfId="9" applyNumberFormat="1" applyFont="1" applyFill="1" applyBorder="1" applyAlignment="1" applyProtection="1">
      <alignment horizontal="left" vertical="center"/>
      <protection locked="0"/>
    </xf>
    <xf numFmtId="3" fontId="35" fillId="0" borderId="93" xfId="9" applyNumberFormat="1" applyFont="1" applyFill="1" applyBorder="1" applyAlignment="1" applyProtection="1">
      <alignment horizontal="left" vertical="center"/>
      <protection locked="0"/>
    </xf>
    <xf numFmtId="0" fontId="35" fillId="0" borderId="57" xfId="9" applyFont="1" applyFill="1" applyBorder="1" applyAlignment="1" applyProtection="1">
      <alignment horizontal="right" vertical="center"/>
      <protection locked="0"/>
    </xf>
    <xf numFmtId="0" fontId="35" fillId="0" borderId="44" xfId="9" applyFont="1" applyFill="1" applyBorder="1" applyAlignment="1" applyProtection="1">
      <alignment horizontal="right" vertical="center"/>
      <protection locked="0"/>
    </xf>
    <xf numFmtId="3" fontId="35" fillId="6" borderId="9" xfId="9" applyNumberFormat="1" applyFont="1" applyFill="1" applyBorder="1" applyAlignment="1">
      <alignment horizontal="right" vertical="center"/>
    </xf>
    <xf numFmtId="3" fontId="35" fillId="6" borderId="11" xfId="9" applyNumberFormat="1" applyFont="1" applyFill="1" applyBorder="1" applyAlignment="1">
      <alignment horizontal="right" vertical="center"/>
    </xf>
    <xf numFmtId="3" fontId="35" fillId="0" borderId="11" xfId="9" applyNumberFormat="1" applyFont="1" applyFill="1" applyBorder="1" applyAlignment="1" applyProtection="1">
      <alignment horizontal="left" vertical="center"/>
      <protection locked="0"/>
    </xf>
    <xf numFmtId="3" fontId="35" fillId="0" borderId="10" xfId="9" applyNumberFormat="1" applyFont="1" applyFill="1" applyBorder="1" applyAlignment="1" applyProtection="1">
      <alignment horizontal="left" vertical="center"/>
      <protection locked="0"/>
    </xf>
    <xf numFmtId="3" fontId="35" fillId="6" borderId="9" xfId="1" applyNumberFormat="1" applyFont="1" applyFill="1" applyBorder="1" applyAlignment="1" applyProtection="1">
      <alignment horizontal="right" vertical="center"/>
    </xf>
    <xf numFmtId="3" fontId="35" fillId="6" borderId="11" xfId="1" applyNumberFormat="1" applyFont="1" applyFill="1" applyBorder="1" applyAlignment="1" applyProtection="1">
      <alignment horizontal="right" vertical="center"/>
    </xf>
    <xf numFmtId="0" fontId="40" fillId="0" borderId="0" xfId="0" applyFont="1" applyAlignment="1">
      <alignment horizontal="left" vertical="center" shrinkToFit="1"/>
    </xf>
    <xf numFmtId="49" fontId="36" fillId="0" borderId="0" xfId="9" quotePrefix="1" applyNumberFormat="1" applyFont="1" applyFill="1" applyAlignment="1" applyProtection="1">
      <alignment horizontal="center" vertical="center"/>
      <protection locked="0"/>
    </xf>
    <xf numFmtId="0" fontId="36" fillId="0" borderId="33" xfId="9" applyFont="1" applyFill="1" applyBorder="1" applyAlignment="1" applyProtection="1">
      <alignment horizontal="center" vertical="center"/>
      <protection locked="0"/>
    </xf>
    <xf numFmtId="0" fontId="36" fillId="0" borderId="34" xfId="9" applyFont="1" applyFill="1" applyBorder="1" applyAlignment="1" applyProtection="1">
      <alignment horizontal="center" vertical="center"/>
      <protection locked="0"/>
    </xf>
    <xf numFmtId="0" fontId="36" fillId="0" borderId="126" xfId="9" applyFont="1" applyFill="1" applyBorder="1" applyAlignment="1" applyProtection="1">
      <alignment horizontal="center" vertical="center"/>
      <protection locked="0"/>
    </xf>
    <xf numFmtId="0" fontId="36" fillId="0" borderId="36" xfId="9" applyFont="1" applyFill="1" applyBorder="1" applyAlignment="1" applyProtection="1">
      <alignment horizontal="center" vertical="center"/>
      <protection locked="0"/>
    </xf>
    <xf numFmtId="0" fontId="66" fillId="0" borderId="25" xfId="9" applyFont="1" applyFill="1" applyBorder="1" applyAlignment="1">
      <alignment horizontal="left" vertical="top" wrapText="1"/>
    </xf>
    <xf numFmtId="0" fontId="66" fillId="0" borderId="0" xfId="9" applyFont="1" applyFill="1" applyAlignment="1">
      <alignment horizontal="left" vertical="top" wrapText="1"/>
    </xf>
    <xf numFmtId="0" fontId="66" fillId="0" borderId="2" xfId="9" applyFont="1" applyFill="1" applyBorder="1" applyAlignment="1">
      <alignment horizontal="left" vertical="top" wrapText="1"/>
    </xf>
    <xf numFmtId="0" fontId="35" fillId="0" borderId="11" xfId="9" applyFont="1" applyFill="1" applyBorder="1">
      <alignment vertical="center"/>
    </xf>
    <xf numFmtId="0" fontId="35" fillId="0" borderId="0" xfId="9" applyFont="1" applyFill="1" applyAlignment="1" applyProtection="1">
      <alignment vertical="center" shrinkToFit="1"/>
      <protection locked="0"/>
    </xf>
    <xf numFmtId="196" fontId="35" fillId="0" borderId="54" xfId="9" applyNumberFormat="1" applyFont="1" applyFill="1" applyBorder="1" applyAlignment="1" applyProtection="1">
      <alignment horizontal="right" vertical="center"/>
      <protection locked="0"/>
    </xf>
    <xf numFmtId="196" fontId="35" fillId="0" borderId="51" xfId="9" applyNumberFormat="1" applyFont="1" applyFill="1" applyBorder="1" applyAlignment="1" applyProtection="1">
      <alignment horizontal="right" vertical="center"/>
      <protection locked="0"/>
    </xf>
    <xf numFmtId="196" fontId="35" fillId="0" borderId="51" xfId="9" applyNumberFormat="1" applyFont="1" applyFill="1" applyBorder="1" applyAlignment="1" applyProtection="1">
      <alignment horizontal="left" vertical="center"/>
      <protection locked="0"/>
    </xf>
    <xf numFmtId="3" fontId="35" fillId="0" borderId="51" xfId="9" applyNumberFormat="1" applyFont="1" applyFill="1" applyBorder="1" applyAlignment="1" applyProtection="1">
      <alignment horizontal="center" vertical="center"/>
      <protection locked="0"/>
    </xf>
    <xf numFmtId="3" fontId="35" fillId="0" borderId="47" xfId="9" applyNumberFormat="1" applyFont="1" applyFill="1" applyBorder="1" applyAlignment="1" applyProtection="1">
      <alignment horizontal="center" vertical="center"/>
      <protection locked="0"/>
    </xf>
    <xf numFmtId="196" fontId="35" fillId="0" borderId="18" xfId="9" applyNumberFormat="1" applyFont="1" applyFill="1" applyBorder="1" applyAlignment="1" applyProtection="1">
      <alignment horizontal="right" vertical="center"/>
      <protection locked="0"/>
    </xf>
    <xf numFmtId="196" fontId="35" fillId="0" borderId="12" xfId="9" applyNumberFormat="1" applyFont="1" applyFill="1" applyBorder="1" applyAlignment="1" applyProtection="1">
      <alignment horizontal="right" vertical="center"/>
      <protection locked="0"/>
    </xf>
    <xf numFmtId="196" fontId="35" fillId="0" borderId="12" xfId="9" applyNumberFormat="1" applyFont="1" applyFill="1" applyBorder="1" applyAlignment="1" applyProtection="1">
      <alignment horizontal="left" vertical="center"/>
      <protection locked="0"/>
    </xf>
    <xf numFmtId="0" fontId="35" fillId="0" borderId="12" xfId="9" applyFont="1" applyFill="1" applyBorder="1" applyAlignment="1" applyProtection="1">
      <alignment horizontal="right" vertical="center"/>
      <protection locked="0"/>
    </xf>
    <xf numFmtId="3" fontId="35" fillId="0" borderId="12" xfId="9" applyNumberFormat="1" applyFont="1" applyFill="1" applyBorder="1" applyAlignment="1" applyProtection="1">
      <alignment horizontal="right" vertical="center"/>
      <protection locked="0"/>
    </xf>
    <xf numFmtId="3" fontId="35" fillId="0" borderId="12" xfId="9" applyNumberFormat="1" applyFont="1" applyFill="1" applyBorder="1" applyAlignment="1" applyProtection="1">
      <alignment horizontal="center" vertical="center"/>
      <protection locked="0"/>
    </xf>
    <xf numFmtId="3" fontId="35" fillId="0" borderId="6" xfId="9" applyNumberFormat="1" applyFont="1" applyFill="1" applyBorder="1" applyAlignment="1" applyProtection="1">
      <alignment horizontal="center" vertical="center"/>
      <protection locked="0"/>
    </xf>
    <xf numFmtId="196" fontId="35" fillId="0" borderId="55" xfId="9" applyNumberFormat="1" applyFont="1" applyFill="1" applyBorder="1" applyAlignment="1" applyProtection="1">
      <alignment horizontal="right" vertical="center"/>
      <protection locked="0"/>
    </xf>
    <xf numFmtId="196" fontId="35" fillId="0" borderId="45" xfId="9" applyNumberFormat="1" applyFont="1" applyFill="1" applyBorder="1" applyAlignment="1" applyProtection="1">
      <alignment horizontal="right" vertical="center"/>
      <protection locked="0"/>
    </xf>
    <xf numFmtId="196" fontId="35" fillId="0" borderId="45" xfId="9" applyNumberFormat="1" applyFont="1" applyFill="1" applyBorder="1" applyAlignment="1" applyProtection="1">
      <alignment horizontal="left" vertical="center"/>
      <protection locked="0"/>
    </xf>
    <xf numFmtId="3" fontId="35" fillId="0" borderId="45" xfId="9" applyNumberFormat="1" applyFont="1" applyFill="1" applyBorder="1" applyAlignment="1" applyProtection="1">
      <alignment horizontal="center" vertical="center"/>
      <protection locked="0"/>
    </xf>
    <xf numFmtId="3" fontId="35" fillId="0" borderId="92" xfId="9" applyNumberFormat="1" applyFont="1" applyFill="1" applyBorder="1" applyAlignment="1" applyProtection="1">
      <alignment horizontal="center" vertical="center"/>
      <protection locked="0"/>
    </xf>
    <xf numFmtId="3" fontId="35" fillId="0" borderId="45" xfId="9" applyNumberFormat="1" applyFont="1" applyFill="1" applyBorder="1" applyAlignment="1" applyProtection="1">
      <alignment horizontal="right" vertical="center"/>
      <protection locked="0"/>
    </xf>
    <xf numFmtId="0" fontId="35" fillId="0" borderId="57" xfId="9" applyFont="1" applyFill="1" applyBorder="1" applyAlignment="1">
      <alignment horizontal="center" vertical="center" wrapText="1"/>
    </xf>
    <xf numFmtId="0" fontId="35" fillId="0" borderId="44" xfId="9" applyFont="1" applyFill="1" applyBorder="1" applyAlignment="1">
      <alignment horizontal="center" vertical="center" wrapText="1"/>
    </xf>
    <xf numFmtId="0" fontId="35" fillId="0" borderId="93" xfId="9" applyFont="1" applyFill="1" applyBorder="1" applyAlignment="1">
      <alignment horizontal="center" vertical="center" wrapText="1"/>
    </xf>
    <xf numFmtId="196" fontId="35" fillId="0" borderId="57" xfId="9" applyNumberFormat="1" applyFont="1" applyFill="1" applyBorder="1" applyAlignment="1" applyProtection="1">
      <alignment horizontal="right" vertical="center"/>
      <protection locked="0"/>
    </xf>
    <xf numFmtId="196" fontId="35" fillId="0" borderId="44" xfId="9" applyNumberFormat="1" applyFont="1" applyFill="1" applyBorder="1" applyAlignment="1" applyProtection="1">
      <alignment horizontal="right" vertical="center"/>
      <protection locked="0"/>
    </xf>
    <xf numFmtId="196" fontId="35" fillId="0" borderId="44" xfId="9" applyNumberFormat="1" applyFont="1" applyFill="1" applyBorder="1" applyAlignment="1" applyProtection="1">
      <alignment horizontal="left" vertical="center"/>
      <protection locked="0"/>
    </xf>
    <xf numFmtId="3" fontId="35" fillId="0" borderId="44" xfId="9" applyNumberFormat="1" applyFont="1" applyFill="1" applyBorder="1" applyAlignment="1" applyProtection="1">
      <alignment horizontal="center" vertical="center"/>
      <protection locked="0"/>
    </xf>
    <xf numFmtId="3" fontId="35" fillId="0" borderId="93" xfId="9" applyNumberFormat="1" applyFont="1" applyFill="1" applyBorder="1" applyAlignment="1" applyProtection="1">
      <alignment horizontal="center" vertical="center"/>
      <protection locked="0"/>
    </xf>
    <xf numFmtId="196" fontId="35" fillId="0" borderId="9" xfId="9" applyNumberFormat="1" applyFont="1" applyFill="1" applyBorder="1" applyAlignment="1" applyProtection="1">
      <alignment horizontal="right" vertical="center"/>
      <protection locked="0"/>
    </xf>
    <xf numFmtId="196" fontId="35" fillId="0" borderId="11" xfId="9" applyNumberFormat="1" applyFont="1" applyFill="1" applyBorder="1" applyAlignment="1" applyProtection="1">
      <alignment horizontal="right" vertical="center"/>
      <protection locked="0"/>
    </xf>
    <xf numFmtId="192" fontId="35" fillId="0" borderId="54" xfId="9" applyNumberFormat="1" applyFont="1" applyFill="1" applyBorder="1" applyAlignment="1" applyProtection="1">
      <alignment horizontal="center" vertical="center" shrinkToFit="1"/>
      <protection locked="0"/>
    </xf>
    <xf numFmtId="192" fontId="35" fillId="0" borderId="47" xfId="9" applyNumberFormat="1" applyFont="1" applyFill="1" applyBorder="1" applyAlignment="1" applyProtection="1">
      <alignment horizontal="center" vertical="center" shrinkToFit="1"/>
      <protection locked="0"/>
    </xf>
    <xf numFmtId="0" fontId="35" fillId="0" borderId="1" xfId="10" quotePrefix="1" applyFont="1" applyBorder="1" applyAlignment="1">
      <alignment horizontal="right" vertical="center"/>
    </xf>
    <xf numFmtId="0" fontId="35" fillId="0" borderId="0" xfId="10" applyFont="1" applyAlignment="1">
      <alignment horizontal="right" vertical="center"/>
    </xf>
    <xf numFmtId="196" fontId="35" fillId="0" borderId="11" xfId="9" applyNumberFormat="1" applyFont="1" applyFill="1" applyBorder="1" applyAlignment="1" applyProtection="1">
      <alignment horizontal="left" vertical="center"/>
      <protection locked="0"/>
    </xf>
    <xf numFmtId="0" fontId="35" fillId="0" borderId="11" xfId="9" applyFont="1" applyFill="1" applyBorder="1" applyAlignment="1" applyProtection="1">
      <alignment horizontal="right" vertical="center"/>
      <protection locked="0"/>
    </xf>
    <xf numFmtId="3" fontId="35" fillId="0" borderId="11" xfId="9" applyNumberFormat="1" applyFont="1" applyFill="1" applyBorder="1" applyAlignment="1" applyProtection="1">
      <alignment horizontal="right" vertical="center"/>
      <protection locked="0"/>
    </xf>
    <xf numFmtId="192" fontId="35" fillId="0" borderId="55" xfId="9" applyNumberFormat="1" applyFont="1" applyFill="1" applyBorder="1" applyAlignment="1" applyProtection="1">
      <alignment horizontal="center" vertical="center" shrinkToFit="1"/>
      <protection locked="0"/>
    </xf>
    <xf numFmtId="192" fontId="35" fillId="0" borderId="92" xfId="9" applyNumberFormat="1" applyFont="1" applyFill="1" applyBorder="1" applyAlignment="1" applyProtection="1">
      <alignment horizontal="center" vertical="center" shrinkToFit="1"/>
      <protection locked="0"/>
    </xf>
    <xf numFmtId="0" fontId="35" fillId="0" borderId="55" xfId="9" applyFont="1" applyFill="1" applyBorder="1" applyAlignment="1" applyProtection="1">
      <alignment horizontal="left" vertical="center" shrinkToFit="1"/>
      <protection locked="0"/>
    </xf>
    <xf numFmtId="192" fontId="35" fillId="0" borderId="164" xfId="9" applyNumberFormat="1" applyFont="1" applyFill="1" applyBorder="1" applyAlignment="1" applyProtection="1">
      <alignment horizontal="center" vertical="center" shrinkToFit="1"/>
      <protection locked="0"/>
    </xf>
    <xf numFmtId="0" fontId="35" fillId="0" borderId="54" xfId="9" applyFont="1" applyFill="1" applyBorder="1" applyAlignment="1" applyProtection="1">
      <alignment horizontal="left" vertical="center" shrinkToFit="1"/>
      <protection locked="0"/>
    </xf>
    <xf numFmtId="192" fontId="35" fillId="0" borderId="163" xfId="9" applyNumberFormat="1" applyFont="1" applyFill="1" applyBorder="1" applyAlignment="1" applyProtection="1">
      <alignment horizontal="center" vertical="center" shrinkToFit="1"/>
      <protection locked="0"/>
    </xf>
    <xf numFmtId="192" fontId="35" fillId="0" borderId="57" xfId="9" applyNumberFormat="1" applyFont="1" applyFill="1" applyBorder="1" applyAlignment="1" applyProtection="1">
      <alignment horizontal="center" vertical="center" shrinkToFit="1"/>
      <protection locked="0"/>
    </xf>
    <xf numFmtId="192" fontId="35" fillId="0" borderId="93" xfId="9" applyNumberFormat="1" applyFont="1" applyFill="1" applyBorder="1" applyAlignment="1" applyProtection="1">
      <alignment horizontal="center" vertical="center" shrinkToFit="1"/>
      <protection locked="0"/>
    </xf>
    <xf numFmtId="0" fontId="35" fillId="0" borderId="57" xfId="9" applyFont="1" applyFill="1" applyBorder="1" applyAlignment="1" applyProtection="1">
      <alignment horizontal="left" vertical="center" shrinkToFit="1"/>
      <protection locked="0"/>
    </xf>
    <xf numFmtId="0" fontId="35" fillId="0" borderId="197" xfId="9" applyFont="1" applyFill="1" applyBorder="1" applyAlignment="1" applyProtection="1">
      <alignment horizontal="left" vertical="center" shrinkToFit="1"/>
      <protection locked="0"/>
    </xf>
    <xf numFmtId="192" fontId="35" fillId="0" borderId="62" xfId="9" applyNumberFormat="1" applyFont="1" applyFill="1" applyBorder="1" applyAlignment="1" applyProtection="1">
      <alignment horizontal="center" vertical="center" shrinkToFit="1"/>
      <protection locked="0"/>
    </xf>
    <xf numFmtId="0" fontId="35" fillId="0" borderId="0" xfId="10" applyFont="1">
      <alignment vertical="center"/>
    </xf>
    <xf numFmtId="0" fontId="35" fillId="0" borderId="0" xfId="10" applyFont="1" applyAlignment="1">
      <alignment horizontal="left" vertical="top" wrapText="1"/>
    </xf>
    <xf numFmtId="0" fontId="35" fillId="0" borderId="0" xfId="10" applyFont="1" applyAlignment="1">
      <alignment horizontal="left" vertical="center"/>
    </xf>
    <xf numFmtId="0" fontId="35" fillId="0" borderId="46" xfId="9" applyFont="1" applyFill="1" applyBorder="1" applyAlignment="1" applyProtection="1">
      <alignment vertical="center" shrinkToFit="1"/>
      <protection locked="0"/>
    </xf>
    <xf numFmtId="0" fontId="35" fillId="0" borderId="46" xfId="9" applyFont="1" applyFill="1" applyBorder="1" applyAlignment="1" applyProtection="1">
      <alignment horizontal="left" vertical="center" shrinkToFit="1"/>
      <protection locked="0"/>
    </xf>
    <xf numFmtId="0" fontId="35" fillId="2" borderId="265" xfId="9" applyFont="1" applyFill="1" applyBorder="1" applyAlignment="1" applyProtection="1">
      <alignment horizontal="center" vertical="center"/>
      <protection locked="0"/>
    </xf>
    <xf numFmtId="0" fontId="35" fillId="2" borderId="266" xfId="9" applyFont="1" applyFill="1" applyBorder="1" applyAlignment="1" applyProtection="1">
      <alignment horizontal="center" vertical="center"/>
      <protection locked="0"/>
    </xf>
    <xf numFmtId="0" fontId="35" fillId="2" borderId="267" xfId="9" applyFont="1" applyFill="1" applyBorder="1" applyAlignment="1" applyProtection="1">
      <alignment horizontal="center" vertical="center"/>
      <protection locked="0"/>
    </xf>
    <xf numFmtId="0" fontId="35" fillId="2" borderId="268" xfId="9" applyFont="1" applyFill="1" applyBorder="1" applyAlignment="1" applyProtection="1">
      <alignment horizontal="center" vertical="center" shrinkToFit="1"/>
      <protection locked="0"/>
    </xf>
    <xf numFmtId="0" fontId="35" fillId="2" borderId="266" xfId="9" applyFont="1" applyFill="1" applyBorder="1" applyAlignment="1" applyProtection="1">
      <alignment horizontal="center" vertical="center" shrinkToFit="1"/>
      <protection locked="0"/>
    </xf>
    <xf numFmtId="0" fontId="35" fillId="2" borderId="269" xfId="9" applyFont="1" applyFill="1" applyBorder="1" applyAlignment="1" applyProtection="1">
      <alignment horizontal="center" vertical="center" shrinkToFit="1"/>
      <protection locked="0"/>
    </xf>
    <xf numFmtId="0" fontId="35" fillId="0" borderId="11" xfId="9" applyFont="1" applyBorder="1" applyAlignment="1" applyProtection="1">
      <alignment horizontal="center" vertical="center"/>
      <protection locked="0"/>
    </xf>
    <xf numFmtId="0" fontId="35" fillId="0" borderId="10" xfId="9" applyFont="1" applyBorder="1" applyAlignment="1" applyProtection="1">
      <alignment horizontal="center" vertical="center"/>
      <protection locked="0"/>
    </xf>
    <xf numFmtId="0" fontId="35" fillId="2" borderId="57" xfId="9" applyFont="1" applyFill="1" applyBorder="1" applyAlignment="1" applyProtection="1">
      <alignment horizontal="center" vertical="center" shrinkToFit="1"/>
      <protection locked="0"/>
    </xf>
    <xf numFmtId="0" fontId="35" fillId="2" borderId="44" xfId="9" applyFont="1" applyFill="1" applyBorder="1" applyAlignment="1" applyProtection="1">
      <alignment horizontal="center" vertical="center" shrinkToFit="1"/>
      <protection locked="0"/>
    </xf>
    <xf numFmtId="0" fontId="35" fillId="2" borderId="107" xfId="9" applyFont="1" applyFill="1" applyBorder="1" applyAlignment="1" applyProtection="1">
      <alignment horizontal="center" vertical="center" shrinkToFit="1"/>
      <protection locked="0"/>
    </xf>
    <xf numFmtId="0" fontId="35" fillId="2" borderId="101" xfId="9" applyFont="1" applyFill="1" applyBorder="1" applyAlignment="1" applyProtection="1">
      <alignment horizontal="center" vertical="center" shrinkToFit="1"/>
      <protection locked="0"/>
    </xf>
    <xf numFmtId="0" fontId="35" fillId="2" borderId="93" xfId="9" applyFont="1" applyFill="1" applyBorder="1" applyAlignment="1" applyProtection="1">
      <alignment horizontal="center" vertical="center" shrinkToFit="1"/>
      <protection locked="0"/>
    </xf>
    <xf numFmtId="0" fontId="35" fillId="2" borderId="9" xfId="9" applyFont="1" applyFill="1" applyBorder="1" applyAlignment="1">
      <alignment horizontal="center" vertical="center"/>
    </xf>
    <xf numFmtId="0" fontId="35" fillId="2" borderId="11" xfId="9" applyFont="1" applyFill="1" applyBorder="1" applyAlignment="1">
      <alignment horizontal="center" vertical="center"/>
    </xf>
    <xf numFmtId="0" fontId="35" fillId="0" borderId="0" xfId="9" applyFont="1" applyFill="1" applyAlignment="1">
      <alignment vertical="top"/>
    </xf>
    <xf numFmtId="0" fontId="40" fillId="0" borderId="0" xfId="0" applyFont="1" applyAlignment="1">
      <alignment vertical="center" shrinkToFit="1"/>
    </xf>
    <xf numFmtId="0" fontId="33" fillId="0" borderId="0" xfId="9" applyFont="1" applyFill="1">
      <alignment vertical="center"/>
    </xf>
    <xf numFmtId="0" fontId="33" fillId="0" borderId="25" xfId="9" applyFont="1" applyFill="1" applyBorder="1" applyAlignment="1">
      <alignment horizontal="left" vertical="center"/>
    </xf>
    <xf numFmtId="0" fontId="35" fillId="2" borderId="102" xfId="9" applyFont="1" applyFill="1" applyBorder="1" applyAlignment="1" applyProtection="1">
      <alignment horizontal="center" vertical="center" shrinkToFit="1"/>
      <protection locked="0"/>
    </xf>
    <xf numFmtId="0" fontId="35" fillId="2" borderId="51" xfId="9" applyFont="1" applyFill="1" applyBorder="1" applyAlignment="1" applyProtection="1">
      <alignment horizontal="center" vertical="center" shrinkToFit="1"/>
      <protection locked="0"/>
    </xf>
    <xf numFmtId="0" fontId="35" fillId="2" borderId="47" xfId="9" applyFont="1" applyFill="1" applyBorder="1" applyAlignment="1" applyProtection="1">
      <alignment horizontal="center" vertical="center" shrinkToFit="1"/>
      <protection locked="0"/>
    </xf>
    <xf numFmtId="0" fontId="35" fillId="2" borderId="98" xfId="9" applyFont="1" applyFill="1" applyBorder="1" applyAlignment="1" applyProtection="1">
      <alignment horizontal="center" vertical="center" shrinkToFit="1"/>
      <protection locked="0"/>
    </xf>
    <xf numFmtId="0" fontId="35" fillId="2" borderId="45" xfId="9" applyFont="1" applyFill="1" applyBorder="1" applyAlignment="1" applyProtection="1">
      <alignment horizontal="center" vertical="center" shrinkToFit="1"/>
      <protection locked="0"/>
    </xf>
    <xf numFmtId="0" fontId="35" fillId="2" borderId="92" xfId="9" applyFont="1" applyFill="1" applyBorder="1" applyAlignment="1" applyProtection="1">
      <alignment horizontal="center" vertical="center" shrinkToFit="1"/>
      <protection locked="0"/>
    </xf>
    <xf numFmtId="0" fontId="35" fillId="2" borderId="55" xfId="9" applyFont="1" applyFill="1" applyBorder="1" applyAlignment="1">
      <alignment horizontal="center" vertical="center"/>
    </xf>
    <xf numFmtId="0" fontId="35" fillId="2" borderId="45" xfId="9" applyFont="1" applyFill="1" applyBorder="1" applyAlignment="1">
      <alignment horizontal="center" vertical="center"/>
    </xf>
    <xf numFmtId="0" fontId="35" fillId="2" borderId="270" xfId="9" applyFont="1" applyFill="1" applyBorder="1" applyAlignment="1" applyProtection="1">
      <alignment horizontal="center" vertical="center"/>
      <protection locked="0"/>
    </xf>
    <xf numFmtId="0" fontId="35" fillId="2" borderId="271" xfId="9" applyFont="1" applyFill="1" applyBorder="1" applyAlignment="1" applyProtection="1">
      <alignment horizontal="center" vertical="center"/>
      <protection locked="0"/>
    </xf>
    <xf numFmtId="0" fontId="35" fillId="2" borderId="272" xfId="9" applyFont="1" applyFill="1" applyBorder="1" applyAlignment="1" applyProtection="1">
      <alignment horizontal="center" vertical="center"/>
      <protection locked="0"/>
    </xf>
    <xf numFmtId="0" fontId="35" fillId="2" borderId="273" xfId="9" applyFont="1" applyFill="1" applyBorder="1" applyAlignment="1" applyProtection="1">
      <alignment horizontal="center" vertical="center" shrinkToFit="1"/>
      <protection locked="0"/>
    </xf>
    <xf numFmtId="0" fontId="35" fillId="2" borderId="271" xfId="9" applyFont="1" applyFill="1" applyBorder="1" applyAlignment="1" applyProtection="1">
      <alignment horizontal="center" vertical="center" shrinkToFit="1"/>
      <protection locked="0"/>
    </xf>
    <xf numFmtId="0" fontId="35" fillId="2" borderId="274" xfId="9" applyFont="1" applyFill="1" applyBorder="1" applyAlignment="1" applyProtection="1">
      <alignment horizontal="center" vertical="center" shrinkToFit="1"/>
      <protection locked="0"/>
    </xf>
    <xf numFmtId="0" fontId="35" fillId="2" borderId="54" xfId="9" applyFont="1" applyFill="1" applyBorder="1" applyAlignment="1" applyProtection="1">
      <alignment horizontal="center" vertical="center" shrinkToFit="1"/>
      <protection locked="0"/>
    </xf>
    <xf numFmtId="0" fontId="35" fillId="2" borderId="223" xfId="9" applyFont="1" applyFill="1" applyBorder="1" applyAlignment="1" applyProtection="1">
      <alignment horizontal="center" vertical="center" shrinkToFit="1"/>
      <protection locked="0"/>
    </xf>
    <xf numFmtId="0" fontId="35" fillId="2" borderId="55" xfId="9" applyFont="1" applyFill="1" applyBorder="1" applyAlignment="1" applyProtection="1">
      <alignment horizontal="center" vertical="center" shrinkToFit="1"/>
      <protection locked="0"/>
    </xf>
    <xf numFmtId="0" fontId="35" fillId="2" borderId="181" xfId="9" applyFont="1" applyFill="1" applyBorder="1" applyAlignment="1" applyProtection="1">
      <alignment horizontal="center" vertical="center" shrinkToFit="1"/>
      <protection locked="0"/>
    </xf>
    <xf numFmtId="0" fontId="35" fillId="0" borderId="12" xfId="9" applyFont="1" applyBorder="1" applyAlignment="1" applyProtection="1">
      <alignment horizontal="center" vertical="center"/>
      <protection locked="0"/>
    </xf>
    <xf numFmtId="0" fontId="35" fillId="0" borderId="6" xfId="9" applyFont="1" applyBorder="1" applyAlignment="1" applyProtection="1">
      <alignment horizontal="center" vertical="center"/>
      <protection locked="0"/>
    </xf>
    <xf numFmtId="0" fontId="35" fillId="2" borderId="260" xfId="9" applyFont="1" applyFill="1" applyBorder="1" applyAlignment="1" applyProtection="1">
      <alignment horizontal="center" vertical="center"/>
      <protection locked="0"/>
    </xf>
    <xf numFmtId="0" fontId="35" fillId="2" borderId="261" xfId="9" applyFont="1" applyFill="1" applyBorder="1" applyAlignment="1" applyProtection="1">
      <alignment horizontal="center" vertical="center"/>
      <protection locked="0"/>
    </xf>
    <xf numFmtId="0" fontId="35" fillId="2" borderId="262" xfId="9" applyFont="1" applyFill="1" applyBorder="1" applyAlignment="1" applyProtection="1">
      <alignment horizontal="center" vertical="center"/>
      <protection locked="0"/>
    </xf>
    <xf numFmtId="0" fontId="35" fillId="2" borderId="263" xfId="9" applyFont="1" applyFill="1" applyBorder="1" applyAlignment="1" applyProtection="1">
      <alignment horizontal="center" vertical="center" shrinkToFit="1"/>
      <protection locked="0"/>
    </xf>
    <xf numFmtId="0" fontId="35" fillId="2" borderId="261" xfId="9" applyFont="1" applyFill="1" applyBorder="1" applyAlignment="1" applyProtection="1">
      <alignment horizontal="center" vertical="center" shrinkToFit="1"/>
      <protection locked="0"/>
    </xf>
    <xf numFmtId="0" fontId="35" fillId="2" borderId="264" xfId="9" applyFont="1" applyFill="1" applyBorder="1" applyAlignment="1" applyProtection="1">
      <alignment horizontal="center" vertical="center" shrinkToFit="1"/>
      <protection locked="0"/>
    </xf>
    <xf numFmtId="49" fontId="35" fillId="0" borderId="46" xfId="9" applyNumberFormat="1" applyFont="1" applyFill="1" applyBorder="1" applyAlignment="1" applyProtection="1">
      <alignment horizontal="center" vertical="center" shrinkToFit="1"/>
      <protection locked="0"/>
    </xf>
    <xf numFmtId="0" fontId="35" fillId="0" borderId="0" xfId="9" applyFont="1" applyFill="1" applyAlignment="1">
      <alignment vertical="center" shrinkToFit="1"/>
    </xf>
    <xf numFmtId="0" fontId="35" fillId="0" borderId="255" xfId="9" applyFont="1" applyBorder="1" applyAlignment="1">
      <alignment horizontal="center" vertical="center"/>
    </xf>
    <xf numFmtId="0" fontId="35" fillId="0" borderId="253" xfId="9" applyFont="1" applyBorder="1" applyAlignment="1">
      <alignment horizontal="center" vertical="center"/>
    </xf>
    <xf numFmtId="0" fontId="35" fillId="0" borderId="254" xfId="9" applyFont="1" applyBorder="1" applyAlignment="1">
      <alignment horizontal="center" vertical="center"/>
    </xf>
    <xf numFmtId="0" fontId="35" fillId="0" borderId="169" xfId="9" applyFont="1" applyBorder="1" applyAlignment="1">
      <alignment horizontal="center" vertical="center"/>
    </xf>
    <xf numFmtId="0" fontId="35" fillId="0" borderId="11" xfId="9" applyFont="1" applyFill="1" applyBorder="1" applyAlignment="1">
      <alignment horizontal="left" vertical="center" wrapText="1"/>
    </xf>
    <xf numFmtId="0" fontId="33" fillId="0" borderId="0" xfId="9" applyFont="1" applyFill="1" applyAlignment="1">
      <alignment vertical="top"/>
    </xf>
    <xf numFmtId="0" fontId="35" fillId="0" borderId="0" xfId="9" applyFont="1" applyFill="1" applyAlignment="1">
      <alignment vertical="top" shrinkToFit="1"/>
    </xf>
    <xf numFmtId="0" fontId="35" fillId="0" borderId="0" xfId="9" quotePrefix="1" applyFont="1" applyFill="1">
      <alignment vertical="center"/>
    </xf>
    <xf numFmtId="0" fontId="35" fillId="2" borderId="256" xfId="9" applyFont="1" applyFill="1" applyBorder="1" applyAlignment="1">
      <alignment horizontal="center" vertical="center" wrapText="1"/>
    </xf>
    <xf numFmtId="0" fontId="35" fillId="2" borderId="257" xfId="9" applyFont="1" applyFill="1" applyBorder="1" applyAlignment="1">
      <alignment horizontal="center" vertical="center" wrapText="1"/>
    </xf>
    <xf numFmtId="0" fontId="35" fillId="2" borderId="258" xfId="9" applyFont="1" applyFill="1" applyBorder="1" applyAlignment="1">
      <alignment horizontal="center" vertical="center" wrapText="1"/>
    </xf>
    <xf numFmtId="0" fontId="35" fillId="2" borderId="253" xfId="9" applyFont="1" applyFill="1" applyBorder="1" applyAlignment="1">
      <alignment horizontal="center" vertical="center" wrapText="1"/>
    </xf>
    <xf numFmtId="0" fontId="35" fillId="2" borderId="259" xfId="9" applyFont="1" applyFill="1" applyBorder="1" applyAlignment="1">
      <alignment horizontal="center" vertical="center" wrapText="1"/>
    </xf>
    <xf numFmtId="49" fontId="35" fillId="0" borderId="1" xfId="9" applyNumberFormat="1" applyFont="1" applyFill="1" applyBorder="1" applyAlignment="1">
      <alignment horizontal="right" vertical="top"/>
    </xf>
    <xf numFmtId="49" fontId="35" fillId="0" borderId="0" xfId="9" applyNumberFormat="1" applyFont="1" applyFill="1" applyAlignment="1">
      <alignment horizontal="right" vertical="top"/>
    </xf>
    <xf numFmtId="0" fontId="35" fillId="0" borderId="0" xfId="0" applyFont="1" applyAlignment="1">
      <alignment horizontal="left" vertical="top" wrapText="1"/>
    </xf>
    <xf numFmtId="0" fontId="35" fillId="0" borderId="0" xfId="0" applyFont="1">
      <alignment vertical="center"/>
    </xf>
    <xf numFmtId="0" fontId="33" fillId="0" borderId="0" xfId="0" applyFont="1" applyAlignment="1" applyProtection="1">
      <alignment vertical="center" shrinkToFit="1"/>
      <protection locked="0"/>
    </xf>
    <xf numFmtId="0" fontId="35" fillId="0" borderId="55" xfId="9" applyFont="1" applyFill="1" applyBorder="1" applyAlignment="1" applyProtection="1">
      <alignment horizontal="left" vertical="center" wrapText="1"/>
      <protection locked="0"/>
    </xf>
    <xf numFmtId="0" fontId="40" fillId="0" borderId="45" xfId="0" applyFont="1" applyBorder="1" applyAlignment="1" applyProtection="1">
      <alignment horizontal="left" vertical="center" wrapText="1"/>
      <protection locked="0"/>
    </xf>
    <xf numFmtId="0" fontId="40" fillId="0" borderId="92" xfId="0" applyFont="1" applyBorder="1" applyAlignment="1" applyProtection="1">
      <alignment horizontal="left" vertical="center" wrapText="1"/>
      <protection locked="0"/>
    </xf>
    <xf numFmtId="0" fontId="40" fillId="0" borderId="57" xfId="0" applyFont="1" applyBorder="1" applyAlignment="1" applyProtection="1">
      <alignment horizontal="left" vertical="center" wrapText="1"/>
      <protection locked="0"/>
    </xf>
    <xf numFmtId="0" fontId="40" fillId="0" borderId="44" xfId="0" applyFont="1" applyBorder="1" applyAlignment="1" applyProtection="1">
      <alignment horizontal="left" vertical="center" wrapText="1"/>
      <protection locked="0"/>
    </xf>
    <xf numFmtId="0" fontId="40" fillId="0" borderId="93" xfId="0" applyFont="1" applyBorder="1" applyAlignment="1" applyProtection="1">
      <alignment horizontal="left" vertical="center" wrapText="1"/>
      <protection locked="0"/>
    </xf>
    <xf numFmtId="0" fontId="35" fillId="0" borderId="44" xfId="9" applyFont="1" applyFill="1" applyBorder="1" applyAlignment="1" applyProtection="1">
      <alignment horizontal="center" vertical="center" wrapText="1"/>
      <protection locked="0"/>
    </xf>
    <xf numFmtId="0" fontId="35" fillId="0" borderId="93" xfId="9" applyFont="1" applyFill="1" applyBorder="1" applyAlignment="1" applyProtection="1">
      <alignment horizontal="center" vertical="center" wrapText="1"/>
      <protection locked="0"/>
    </xf>
    <xf numFmtId="0" fontId="35" fillId="0" borderId="57" xfId="9" applyFont="1" applyFill="1" applyBorder="1" applyAlignment="1" applyProtection="1">
      <alignment horizontal="center" vertical="center" shrinkToFit="1"/>
      <protection locked="0"/>
    </xf>
    <xf numFmtId="0" fontId="35" fillId="0" borderId="44" xfId="9" applyFont="1" applyFill="1" applyBorder="1" applyAlignment="1" applyProtection="1">
      <alignment horizontal="center" vertical="center" shrinkToFit="1"/>
      <protection locked="0"/>
    </xf>
    <xf numFmtId="0" fontId="35" fillId="0" borderId="93" xfId="9" applyFont="1" applyFill="1" applyBorder="1" applyAlignment="1" applyProtection="1">
      <alignment horizontal="center" vertical="center" shrinkToFit="1"/>
      <protection locked="0"/>
    </xf>
    <xf numFmtId="209" fontId="35" fillId="0" borderId="57" xfId="9" applyNumberFormat="1" applyFont="1" applyFill="1" applyBorder="1" applyAlignment="1" applyProtection="1">
      <alignment horizontal="center" vertical="center" shrinkToFit="1"/>
      <protection locked="0"/>
    </xf>
    <xf numFmtId="209" fontId="35" fillId="0" borderId="44" xfId="9" applyNumberFormat="1" applyFont="1" applyFill="1" applyBorder="1" applyAlignment="1" applyProtection="1">
      <alignment horizontal="center" vertical="center" shrinkToFit="1"/>
      <protection locked="0"/>
    </xf>
    <xf numFmtId="209" fontId="35" fillId="0" borderId="93" xfId="9" applyNumberFormat="1" applyFont="1" applyFill="1" applyBorder="1" applyAlignment="1" applyProtection="1">
      <alignment horizontal="center" vertical="center" shrinkToFit="1"/>
      <protection locked="0"/>
    </xf>
    <xf numFmtId="0" fontId="35" fillId="0" borderId="55" xfId="9" applyFont="1" applyFill="1" applyBorder="1" applyAlignment="1" applyProtection="1">
      <alignment horizontal="center" vertical="center" shrinkToFit="1"/>
      <protection locked="0"/>
    </xf>
    <xf numFmtId="0" fontId="35" fillId="0" borderId="92" xfId="9" applyFont="1" applyFill="1" applyBorder="1" applyAlignment="1" applyProtection="1">
      <alignment horizontal="center" vertical="center" shrinkToFit="1"/>
      <protection locked="0"/>
    </xf>
    <xf numFmtId="209" fontId="35" fillId="0" borderId="55" xfId="9" applyNumberFormat="1" applyFont="1" applyFill="1" applyBorder="1" applyAlignment="1" applyProtection="1">
      <alignment horizontal="center" vertical="center" shrinkToFit="1"/>
      <protection locked="0"/>
    </xf>
    <xf numFmtId="209" fontId="35" fillId="0" borderId="45" xfId="9" applyNumberFormat="1" applyFont="1" applyFill="1" applyBorder="1" applyAlignment="1" applyProtection="1">
      <alignment horizontal="center" vertical="center" shrinkToFit="1"/>
      <protection locked="0"/>
    </xf>
    <xf numFmtId="209" fontId="35" fillId="0" borderId="92" xfId="9" applyNumberFormat="1" applyFont="1" applyFill="1" applyBorder="1" applyAlignment="1" applyProtection="1">
      <alignment horizontal="center" vertical="center" shrinkToFit="1"/>
      <protection locked="0"/>
    </xf>
    <xf numFmtId="0" fontId="35" fillId="0" borderId="54" xfId="9" applyFont="1" applyFill="1" applyBorder="1" applyAlignment="1" applyProtection="1">
      <alignment horizontal="center" vertical="center" shrinkToFit="1"/>
      <protection locked="0"/>
    </xf>
    <xf numFmtId="0" fontId="35" fillId="0" borderId="51" xfId="9" applyFont="1" applyFill="1" applyBorder="1" applyAlignment="1" applyProtection="1">
      <alignment horizontal="center" vertical="center" shrinkToFit="1"/>
      <protection locked="0"/>
    </xf>
    <xf numFmtId="0" fontId="35" fillId="0" borderId="47" xfId="9" applyFont="1" applyFill="1" applyBorder="1" applyAlignment="1" applyProtection="1">
      <alignment horizontal="center" vertical="center" shrinkToFit="1"/>
      <protection locked="0"/>
    </xf>
    <xf numFmtId="0" fontId="35" fillId="0" borderId="78" xfId="9" applyFont="1" applyFill="1" applyBorder="1" applyAlignment="1" applyProtection="1">
      <alignment horizontal="center" vertical="center" shrinkToFit="1"/>
      <protection locked="0"/>
    </xf>
    <xf numFmtId="209" fontId="35" fillId="0" borderId="54" xfId="9" applyNumberFormat="1" applyFont="1" applyFill="1" applyBorder="1" applyAlignment="1" applyProtection="1">
      <alignment horizontal="center" vertical="center" shrinkToFit="1"/>
      <protection locked="0"/>
    </xf>
    <xf numFmtId="209" fontId="35" fillId="0" borderId="51" xfId="9" applyNumberFormat="1" applyFont="1" applyFill="1" applyBorder="1" applyAlignment="1" applyProtection="1">
      <alignment horizontal="center" vertical="center" shrinkToFit="1"/>
      <protection locked="0"/>
    </xf>
    <xf numFmtId="209" fontId="35" fillId="0" borderId="47" xfId="9" applyNumberFormat="1" applyFont="1" applyFill="1" applyBorder="1" applyAlignment="1" applyProtection="1">
      <alignment horizontal="center" vertical="center" shrinkToFit="1"/>
      <protection locked="0"/>
    </xf>
    <xf numFmtId="0" fontId="64" fillId="0" borderId="0" xfId="9" applyFont="1" applyFill="1" applyAlignment="1">
      <alignment horizontal="left" vertical="top"/>
    </xf>
    <xf numFmtId="0" fontId="35" fillId="0" borderId="79" xfId="9" applyFont="1" applyFill="1" applyBorder="1" applyAlignment="1">
      <alignment horizontal="distributed" vertical="center"/>
    </xf>
    <xf numFmtId="0" fontId="35" fillId="0" borderId="90" xfId="9" applyFont="1" applyFill="1" applyBorder="1" applyAlignment="1">
      <alignment horizontal="distributed" vertical="center"/>
    </xf>
    <xf numFmtId="0" fontId="35" fillId="0" borderId="104" xfId="9" applyFont="1" applyFill="1" applyBorder="1" applyAlignment="1">
      <alignment horizontal="distributed" vertical="center"/>
    </xf>
    <xf numFmtId="181" fontId="35" fillId="0" borderId="7" xfId="9" applyNumberFormat="1" applyFont="1" applyFill="1" applyBorder="1" applyAlignment="1" applyProtection="1">
      <alignment horizontal="center" vertical="center" shrinkToFit="1"/>
      <protection locked="0"/>
    </xf>
    <xf numFmtId="181" fontId="35" fillId="0" borderId="0" xfId="9" applyNumberFormat="1" applyFont="1" applyFill="1" applyAlignment="1" applyProtection="1">
      <alignment horizontal="center" vertical="center" shrinkToFit="1"/>
      <protection locked="0"/>
    </xf>
    <xf numFmtId="181" fontId="35" fillId="0" borderId="8" xfId="9" applyNumberFormat="1" applyFont="1" applyFill="1" applyBorder="1" applyAlignment="1" applyProtection="1">
      <alignment horizontal="center" vertical="center" shrinkToFit="1"/>
      <protection locked="0"/>
    </xf>
    <xf numFmtId="181" fontId="35" fillId="0" borderId="9" xfId="9" applyNumberFormat="1" applyFont="1" applyFill="1" applyBorder="1" applyAlignment="1" applyProtection="1">
      <alignment horizontal="center" vertical="center" shrinkToFit="1"/>
      <protection locked="0"/>
    </xf>
    <xf numFmtId="181" fontId="35" fillId="0" borderId="11" xfId="9" applyNumberFormat="1" applyFont="1" applyFill="1" applyBorder="1" applyAlignment="1" applyProtection="1">
      <alignment horizontal="center" vertical="center" shrinkToFit="1"/>
      <protection locked="0"/>
    </xf>
    <xf numFmtId="181" fontId="35" fillId="0" borderId="10" xfId="9" applyNumberFormat="1" applyFont="1" applyFill="1" applyBorder="1" applyAlignment="1" applyProtection="1">
      <alignment horizontal="center" vertical="center" shrinkToFit="1"/>
      <protection locked="0"/>
    </xf>
    <xf numFmtId="0" fontId="41" fillId="0" borderId="7" xfId="9" applyFont="1" applyFill="1" applyBorder="1" applyAlignment="1" applyProtection="1">
      <alignment horizontal="center" vertical="center"/>
      <protection locked="0"/>
    </xf>
    <xf numFmtId="0" fontId="41" fillId="0" borderId="0" xfId="9" applyFont="1" applyFill="1" applyAlignment="1" applyProtection="1">
      <alignment horizontal="center" vertical="center"/>
      <protection locked="0"/>
    </xf>
    <xf numFmtId="0" fontId="41" fillId="0" borderId="8" xfId="9" applyFont="1" applyFill="1" applyBorder="1" applyAlignment="1" applyProtection="1">
      <alignment horizontal="center" vertical="center"/>
      <protection locked="0"/>
    </xf>
    <xf numFmtId="0" fontId="41" fillId="0" borderId="9" xfId="9" applyFont="1" applyFill="1" applyBorder="1" applyAlignment="1" applyProtection="1">
      <alignment horizontal="center" vertical="center"/>
      <protection locked="0"/>
    </xf>
    <xf numFmtId="0" fontId="41" fillId="0" borderId="11" xfId="9" applyFont="1" applyFill="1" applyBorder="1" applyAlignment="1" applyProtection="1">
      <alignment horizontal="center" vertical="center"/>
      <protection locked="0"/>
    </xf>
    <xf numFmtId="0" fontId="41" fillId="0" borderId="10" xfId="9" applyFont="1" applyFill="1" applyBorder="1" applyAlignment="1" applyProtection="1">
      <alignment horizontal="center" vertical="center"/>
      <protection locked="0"/>
    </xf>
    <xf numFmtId="181" fontId="35" fillId="0" borderId="55" xfId="9" applyNumberFormat="1" applyFont="1" applyFill="1" applyBorder="1" applyAlignment="1" applyProtection="1">
      <alignment horizontal="center" vertical="center" shrinkToFit="1"/>
      <protection locked="0"/>
    </xf>
    <xf numFmtId="181" fontId="35" fillId="0" borderId="45" xfId="9" applyNumberFormat="1" applyFont="1" applyFill="1" applyBorder="1" applyAlignment="1" applyProtection="1">
      <alignment horizontal="center" vertical="center" shrinkToFit="1"/>
      <protection locked="0"/>
    </xf>
    <xf numFmtId="181" fontId="35" fillId="0" borderId="92" xfId="9" applyNumberFormat="1" applyFont="1" applyFill="1" applyBorder="1" applyAlignment="1" applyProtection="1">
      <alignment horizontal="center" vertical="center" shrinkToFit="1"/>
      <protection locked="0"/>
    </xf>
    <xf numFmtId="0" fontId="41" fillId="0" borderId="55" xfId="9" applyFont="1" applyFill="1" applyBorder="1" applyAlignment="1" applyProtection="1">
      <alignment horizontal="center" vertical="center"/>
      <protection locked="0"/>
    </xf>
    <xf numFmtId="0" fontId="41" fillId="0" borderId="45" xfId="9" applyFont="1" applyFill="1" applyBorder="1" applyAlignment="1" applyProtection="1">
      <alignment horizontal="center" vertical="center"/>
      <protection locked="0"/>
    </xf>
    <xf numFmtId="0" fontId="41" fillId="0" borderId="92" xfId="9" applyFont="1" applyFill="1" applyBorder="1" applyAlignment="1" applyProtection="1">
      <alignment horizontal="center" vertical="center"/>
      <protection locked="0"/>
    </xf>
    <xf numFmtId="0" fontId="41" fillId="0" borderId="18" xfId="9" applyFont="1" applyFill="1" applyBorder="1" applyAlignment="1" applyProtection="1">
      <alignment horizontal="center" vertical="center"/>
      <protection locked="0"/>
    </xf>
    <xf numFmtId="0" fontId="41" fillId="0" borderId="12" xfId="9" applyFont="1" applyFill="1" applyBorder="1" applyAlignment="1" applyProtection="1">
      <alignment horizontal="center" vertical="center"/>
      <protection locked="0"/>
    </xf>
    <xf numFmtId="0" fontId="41" fillId="0" borderId="6" xfId="9" applyFont="1" applyFill="1" applyBorder="1" applyAlignment="1" applyProtection="1">
      <alignment horizontal="center" vertical="center"/>
      <protection locked="0"/>
    </xf>
    <xf numFmtId="181" fontId="35" fillId="0" borderId="18" xfId="9" applyNumberFormat="1" applyFont="1" applyFill="1" applyBorder="1" applyAlignment="1" applyProtection="1">
      <alignment horizontal="center" vertical="center" shrinkToFit="1"/>
      <protection locked="0"/>
    </xf>
    <xf numFmtId="181" fontId="35" fillId="0" borderId="12" xfId="9" applyNumberFormat="1" applyFont="1" applyFill="1" applyBorder="1" applyAlignment="1" applyProtection="1">
      <alignment horizontal="center" vertical="center" shrinkToFit="1"/>
      <protection locked="0"/>
    </xf>
    <xf numFmtId="181" fontId="35" fillId="0" borderId="6" xfId="9" applyNumberFormat="1" applyFont="1" applyFill="1" applyBorder="1" applyAlignment="1" applyProtection="1">
      <alignment horizontal="center" vertical="center" shrinkToFit="1"/>
      <protection locked="0"/>
    </xf>
    <xf numFmtId="0" fontId="35" fillId="0" borderId="7" xfId="9" applyFont="1" applyFill="1" applyBorder="1" applyAlignment="1" applyProtection="1">
      <alignment horizontal="center" vertical="center" wrapText="1" shrinkToFit="1"/>
      <protection locked="0"/>
    </xf>
    <xf numFmtId="0" fontId="35" fillId="0" borderId="0" xfId="9" applyFont="1" applyFill="1" applyAlignment="1" applyProtection="1">
      <alignment horizontal="center" vertical="center" wrapText="1" shrinkToFit="1"/>
      <protection locked="0"/>
    </xf>
    <xf numFmtId="0" fontId="35" fillId="0" borderId="8" xfId="9" applyFont="1" applyFill="1" applyBorder="1" applyAlignment="1" applyProtection="1">
      <alignment horizontal="center" vertical="center" wrapText="1" shrinkToFit="1"/>
      <protection locked="0"/>
    </xf>
    <xf numFmtId="0" fontId="35" fillId="0" borderId="9" xfId="9" applyFont="1" applyFill="1" applyBorder="1" applyAlignment="1" applyProtection="1">
      <alignment horizontal="center" vertical="center" wrapText="1" shrinkToFit="1"/>
      <protection locked="0"/>
    </xf>
    <xf numFmtId="0" fontId="35" fillId="0" borderId="11" xfId="9" applyFont="1" applyFill="1" applyBorder="1" applyAlignment="1" applyProtection="1">
      <alignment horizontal="center" vertical="center" wrapText="1" shrinkToFit="1"/>
      <protection locked="0"/>
    </xf>
    <xf numFmtId="0" fontId="35" fillId="0" borderId="10" xfId="9" applyFont="1" applyFill="1" applyBorder="1" applyAlignment="1" applyProtection="1">
      <alignment horizontal="center" vertical="center" wrapText="1" shrinkToFit="1"/>
      <protection locked="0"/>
    </xf>
    <xf numFmtId="0" fontId="35" fillId="0" borderId="7" xfId="9" applyFont="1" applyFill="1" applyBorder="1" applyAlignment="1" applyProtection="1">
      <alignment horizontal="center" vertical="center" wrapText="1"/>
      <protection locked="0"/>
    </xf>
    <xf numFmtId="0" fontId="35" fillId="0" borderId="79" xfId="9" applyFont="1" applyFill="1" applyBorder="1" applyAlignment="1" applyProtection="1">
      <alignment horizontal="left" vertical="center" wrapText="1" shrinkToFit="1"/>
      <protection locked="0"/>
    </xf>
    <xf numFmtId="0" fontId="35" fillId="0" borderId="90" xfId="9" applyFont="1" applyFill="1" applyBorder="1" applyAlignment="1" applyProtection="1">
      <alignment horizontal="left" vertical="center" wrapText="1" shrinkToFit="1"/>
      <protection locked="0"/>
    </xf>
    <xf numFmtId="0" fontId="35" fillId="0" borderId="9" xfId="9" applyFont="1" applyFill="1" applyBorder="1" applyAlignment="1" applyProtection="1">
      <alignment horizontal="left" vertical="center" wrapText="1" shrinkToFit="1"/>
      <protection locked="0"/>
    </xf>
    <xf numFmtId="0" fontId="35" fillId="0" borderId="11" xfId="9" applyFont="1" applyFill="1" applyBorder="1" applyAlignment="1" applyProtection="1">
      <alignment horizontal="left" vertical="center" wrapText="1" shrinkToFit="1"/>
      <protection locked="0"/>
    </xf>
    <xf numFmtId="0" fontId="35" fillId="0" borderId="81" xfId="9" applyFont="1" applyFill="1" applyBorder="1" applyAlignment="1" applyProtection="1">
      <alignment horizontal="left" vertical="center" wrapText="1" shrinkToFit="1"/>
      <protection locked="0"/>
    </xf>
    <xf numFmtId="0" fontId="35" fillId="0" borderId="23" xfId="9" applyFont="1" applyFill="1" applyBorder="1" applyAlignment="1" applyProtection="1">
      <alignment horizontal="left" vertical="center" wrapText="1" shrinkToFit="1"/>
      <protection locked="0"/>
    </xf>
    <xf numFmtId="0" fontId="35" fillId="0" borderId="18" xfId="9" applyFont="1" applyFill="1" applyBorder="1" applyAlignment="1" applyProtection="1">
      <alignment horizontal="center" vertical="center" wrapText="1" shrinkToFit="1"/>
      <protection locked="0"/>
    </xf>
    <xf numFmtId="0" fontId="35" fillId="0" borderId="12" xfId="9" applyFont="1" applyFill="1" applyBorder="1" applyAlignment="1" applyProtection="1">
      <alignment horizontal="center" vertical="center" wrapText="1" shrinkToFit="1"/>
      <protection locked="0"/>
    </xf>
    <xf numFmtId="0" fontId="35" fillId="0" borderId="6" xfId="9" applyFont="1" applyFill="1" applyBorder="1" applyAlignment="1" applyProtection="1">
      <alignment horizontal="center" vertical="center" wrapText="1" shrinkToFit="1"/>
      <protection locked="0"/>
    </xf>
    <xf numFmtId="0" fontId="35" fillId="0" borderId="78" xfId="9" applyFont="1" applyFill="1" applyBorder="1" applyAlignment="1" applyProtection="1">
      <alignment horizontal="center" vertical="center" wrapText="1" shrinkToFit="1"/>
      <protection locked="0"/>
    </xf>
    <xf numFmtId="0" fontId="35" fillId="0" borderId="46" xfId="9" applyFont="1" applyFill="1" applyBorder="1" applyAlignment="1" applyProtection="1">
      <alignment horizontal="center" vertical="center" wrapText="1" shrinkToFit="1"/>
      <protection locked="0"/>
    </xf>
    <xf numFmtId="0" fontId="35" fillId="0" borderId="91" xfId="9" applyFont="1" applyFill="1" applyBorder="1" applyAlignment="1" applyProtection="1">
      <alignment horizontal="center" vertical="center" wrapText="1" shrinkToFit="1"/>
      <protection locked="0"/>
    </xf>
    <xf numFmtId="0" fontId="35" fillId="0" borderId="18" xfId="9" applyFont="1" applyFill="1" applyBorder="1" applyAlignment="1" applyProtection="1">
      <alignment horizontal="left" vertical="center" wrapText="1" shrinkToFit="1"/>
      <protection locked="0"/>
    </xf>
    <xf numFmtId="0" fontId="35" fillId="0" borderId="12" xfId="9" applyFont="1" applyFill="1" applyBorder="1" applyAlignment="1" applyProtection="1">
      <alignment horizontal="left" vertical="center" wrapText="1" shrinkToFit="1"/>
      <protection locked="0"/>
    </xf>
    <xf numFmtId="0" fontId="35" fillId="0" borderId="78" xfId="9" applyFont="1" applyFill="1" applyBorder="1" applyAlignment="1" applyProtection="1">
      <alignment horizontal="left" vertical="center" wrapText="1" shrinkToFit="1"/>
      <protection locked="0"/>
    </xf>
    <xf numFmtId="0" fontId="35" fillId="0" borderId="46" xfId="9" applyFont="1" applyFill="1" applyBorder="1" applyAlignment="1" applyProtection="1">
      <alignment horizontal="left" vertical="center" wrapText="1" shrinkToFit="1"/>
      <protection locked="0"/>
    </xf>
    <xf numFmtId="0" fontId="35" fillId="0" borderId="14" xfId="9" applyFont="1" applyFill="1" applyBorder="1" applyAlignment="1" applyProtection="1">
      <alignment horizontal="left" vertical="center" wrapText="1" shrinkToFit="1"/>
      <protection locked="0"/>
    </xf>
    <xf numFmtId="0" fontId="35" fillId="0" borderId="191" xfId="9" applyFont="1" applyFill="1" applyBorder="1" applyAlignment="1" applyProtection="1">
      <alignment horizontal="left" vertical="center" wrapText="1" shrinkToFit="1"/>
      <protection locked="0"/>
    </xf>
    <xf numFmtId="3" fontId="35" fillId="0" borderId="18" xfId="9" applyNumberFormat="1" applyFont="1" applyFill="1" applyBorder="1" applyAlignment="1" applyProtection="1">
      <alignment horizontal="center" vertical="center"/>
      <protection locked="0"/>
    </xf>
    <xf numFmtId="3" fontId="35" fillId="0" borderId="78" xfId="9" applyNumberFormat="1" applyFont="1" applyFill="1" applyBorder="1" applyAlignment="1" applyProtection="1">
      <alignment horizontal="center" vertical="center"/>
      <protection locked="0"/>
    </xf>
    <xf numFmtId="3" fontId="35" fillId="0" borderId="46" xfId="9" applyNumberFormat="1" applyFont="1" applyFill="1" applyBorder="1" applyAlignment="1" applyProtection="1">
      <alignment horizontal="center" vertical="center"/>
      <protection locked="0"/>
    </xf>
    <xf numFmtId="3" fontId="35" fillId="0" borderId="91" xfId="9" applyNumberFormat="1" applyFont="1" applyFill="1" applyBorder="1" applyAlignment="1" applyProtection="1">
      <alignment horizontal="center" vertical="center"/>
      <protection locked="0"/>
    </xf>
    <xf numFmtId="0" fontId="37" fillId="0" borderId="0" xfId="9" applyFont="1" applyFill="1" applyAlignment="1">
      <alignment horizontal="left" vertical="top"/>
    </xf>
    <xf numFmtId="0" fontId="125" fillId="0" borderId="127" xfId="9" applyFont="1" applyFill="1" applyBorder="1" applyAlignment="1">
      <alignment horizontal="center" vertical="center"/>
    </xf>
    <xf numFmtId="0" fontId="125" fillId="0" borderId="34" xfId="9" applyFont="1" applyFill="1" applyBorder="1" applyAlignment="1">
      <alignment horizontal="center" vertical="center"/>
    </xf>
    <xf numFmtId="0" fontId="125" fillId="0" borderId="36" xfId="9" applyFont="1" applyFill="1" applyBorder="1" applyAlignment="1">
      <alignment horizontal="center" vertical="center"/>
    </xf>
    <xf numFmtId="0" fontId="35" fillId="0" borderId="14" xfId="9" applyFont="1" applyFill="1" applyBorder="1" applyAlignment="1">
      <alignment horizontal="center" vertical="center"/>
    </xf>
    <xf numFmtId="0" fontId="35" fillId="0" borderId="81" xfId="9" applyFont="1" applyFill="1" applyBorder="1" applyAlignment="1">
      <alignment horizontal="center" vertical="center"/>
    </xf>
    <xf numFmtId="0" fontId="33" fillId="0" borderId="18" xfId="9" applyFont="1" applyFill="1" applyBorder="1" applyAlignment="1">
      <alignment horizontal="center" vertical="center" wrapText="1" shrinkToFit="1"/>
    </xf>
    <xf numFmtId="0" fontId="33" fillId="0" borderId="12" xfId="9" applyFont="1" applyFill="1" applyBorder="1" applyAlignment="1">
      <alignment horizontal="center" vertical="center" wrapText="1" shrinkToFit="1"/>
    </xf>
    <xf numFmtId="0" fontId="33" fillId="0" borderId="6" xfId="9" applyFont="1" applyFill="1" applyBorder="1" applyAlignment="1">
      <alignment horizontal="center" vertical="center" wrapText="1" shrinkToFit="1"/>
    </xf>
    <xf numFmtId="0" fontId="33" fillId="0" borderId="9" xfId="9" applyFont="1" applyFill="1" applyBorder="1" applyAlignment="1">
      <alignment horizontal="center" vertical="center" wrapText="1" shrinkToFit="1"/>
    </xf>
    <xf numFmtId="0" fontId="33" fillId="0" borderId="11" xfId="9" applyFont="1" applyFill="1" applyBorder="1" applyAlignment="1">
      <alignment horizontal="center" vertical="center" wrapText="1" shrinkToFit="1"/>
    </xf>
    <xf numFmtId="0" fontId="33" fillId="0" borderId="10" xfId="9" applyFont="1" applyFill="1" applyBorder="1" applyAlignment="1">
      <alignment horizontal="center" vertical="center" wrapText="1" shrinkToFit="1"/>
    </xf>
    <xf numFmtId="49" fontId="35" fillId="0" borderId="1" xfId="9" applyNumberFormat="1" applyFont="1" applyFill="1" applyBorder="1" applyAlignment="1">
      <alignment horizontal="right" vertical="center"/>
    </xf>
    <xf numFmtId="49" fontId="35" fillId="0" borderId="0" xfId="9" applyNumberFormat="1" applyFont="1" applyFill="1" applyAlignment="1">
      <alignment horizontal="right" vertical="center"/>
    </xf>
    <xf numFmtId="0" fontId="64" fillId="0" borderId="0" xfId="9" applyFont="1" applyFill="1" applyAlignment="1">
      <alignment horizontal="left" vertical="center"/>
    </xf>
    <xf numFmtId="0" fontId="66" fillId="0" borderId="8" xfId="9" applyFont="1" applyFill="1" applyBorder="1" applyAlignment="1">
      <alignment horizontal="left" vertical="top" wrapText="1"/>
    </xf>
    <xf numFmtId="0" fontId="66" fillId="0" borderId="11" xfId="9" applyFont="1" applyFill="1" applyBorder="1" applyAlignment="1">
      <alignment horizontal="left" vertical="top" wrapText="1"/>
    </xf>
    <xf numFmtId="0" fontId="66" fillId="0" borderId="10" xfId="9" applyFont="1" applyFill="1" applyBorder="1" applyAlignment="1">
      <alignment horizontal="left" vertical="top" wrapText="1"/>
    </xf>
    <xf numFmtId="0" fontId="33" fillId="0" borderId="0" xfId="9" applyFont="1" applyFill="1" applyAlignment="1" applyProtection="1">
      <alignment horizontal="left" vertical="top" wrapText="1"/>
      <protection locked="0"/>
    </xf>
    <xf numFmtId="176" fontId="33" fillId="0" borderId="0" xfId="3" applyFont="1" applyFill="1" applyBorder="1" applyAlignment="1">
      <alignment horizontal="left" vertical="top" wrapText="1"/>
    </xf>
    <xf numFmtId="176" fontId="33" fillId="0" borderId="0" xfId="3" applyFont="1" applyFill="1" applyBorder="1" applyAlignment="1">
      <alignment horizontal="left" vertical="center"/>
    </xf>
    <xf numFmtId="0" fontId="125" fillId="0" borderId="127" xfId="9" applyFont="1" applyFill="1" applyBorder="1" applyAlignment="1" applyProtection="1">
      <alignment horizontal="center" vertical="center"/>
      <protection locked="0"/>
    </xf>
    <xf numFmtId="0" fontId="125" fillId="0" borderId="34" xfId="9" applyFont="1" applyFill="1" applyBorder="1" applyAlignment="1" applyProtection="1">
      <alignment horizontal="center" vertical="center"/>
      <protection locked="0"/>
    </xf>
    <xf numFmtId="0" fontId="125" fillId="0" borderId="36" xfId="9" applyFont="1" applyFill="1" applyBorder="1" applyAlignment="1" applyProtection="1">
      <alignment horizontal="center" vertical="center"/>
      <protection locked="0"/>
    </xf>
    <xf numFmtId="0" fontId="62" fillId="0" borderId="0" xfId="9" applyFont="1" applyFill="1" applyAlignment="1" applyProtection="1">
      <alignment horizontal="left" vertical="top" wrapText="1"/>
      <protection locked="0"/>
    </xf>
    <xf numFmtId="181" fontId="35" fillId="0" borderId="78" xfId="9" applyNumberFormat="1" applyFont="1" applyFill="1" applyBorder="1" applyAlignment="1" applyProtection="1">
      <alignment horizontal="center" vertical="center"/>
      <protection locked="0"/>
    </xf>
    <xf numFmtId="181" fontId="35" fillId="0" borderId="46" xfId="9" applyNumberFormat="1" applyFont="1" applyFill="1" applyBorder="1" applyAlignment="1" applyProtection="1">
      <alignment horizontal="center" vertical="center"/>
      <protection locked="0"/>
    </xf>
    <xf numFmtId="181" fontId="35" fillId="0" borderId="91" xfId="9" applyNumberFormat="1" applyFont="1" applyFill="1" applyBorder="1" applyAlignment="1" applyProtection="1">
      <alignment horizontal="center" vertical="center"/>
      <protection locked="0"/>
    </xf>
    <xf numFmtId="181" fontId="35" fillId="0" borderId="79" xfId="9" applyNumberFormat="1" applyFont="1" applyFill="1" applyBorder="1" applyAlignment="1" applyProtection="1">
      <alignment horizontal="center" vertical="center"/>
      <protection locked="0"/>
    </xf>
    <xf numFmtId="181" fontId="35" fillId="0" borderId="90" xfId="9" applyNumberFormat="1" applyFont="1" applyFill="1" applyBorder="1" applyAlignment="1" applyProtection="1">
      <alignment horizontal="center" vertical="center"/>
      <protection locked="0"/>
    </xf>
    <xf numFmtId="181" fontId="35" fillId="0" borderId="104" xfId="9" applyNumberFormat="1" applyFont="1" applyFill="1" applyBorder="1" applyAlignment="1" applyProtection="1">
      <alignment horizontal="center" vertical="center"/>
      <protection locked="0"/>
    </xf>
    <xf numFmtId="0" fontId="33" fillId="0" borderId="54" xfId="9" applyFont="1" applyFill="1" applyBorder="1" applyAlignment="1" applyProtection="1">
      <alignment horizontal="left" vertical="top" wrapText="1"/>
      <protection locked="0"/>
    </xf>
    <xf numFmtId="0" fontId="33" fillId="0" borderId="51" xfId="9" applyFont="1" applyFill="1" applyBorder="1" applyAlignment="1" applyProtection="1">
      <alignment horizontal="left" vertical="top" wrapText="1"/>
      <protection locked="0"/>
    </xf>
    <xf numFmtId="0" fontId="33" fillId="0" borderId="47" xfId="9" applyFont="1" applyFill="1" applyBorder="1" applyAlignment="1" applyProtection="1">
      <alignment horizontal="left" vertical="top" wrapText="1"/>
      <protection locked="0"/>
    </xf>
    <xf numFmtId="0" fontId="33" fillId="0" borderId="78" xfId="9" applyFont="1" applyFill="1" applyBorder="1" applyAlignment="1" applyProtection="1">
      <alignment horizontal="left" vertical="top" wrapText="1"/>
      <protection locked="0"/>
    </xf>
    <xf numFmtId="0" fontId="33" fillId="0" borderId="46" xfId="9" applyFont="1" applyFill="1" applyBorder="1" applyAlignment="1" applyProtection="1">
      <alignment horizontal="left" vertical="top" wrapText="1"/>
      <protection locked="0"/>
    </xf>
    <xf numFmtId="0" fontId="33" fillId="0" borderId="91" xfId="9" applyFont="1" applyFill="1" applyBorder="1" applyAlignment="1" applyProtection="1">
      <alignment horizontal="left" vertical="top" wrapText="1"/>
      <protection locked="0"/>
    </xf>
    <xf numFmtId="0" fontId="33" fillId="0" borderId="79" xfId="9" applyFont="1" applyFill="1" applyBorder="1" applyAlignment="1" applyProtection="1">
      <alignment horizontal="left" vertical="top" wrapText="1"/>
      <protection locked="0"/>
    </xf>
    <xf numFmtId="0" fontId="33" fillId="0" borderId="90" xfId="9" applyFont="1" applyFill="1" applyBorder="1" applyAlignment="1" applyProtection="1">
      <alignment horizontal="left" vertical="top" wrapText="1"/>
      <protection locked="0"/>
    </xf>
    <xf numFmtId="0" fontId="33" fillId="0" borderId="104" xfId="9" applyFont="1" applyFill="1" applyBorder="1" applyAlignment="1" applyProtection="1">
      <alignment horizontal="left" vertical="top" wrapText="1"/>
      <protection locked="0"/>
    </xf>
    <xf numFmtId="0" fontId="35" fillId="0" borderId="79" xfId="9" applyFont="1" applyFill="1" applyBorder="1" applyAlignment="1" applyProtection="1">
      <alignment horizontal="center" vertical="center" wrapText="1"/>
      <protection locked="0"/>
    </xf>
    <xf numFmtId="0" fontId="35" fillId="0" borderId="90" xfId="9" applyFont="1" applyFill="1" applyBorder="1" applyAlignment="1" applyProtection="1">
      <alignment horizontal="center" vertical="center" wrapText="1"/>
      <protection locked="0"/>
    </xf>
    <xf numFmtId="0" fontId="35" fillId="0" borderId="104" xfId="9" applyFont="1" applyFill="1" applyBorder="1" applyAlignment="1" applyProtection="1">
      <alignment horizontal="center" vertical="center" wrapText="1"/>
      <protection locked="0"/>
    </xf>
    <xf numFmtId="0" fontId="33" fillId="0" borderId="55" xfId="9" applyFont="1" applyFill="1" applyBorder="1" applyAlignment="1" applyProtection="1">
      <alignment horizontal="left" vertical="top" wrapText="1"/>
      <protection locked="0"/>
    </xf>
    <xf numFmtId="0" fontId="33" fillId="0" borderId="45" xfId="9" applyFont="1" applyFill="1" applyBorder="1" applyAlignment="1" applyProtection="1">
      <alignment horizontal="left" vertical="top" wrapText="1"/>
      <protection locked="0"/>
    </xf>
    <xf numFmtId="0" fontId="33" fillId="0" borderId="92" xfId="9" applyFont="1" applyFill="1" applyBorder="1" applyAlignment="1" applyProtection="1">
      <alignment horizontal="left" vertical="top" wrapText="1"/>
      <protection locked="0"/>
    </xf>
    <xf numFmtId="0" fontId="33" fillId="0" borderId="57" xfId="9" applyFont="1" applyFill="1" applyBorder="1" applyAlignment="1" applyProtection="1">
      <alignment horizontal="left" vertical="top" wrapText="1"/>
      <protection locked="0"/>
    </xf>
    <xf numFmtId="0" fontId="33" fillId="0" borderId="44" xfId="9" applyFont="1" applyFill="1" applyBorder="1" applyAlignment="1" applyProtection="1">
      <alignment horizontal="left" vertical="top" wrapText="1"/>
      <protection locked="0"/>
    </xf>
    <xf numFmtId="0" fontId="33" fillId="0" borderId="93" xfId="9" applyFont="1" applyFill="1" applyBorder="1" applyAlignment="1" applyProtection="1">
      <alignment horizontal="left" vertical="top" wrapText="1"/>
      <protection locked="0"/>
    </xf>
    <xf numFmtId="0" fontId="33" fillId="0" borderId="12" xfId="9" applyFont="1" applyFill="1" applyBorder="1">
      <alignment vertical="center"/>
    </xf>
    <xf numFmtId="0" fontId="62" fillId="0" borderId="46" xfId="9" applyFont="1" applyFill="1" applyBorder="1" applyAlignment="1" applyProtection="1">
      <alignment horizontal="left" vertical="center" shrinkToFit="1"/>
      <protection locked="0"/>
    </xf>
    <xf numFmtId="0" fontId="120" fillId="0" borderId="0" xfId="9" applyFont="1" applyFill="1" applyAlignment="1">
      <alignment horizontal="left" vertical="top" wrapText="1"/>
    </xf>
    <xf numFmtId="0" fontId="35" fillId="0" borderId="0" xfId="9" applyFont="1" applyFill="1" applyAlignment="1">
      <alignment horizontal="distributed" vertical="top" wrapText="1"/>
    </xf>
    <xf numFmtId="0" fontId="62" fillId="0" borderId="45" xfId="9" applyFont="1" applyFill="1" applyBorder="1" applyAlignment="1" applyProtection="1">
      <alignment horizontal="left" vertical="center" shrinkToFit="1"/>
      <protection locked="0"/>
    </xf>
    <xf numFmtId="49" fontId="36" fillId="0" borderId="0" xfId="9" quotePrefix="1" applyNumberFormat="1" applyFont="1" applyFill="1" applyAlignment="1">
      <alignment horizontal="center"/>
    </xf>
    <xf numFmtId="57" fontId="35" fillId="0" borderId="46" xfId="9" applyNumberFormat="1" applyFont="1" applyFill="1" applyBorder="1" applyAlignment="1" applyProtection="1">
      <alignment horizontal="center" shrinkToFit="1"/>
      <protection locked="0"/>
    </xf>
    <xf numFmtId="0" fontId="35" fillId="0" borderId="46" xfId="9" applyFont="1" applyFill="1" applyBorder="1" applyAlignment="1" applyProtection="1">
      <alignment horizontal="center" shrinkToFit="1"/>
      <protection locked="0"/>
    </xf>
    <xf numFmtId="0" fontId="95" fillId="0" borderId="2" xfId="9" applyFont="1" applyFill="1" applyBorder="1" applyAlignment="1">
      <alignment horizontal="left" vertical="center"/>
    </xf>
    <xf numFmtId="0" fontId="35" fillId="0" borderId="54" xfId="9" applyFont="1" applyFill="1" applyBorder="1" applyAlignment="1">
      <alignment horizontal="right" vertical="center"/>
    </xf>
    <xf numFmtId="0" fontId="35" fillId="0" borderId="51" xfId="9" applyFont="1" applyFill="1" applyBorder="1" applyAlignment="1">
      <alignment horizontal="right" vertical="center"/>
    </xf>
    <xf numFmtId="200" fontId="35" fillId="0" borderId="51" xfId="9" applyNumberFormat="1" applyFont="1" applyFill="1" applyBorder="1" applyAlignment="1" applyProtection="1">
      <alignment horizontal="center" vertical="center"/>
      <protection locked="0"/>
    </xf>
    <xf numFmtId="176" fontId="35" fillId="0" borderId="51" xfId="3" applyFont="1" applyFill="1" applyBorder="1" applyAlignment="1">
      <alignment horizontal="center" vertical="center"/>
    </xf>
    <xf numFmtId="0" fontId="40" fillId="0" borderId="51" xfId="0" applyFont="1" applyBorder="1" applyAlignment="1">
      <alignment vertical="center" shrinkToFit="1"/>
    </xf>
    <xf numFmtId="0" fontId="33" fillId="0" borderId="51" xfId="9" applyFont="1" applyFill="1" applyBorder="1" applyAlignment="1" applyProtection="1">
      <alignment horizontal="left" vertical="center" shrinkToFit="1"/>
      <protection locked="0"/>
    </xf>
    <xf numFmtId="0" fontId="35" fillId="0" borderId="55" xfId="9" applyFont="1" applyFill="1" applyBorder="1" applyAlignment="1">
      <alignment horizontal="right" vertical="center"/>
    </xf>
    <xf numFmtId="0" fontId="35" fillId="0" borderId="45" xfId="9" applyFont="1" applyFill="1" applyBorder="1" applyAlignment="1">
      <alignment horizontal="right" vertical="center"/>
    </xf>
    <xf numFmtId="200" fontId="35" fillId="0" borderId="45" xfId="9" applyNumberFormat="1" applyFont="1" applyFill="1" applyBorder="1" applyProtection="1">
      <alignment vertical="center"/>
      <protection locked="0"/>
    </xf>
    <xf numFmtId="176" fontId="35" fillId="0" borderId="45" xfId="3" applyFont="1" applyFill="1" applyBorder="1" applyAlignment="1">
      <alignment horizontal="center" vertical="center"/>
    </xf>
    <xf numFmtId="0" fontId="40" fillId="0" borderId="45" xfId="0" applyFont="1" applyBorder="1" applyAlignment="1">
      <alignment vertical="center" shrinkToFit="1"/>
    </xf>
    <xf numFmtId="49" fontId="40" fillId="0" borderId="0" xfId="0" applyNumberFormat="1" applyFont="1" applyAlignment="1">
      <alignment horizontal="right" vertical="top"/>
    </xf>
    <xf numFmtId="0" fontId="40" fillId="0" borderId="44" xfId="0" applyFont="1" applyBorder="1" applyAlignment="1">
      <alignment vertical="center" shrinkToFit="1"/>
    </xf>
    <xf numFmtId="0" fontId="33" fillId="0" borderId="44" xfId="9" applyFont="1" applyFill="1" applyBorder="1" applyAlignment="1" applyProtection="1">
      <alignment horizontal="left" vertical="center" shrinkToFit="1"/>
      <protection locked="0"/>
    </xf>
    <xf numFmtId="0" fontId="35" fillId="0" borderId="57" xfId="9" applyFont="1" applyFill="1" applyBorder="1" applyAlignment="1">
      <alignment horizontal="right" vertical="center"/>
    </xf>
    <xf numFmtId="0" fontId="35" fillId="0" borderId="44" xfId="9" applyFont="1" applyFill="1" applyBorder="1" applyAlignment="1">
      <alignment horizontal="right" vertical="center"/>
    </xf>
    <xf numFmtId="200" fontId="35" fillId="0" borderId="44" xfId="9" applyNumberFormat="1" applyFont="1" applyFill="1" applyBorder="1" applyProtection="1">
      <alignment vertical="center"/>
      <protection locked="0"/>
    </xf>
    <xf numFmtId="176" fontId="35" fillId="0" borderId="44" xfId="3" applyFont="1" applyFill="1" applyBorder="1" applyAlignment="1">
      <alignment horizontal="center" vertical="center"/>
    </xf>
    <xf numFmtId="0" fontId="35" fillId="0" borderId="45" xfId="9" applyFont="1" applyFill="1" applyBorder="1" applyAlignment="1" applyProtection="1">
      <alignment horizontal="center" shrinkToFit="1"/>
      <protection locked="0"/>
    </xf>
    <xf numFmtId="0" fontId="35" fillId="0" borderId="45" xfId="9" applyFont="1" applyFill="1" applyBorder="1" applyAlignment="1" applyProtection="1">
      <alignment horizontal="center" vertical="center"/>
      <protection locked="0"/>
    </xf>
    <xf numFmtId="0" fontId="36" fillId="0" borderId="0" xfId="9" applyFont="1" applyFill="1" applyAlignment="1">
      <alignment horizontal="left" vertical="center"/>
    </xf>
    <xf numFmtId="0" fontId="35" fillId="0" borderId="198" xfId="9" applyFont="1" applyFill="1" applyBorder="1" applyAlignment="1">
      <alignment horizontal="center" vertical="center"/>
    </xf>
    <xf numFmtId="0" fontId="35" fillId="0" borderId="199" xfId="9" applyFont="1" applyFill="1" applyBorder="1" applyAlignment="1">
      <alignment horizontal="center" vertical="center"/>
    </xf>
    <xf numFmtId="0" fontId="35" fillId="0" borderId="200" xfId="9" applyFont="1" applyFill="1" applyBorder="1" applyAlignment="1">
      <alignment horizontal="center" vertical="center"/>
    </xf>
    <xf numFmtId="0" fontId="35" fillId="0" borderId="201" xfId="9" applyFont="1" applyFill="1" applyBorder="1" applyAlignment="1">
      <alignment horizontal="center" vertical="center"/>
    </xf>
    <xf numFmtId="0" fontId="35" fillId="0" borderId="202" xfId="9" applyFont="1" applyFill="1" applyBorder="1" applyAlignment="1">
      <alignment horizontal="center" vertical="center"/>
    </xf>
    <xf numFmtId="0" fontId="35" fillId="0" borderId="203" xfId="9" applyFont="1" applyFill="1" applyBorder="1" applyAlignment="1">
      <alignment horizontal="center" vertical="center"/>
    </xf>
    <xf numFmtId="0" fontId="35" fillId="0" borderId="91" xfId="9" applyFont="1" applyFill="1" applyBorder="1" applyAlignment="1">
      <alignment horizontal="left" vertical="center" shrinkToFit="1"/>
    </xf>
    <xf numFmtId="0" fontId="35" fillId="0" borderId="79" xfId="9" applyFont="1" applyFill="1" applyBorder="1" applyAlignment="1" applyProtection="1">
      <alignment horizontal="center" vertical="center" shrinkToFit="1"/>
      <protection locked="0"/>
    </xf>
    <xf numFmtId="0" fontId="35" fillId="0" borderId="90" xfId="9" applyFont="1" applyFill="1" applyBorder="1" applyAlignment="1" applyProtection="1">
      <alignment horizontal="center" vertical="center" shrinkToFit="1"/>
      <protection locked="0"/>
    </xf>
    <xf numFmtId="0" fontId="35" fillId="0" borderId="7" xfId="9" applyFont="1" applyFill="1" applyBorder="1" applyAlignment="1" applyProtection="1">
      <alignment horizontal="center" vertical="center" shrinkToFit="1"/>
      <protection locked="0"/>
    </xf>
    <xf numFmtId="0" fontId="35" fillId="0" borderId="0" xfId="9" applyFont="1" applyFill="1" applyAlignment="1" applyProtection="1">
      <alignment horizontal="center" vertical="center" shrinkToFit="1"/>
      <protection locked="0"/>
    </xf>
    <xf numFmtId="0" fontId="35" fillId="0" borderId="9" xfId="9" applyFont="1" applyFill="1" applyBorder="1" applyAlignment="1" applyProtection="1">
      <alignment horizontal="center" vertical="center" shrinkToFit="1"/>
      <protection locked="0"/>
    </xf>
    <xf numFmtId="0" fontId="35" fillId="0" borderId="10" xfId="9" applyFont="1" applyFill="1" applyBorder="1" applyAlignment="1">
      <alignment horizontal="left" vertical="center" shrinkToFit="1"/>
    </xf>
    <xf numFmtId="0" fontId="35" fillId="0" borderId="1" xfId="6" quotePrefix="1" applyFont="1" applyFill="1" applyBorder="1" applyAlignment="1">
      <alignment horizontal="right" vertical="top" wrapText="1"/>
    </xf>
    <xf numFmtId="0" fontId="35" fillId="0" borderId="0" xfId="6" applyFont="1" applyFill="1" applyAlignment="1">
      <alignment horizontal="right" vertical="top" wrapText="1"/>
    </xf>
    <xf numFmtId="0" fontId="35" fillId="0" borderId="0" xfId="6" applyFont="1" applyFill="1" applyAlignment="1">
      <alignment horizontal="left" vertical="top" wrapText="1"/>
    </xf>
    <xf numFmtId="0" fontId="33" fillId="0" borderId="0" xfId="6" applyFont="1" applyFill="1" applyAlignment="1">
      <alignment horizontal="left" vertical="top" wrapText="1"/>
    </xf>
    <xf numFmtId="0" fontId="35" fillId="0" borderId="1" xfId="6" quotePrefix="1" applyFont="1" applyFill="1" applyBorder="1" applyAlignment="1">
      <alignment horizontal="right" vertical="center"/>
    </xf>
    <xf numFmtId="0" fontId="35" fillId="0" borderId="0" xfId="6" applyFont="1" applyFill="1" applyAlignment="1">
      <alignment horizontal="right" vertical="center"/>
    </xf>
    <xf numFmtId="0" fontId="35" fillId="0" borderId="0" xfId="6" applyFont="1" applyFill="1">
      <alignment vertical="center"/>
    </xf>
    <xf numFmtId="0" fontId="35" fillId="0" borderId="0" xfId="6" applyFont="1" applyFill="1" applyAlignment="1">
      <alignment vertical="center" shrinkToFit="1"/>
    </xf>
    <xf numFmtId="0" fontId="35" fillId="0" borderId="0" xfId="6" applyFont="1" applyFill="1" applyAlignment="1">
      <alignment horizontal="left" vertical="center" shrinkToFit="1"/>
    </xf>
    <xf numFmtId="0" fontId="35" fillId="0" borderId="0" xfId="6" applyFont="1" applyFill="1" applyAlignment="1">
      <alignment horizontal="left" vertical="center"/>
    </xf>
    <xf numFmtId="0" fontId="35" fillId="0" borderId="0" xfId="6" applyFont="1" applyFill="1" applyAlignment="1" applyProtection="1">
      <alignment vertical="center" shrinkToFit="1"/>
      <protection locked="0"/>
    </xf>
    <xf numFmtId="0" fontId="64" fillId="0" borderId="0" xfId="6" applyFont="1" applyFill="1">
      <alignment vertical="center"/>
    </xf>
    <xf numFmtId="0" fontId="35" fillId="0" borderId="0" xfId="6" quotePrefix="1" applyFont="1" applyFill="1" applyAlignment="1">
      <alignment horizontal="right" vertical="center"/>
    </xf>
    <xf numFmtId="0" fontId="35" fillId="0" borderId="0" xfId="9" applyFont="1" applyFill="1" applyAlignment="1" applyProtection="1">
      <alignment horizontal="left" vertical="center"/>
      <protection locked="0"/>
    </xf>
    <xf numFmtId="0" fontId="35" fillId="0" borderId="168" xfId="9" applyFont="1" applyFill="1" applyBorder="1" applyAlignment="1">
      <alignment horizontal="center" vertical="center"/>
    </xf>
    <xf numFmtId="0" fontId="35" fillId="0" borderId="166" xfId="9" applyFont="1" applyFill="1" applyBorder="1" applyAlignment="1">
      <alignment horizontal="center" vertical="center"/>
    </xf>
  </cellXfs>
  <cellStyles count="19">
    <cellStyle name="ハイパーリンク" xfId="14" builtinId="8"/>
    <cellStyle name="桁区切り" xfId="1" builtinId="6"/>
    <cellStyle name="桁区切り 2" xfId="2" xr:uid="{00000000-0005-0000-0000-000001000000}"/>
    <cellStyle name="桁区切り 3" xfId="11" xr:uid="{00000000-0005-0000-0000-000002000000}"/>
    <cellStyle name="通貨" xfId="3" builtinId="7"/>
    <cellStyle name="通貨 2" xfId="4" xr:uid="{00000000-0005-0000-0000-000004000000}"/>
    <cellStyle name="通貨 3" xfId="5" xr:uid="{00000000-0005-0000-0000-000005000000}"/>
    <cellStyle name="通貨 4" xfId="15" xr:uid="{822D73FD-8E3A-484E-994B-587EB579140C}"/>
    <cellStyle name="標準" xfId="0" builtinId="0"/>
    <cellStyle name="標準 2" xfId="6" xr:uid="{00000000-0005-0000-0000-000007000000}"/>
    <cellStyle name="標準 2 2" xfId="16" xr:uid="{673C12DD-A533-4D6C-B922-2D325084F1A1}"/>
    <cellStyle name="標準 3" xfId="7" xr:uid="{00000000-0005-0000-0000-000008000000}"/>
    <cellStyle name="標準 3 2" xfId="8" xr:uid="{00000000-0005-0000-0000-000009000000}"/>
    <cellStyle name="標準 4" xfId="12" xr:uid="{D44ED2E3-53AD-4CF2-BD73-5899FF9576A9}"/>
    <cellStyle name="標準 4 2" xfId="17" xr:uid="{A80A49C8-1D23-4304-8639-C748488D52E5}"/>
    <cellStyle name="標準 5" xfId="13" xr:uid="{F44B1376-EC04-41DD-A8DC-BD78427C8909}"/>
    <cellStyle name="標準 6" xfId="18" xr:uid="{5FC05267-E690-4AEF-A203-C82B478C5EA9}"/>
    <cellStyle name="標準_会計管理調書  完成" xfId="9" xr:uid="{00000000-0005-0000-0000-00000A000000}"/>
    <cellStyle name="標準_公営保育所－H21" xfId="10" xr:uid="{00000000-0005-0000-0000-00000B000000}"/>
  </cellStyles>
  <dxfs count="41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numFmt numFmtId="184" formatCode="#,###\ "/>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numFmt numFmtId="3" formatCode="#,##0"/>
    </dxf>
    <dxf>
      <numFmt numFmtId="182" formatCode="#,###"/>
    </dxf>
    <dxf>
      <numFmt numFmtId="184" formatCode="#,###\ "/>
    </dxf>
    <dxf>
      <fill>
        <patternFill>
          <bgColor rgb="FFFFFF99"/>
        </patternFill>
      </fill>
    </dxf>
    <dxf>
      <numFmt numFmtId="3" formatCode="#,##0"/>
    </dxf>
    <dxf>
      <numFmt numFmtId="184" formatCode="#,###\ "/>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CC"/>
        </patternFill>
      </fill>
    </dxf>
    <dxf>
      <font>
        <color rgb="FFFF0000"/>
      </font>
    </dxf>
    <dxf>
      <font>
        <color rgb="FF0000FF"/>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dxf>
    <dxf>
      <font>
        <b val="0"/>
        <i val="0"/>
        <color auto="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ECFF"/>
      <color rgb="FFFFCCFF"/>
      <color rgb="FFFFFF99"/>
      <color rgb="FF9C0006"/>
      <color rgb="FFFFC7CE"/>
      <color rgb="FFCCFFCC"/>
      <color rgb="FFFFCC66"/>
      <color rgb="FFCC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checked="Checked"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fmlaLink="$CF$47" lockText="1"/>
</file>

<file path=xl/ctrlProps/ctrlProp67.xml><?xml version="1.0" encoding="utf-8"?>
<formControlPr xmlns="http://schemas.microsoft.com/office/spreadsheetml/2009/9/main" objectType="CheckBox" fmlaLink="$CF$48" lockText="1"/>
</file>

<file path=xl/ctrlProps/ctrlProp68.xml><?xml version="1.0" encoding="utf-8"?>
<formControlPr xmlns="http://schemas.microsoft.com/office/spreadsheetml/2009/9/main" objectType="CheckBox" checked="Checked"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fmlaLink="$CF$47" lockText="1"/>
</file>

<file path=xl/ctrlProps/ctrlProp80.xml><?xml version="1.0" encoding="utf-8"?>
<formControlPr xmlns="http://schemas.microsoft.com/office/spreadsheetml/2009/9/main" objectType="CheckBox" fmlaLink="$CF$48"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fmlaLink="$CF$47" lockText="1"/>
</file>

<file path=xl/ctrlProps/ctrlProp93.xml><?xml version="1.0" encoding="utf-8"?>
<formControlPr xmlns="http://schemas.microsoft.com/office/spreadsheetml/2009/9/main" objectType="CheckBox" fmlaLink="$CF$48"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fmlaLink="$CF$47" lockText="1"/>
</file>

<file path=xl/ctrlProps/ctrlProp106.xml><?xml version="1.0" encoding="utf-8"?>
<formControlPr xmlns="http://schemas.microsoft.com/office/spreadsheetml/2009/9/main" objectType="CheckBox" fmlaLink="$CF$48"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fmlaLink="$BX$18" lockText="1"/>
</file>

<file path=xl/ctrlProps/ctrlProp127.xml><?xml version="1.0" encoding="utf-8"?>
<formControlPr xmlns="http://schemas.microsoft.com/office/spreadsheetml/2009/9/main" objectType="CheckBox" fmlaLink="$BX$19"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checked="Checked" lockText="1"/>
</file>

<file path=xl/ctrlProps/ctrlProp288.xml><?xml version="1.0" encoding="utf-8"?>
<formControlPr xmlns="http://schemas.microsoft.com/office/spreadsheetml/2009/9/main" objectType="CheckBox" checked="Checked"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checked="Checked" lockText="1"/>
</file>

<file path=xl/ctrlProps/ctrlProp292.xml><?xml version="1.0" encoding="utf-8"?>
<formControlPr xmlns="http://schemas.microsoft.com/office/spreadsheetml/2009/9/main" objectType="CheckBox" checked="Checked"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checked="Checked"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checked="Checked"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checked="Checked"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checked="Checked"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checked="Checked" lockText="1"/>
</file>

<file path=xl/ctrlProps/ctrlProp334.xml><?xml version="1.0" encoding="utf-8"?>
<formControlPr xmlns="http://schemas.microsoft.com/office/spreadsheetml/2009/9/main" objectType="CheckBox" checked="Checked"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file>

<file path=xl/ctrlProps/ctrlProp793.xml><?xml version="1.0" encoding="utf-8"?>
<formControlPr xmlns="http://schemas.microsoft.com/office/spreadsheetml/2009/9/main" objectType="CheckBox" lockText="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ctrlProps/ctrlProp796.xml><?xml version="1.0" encoding="utf-8"?>
<formControlPr xmlns="http://schemas.microsoft.com/office/spreadsheetml/2009/9/main" objectType="CheckBox" lockText="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ctrlProps/ctrlProp800.xml><?xml version="1.0" encoding="utf-8"?>
<formControlPr xmlns="http://schemas.microsoft.com/office/spreadsheetml/2009/9/main" objectType="CheckBox" lockText="1"/>
</file>

<file path=xl/ctrlProps/ctrlProp801.xml><?xml version="1.0" encoding="utf-8"?>
<formControlPr xmlns="http://schemas.microsoft.com/office/spreadsheetml/2009/9/main" objectType="CheckBox" lockText="1"/>
</file>

<file path=xl/ctrlProps/ctrlProp802.xml><?xml version="1.0" encoding="utf-8"?>
<formControlPr xmlns="http://schemas.microsoft.com/office/spreadsheetml/2009/9/main" objectType="CheckBox" lockText="1"/>
</file>

<file path=xl/ctrlProps/ctrlProp803.xml><?xml version="1.0" encoding="utf-8"?>
<formControlPr xmlns="http://schemas.microsoft.com/office/spreadsheetml/2009/9/main" objectType="CheckBox" lockText="1"/>
</file>

<file path=xl/ctrlProps/ctrlProp804.xml><?xml version="1.0" encoding="utf-8"?>
<formControlPr xmlns="http://schemas.microsoft.com/office/spreadsheetml/2009/9/main" objectType="CheckBox" lockText="1"/>
</file>

<file path=xl/ctrlProps/ctrlProp805.xml><?xml version="1.0" encoding="utf-8"?>
<formControlPr xmlns="http://schemas.microsoft.com/office/spreadsheetml/2009/9/main" objectType="CheckBox" lockText="1"/>
</file>

<file path=xl/ctrlProps/ctrlProp806.xml><?xml version="1.0" encoding="utf-8"?>
<formControlPr xmlns="http://schemas.microsoft.com/office/spreadsheetml/2009/9/main" objectType="CheckBox" lockText="1"/>
</file>

<file path=xl/ctrlProps/ctrlProp807.xml><?xml version="1.0" encoding="utf-8"?>
<formControlPr xmlns="http://schemas.microsoft.com/office/spreadsheetml/2009/9/main" objectType="CheckBox" lockText="1"/>
</file>

<file path=xl/ctrlProps/ctrlProp808.xml><?xml version="1.0" encoding="utf-8"?>
<formControlPr xmlns="http://schemas.microsoft.com/office/spreadsheetml/2009/9/main" objectType="CheckBox" lockText="1"/>
</file>

<file path=xl/ctrlProps/ctrlProp809.xml><?xml version="1.0" encoding="utf-8"?>
<formControlPr xmlns="http://schemas.microsoft.com/office/spreadsheetml/2009/9/main" objectType="CheckBox" lockText="1"/>
</file>

<file path=xl/ctrlProps/ctrlProp810.xml><?xml version="1.0" encoding="utf-8"?>
<formControlPr xmlns="http://schemas.microsoft.com/office/spreadsheetml/2009/9/main" objectType="CheckBox" lockText="1"/>
</file>

<file path=xl/ctrlProps/ctrlProp811.xml><?xml version="1.0" encoding="utf-8"?>
<formControlPr xmlns="http://schemas.microsoft.com/office/spreadsheetml/2009/9/main" objectType="CheckBox" lockText="1"/>
</file>

<file path=xl/ctrlProps/ctrlProp812.xml><?xml version="1.0" encoding="utf-8"?>
<formControlPr xmlns="http://schemas.microsoft.com/office/spreadsheetml/2009/9/main" objectType="CheckBox" lockText="1"/>
</file>

<file path=xl/ctrlProps/ctrlProp813.xml><?xml version="1.0" encoding="utf-8"?>
<formControlPr xmlns="http://schemas.microsoft.com/office/spreadsheetml/2009/9/main" objectType="CheckBox" lockText="1"/>
</file>

<file path=xl/ctrlProps/ctrlProp814.xml><?xml version="1.0" encoding="utf-8"?>
<formControlPr xmlns="http://schemas.microsoft.com/office/spreadsheetml/2009/9/main" objectType="CheckBox" lockText="1"/>
</file>

<file path=xl/ctrlProps/ctrlProp815.xml><?xml version="1.0" encoding="utf-8"?>
<formControlPr xmlns="http://schemas.microsoft.com/office/spreadsheetml/2009/9/main" objectType="CheckBox" lockText="1"/>
</file>

<file path=xl/ctrlProps/ctrlProp816.xml><?xml version="1.0" encoding="utf-8"?>
<formControlPr xmlns="http://schemas.microsoft.com/office/spreadsheetml/2009/9/main" objectType="CheckBox" lockText="1"/>
</file>

<file path=xl/ctrlProps/ctrlProp817.xml><?xml version="1.0" encoding="utf-8"?>
<formControlPr xmlns="http://schemas.microsoft.com/office/spreadsheetml/2009/9/main" objectType="CheckBox" lockText="1"/>
</file>

<file path=xl/ctrlProps/ctrlProp818.xml><?xml version="1.0" encoding="utf-8"?>
<formControlPr xmlns="http://schemas.microsoft.com/office/spreadsheetml/2009/9/main" objectType="CheckBox" lockText="1"/>
</file>

<file path=xl/ctrlProps/ctrlProp819.xml><?xml version="1.0" encoding="utf-8"?>
<formControlPr xmlns="http://schemas.microsoft.com/office/spreadsheetml/2009/9/main" objectType="CheckBox" lockText="1"/>
</file>

<file path=xl/ctrlProps/ctrlProp820.xml><?xml version="1.0" encoding="utf-8"?>
<formControlPr xmlns="http://schemas.microsoft.com/office/spreadsheetml/2009/9/main" objectType="CheckBox" lockText="1"/>
</file>

<file path=xl/ctrlProps/ctrlProp821.xml><?xml version="1.0" encoding="utf-8"?>
<formControlPr xmlns="http://schemas.microsoft.com/office/spreadsheetml/2009/9/main" objectType="CheckBox" lockText="1"/>
</file>

<file path=xl/ctrlProps/ctrlProp822.xml><?xml version="1.0" encoding="utf-8"?>
<formControlPr xmlns="http://schemas.microsoft.com/office/spreadsheetml/2009/9/main" objectType="CheckBox" lockText="1"/>
</file>

<file path=xl/ctrlProps/ctrlProp823.xml><?xml version="1.0" encoding="utf-8"?>
<formControlPr xmlns="http://schemas.microsoft.com/office/spreadsheetml/2009/9/main" objectType="CheckBox" lockText="1"/>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14</xdr:row>
          <xdr:rowOff>152400</xdr:rowOff>
        </xdr:from>
        <xdr:to>
          <xdr:col>18</xdr:col>
          <xdr:colOff>133350</xdr:colOff>
          <xdr:row>16</xdr:row>
          <xdr:rowOff>19050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00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xdr:row>
          <xdr:rowOff>152400</xdr:rowOff>
        </xdr:from>
        <xdr:to>
          <xdr:col>21</xdr:col>
          <xdr:colOff>114300</xdr:colOff>
          <xdr:row>16</xdr:row>
          <xdr:rowOff>9525</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00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37</xdr:row>
          <xdr:rowOff>114300</xdr:rowOff>
        </xdr:from>
        <xdr:to>
          <xdr:col>9</xdr:col>
          <xdr:colOff>152400</xdr:colOff>
          <xdr:row>39</xdr:row>
          <xdr:rowOff>19050</xdr:rowOff>
        </xdr:to>
        <xdr:grpSp>
          <xdr:nvGrpSpPr>
            <xdr:cNvPr id="4" name="Group 32">
              <a:extLst>
                <a:ext uri="{FF2B5EF4-FFF2-40B4-BE49-F238E27FC236}">
                  <a16:creationId xmlns:a16="http://schemas.microsoft.com/office/drawing/2014/main" id="{00000000-0008-0000-0000-000004000000}"/>
                </a:ext>
              </a:extLst>
            </xdr:cNvPr>
            <xdr:cNvGrpSpPr>
              <a:grpSpLocks/>
            </xdr:cNvGrpSpPr>
          </xdr:nvGrpSpPr>
          <xdr:grpSpPr bwMode="auto">
            <a:xfrm>
              <a:off x="1178299" y="6748182"/>
              <a:ext cx="879101" cy="218515"/>
              <a:chOff x="127" y="717"/>
              <a:chExt cx="93" cy="22"/>
            </a:xfrm>
          </xdr:grpSpPr>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0000-000003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0000-000004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37</xdr:row>
          <xdr:rowOff>133350</xdr:rowOff>
        </xdr:from>
        <xdr:to>
          <xdr:col>19</xdr:col>
          <xdr:colOff>47625</xdr:colOff>
          <xdr:row>39</xdr:row>
          <xdr:rowOff>38100</xdr:rowOff>
        </xdr:to>
        <xdr:grpSp>
          <xdr:nvGrpSpPr>
            <xdr:cNvPr id="7" name="Group 39">
              <a:extLst>
                <a:ext uri="{FF2B5EF4-FFF2-40B4-BE49-F238E27FC236}">
                  <a16:creationId xmlns:a16="http://schemas.microsoft.com/office/drawing/2014/main" id="{00000000-0008-0000-0000-000007000000}"/>
                </a:ext>
              </a:extLst>
            </xdr:cNvPr>
            <xdr:cNvGrpSpPr>
              <a:grpSpLocks/>
            </xdr:cNvGrpSpPr>
          </xdr:nvGrpSpPr>
          <xdr:grpSpPr bwMode="auto">
            <a:xfrm>
              <a:off x="3180229" y="6767232"/>
              <a:ext cx="867896" cy="218515"/>
              <a:chOff x="338" y="719"/>
              <a:chExt cx="93" cy="22"/>
            </a:xfrm>
          </xdr:grpSpPr>
          <xdr:sp macro="" textlink="">
            <xdr:nvSpPr>
              <xdr:cNvPr id="551941" name="Check Box 9" hidden="1">
                <a:extLst>
                  <a:ext uri="{63B3BB69-23CF-44E3-9099-C40C66FF867C}">
                    <a14:compatExt spid="_x0000_s551941"/>
                  </a:ext>
                  <a:ext uri="{FF2B5EF4-FFF2-40B4-BE49-F238E27FC236}">
                    <a16:creationId xmlns:a16="http://schemas.microsoft.com/office/drawing/2014/main" id="{00000000-0008-0000-0000-000005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2" name="Check Box 10" hidden="1">
                <a:extLst>
                  <a:ext uri="{63B3BB69-23CF-44E3-9099-C40C66FF867C}">
                    <a14:compatExt spid="_x0000_s551942"/>
                  </a:ext>
                  <a:ext uri="{FF2B5EF4-FFF2-40B4-BE49-F238E27FC236}">
                    <a16:creationId xmlns:a16="http://schemas.microsoft.com/office/drawing/2014/main" id="{00000000-0008-0000-0000-000006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62</xdr:row>
          <xdr:rowOff>66675</xdr:rowOff>
        </xdr:from>
        <xdr:to>
          <xdr:col>20</xdr:col>
          <xdr:colOff>66675</xdr:colOff>
          <xdr:row>63</xdr:row>
          <xdr:rowOff>85725</xdr:rowOff>
        </xdr:to>
        <xdr:grpSp>
          <xdr:nvGrpSpPr>
            <xdr:cNvPr id="10" name="Group 26">
              <a:extLst>
                <a:ext uri="{FF2B5EF4-FFF2-40B4-BE49-F238E27FC236}">
                  <a16:creationId xmlns:a16="http://schemas.microsoft.com/office/drawing/2014/main" id="{00000000-0008-0000-0000-00000A000000}"/>
                </a:ext>
              </a:extLst>
            </xdr:cNvPr>
            <xdr:cNvGrpSpPr>
              <a:grpSpLocks/>
            </xdr:cNvGrpSpPr>
          </xdr:nvGrpSpPr>
          <xdr:grpSpPr bwMode="auto">
            <a:xfrm>
              <a:off x="3180229" y="10499351"/>
              <a:ext cx="1066240" cy="187139"/>
              <a:chOff x="368" y="1008"/>
              <a:chExt cx="115" cy="20"/>
            </a:xfrm>
          </xdr:grpSpPr>
          <xdr:sp macro="" textlink="">
            <xdr:nvSpPr>
              <xdr:cNvPr id="551943" name="Check Box 19" hidden="1">
                <a:extLst>
                  <a:ext uri="{63B3BB69-23CF-44E3-9099-C40C66FF867C}">
                    <a14:compatExt spid="_x0000_s551943"/>
                  </a:ext>
                  <a:ext uri="{FF2B5EF4-FFF2-40B4-BE49-F238E27FC236}">
                    <a16:creationId xmlns:a16="http://schemas.microsoft.com/office/drawing/2014/main" id="{00000000-0008-0000-0000-0000076C0800}"/>
                  </a:ext>
                </a:extLst>
              </xdr:cNvPr>
              <xdr:cNvSpPr/>
            </xdr:nvSpPr>
            <xdr:spPr bwMode="auto">
              <a:xfrm>
                <a:off x="368" y="1008"/>
                <a:ext cx="58"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4" name="Check Box 20" hidden="1">
                <a:extLst>
                  <a:ext uri="{63B3BB69-23CF-44E3-9099-C40C66FF867C}">
                    <a14:compatExt spid="_x0000_s551944"/>
                  </a:ext>
                  <a:ext uri="{FF2B5EF4-FFF2-40B4-BE49-F238E27FC236}">
                    <a16:creationId xmlns:a16="http://schemas.microsoft.com/office/drawing/2014/main" id="{00000000-0008-0000-0000-0000086C0800}"/>
                  </a:ext>
                </a:extLst>
              </xdr:cNvPr>
              <xdr:cNvSpPr/>
            </xdr:nvSpPr>
            <xdr:spPr bwMode="auto">
              <a:xfrm>
                <a:off x="425" y="1008"/>
                <a:ext cx="58"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57</xdr:row>
          <xdr:rowOff>95250</xdr:rowOff>
        </xdr:from>
        <xdr:to>
          <xdr:col>22</xdr:col>
          <xdr:colOff>0</xdr:colOff>
          <xdr:row>59</xdr:row>
          <xdr:rowOff>0</xdr:rowOff>
        </xdr:to>
        <xdr:grpSp>
          <xdr:nvGrpSpPr>
            <xdr:cNvPr id="13" name="Group 27">
              <a:extLst>
                <a:ext uri="{FF2B5EF4-FFF2-40B4-BE49-F238E27FC236}">
                  <a16:creationId xmlns:a16="http://schemas.microsoft.com/office/drawing/2014/main" id="{00000000-0008-0000-0000-00000D000000}"/>
                </a:ext>
              </a:extLst>
            </xdr:cNvPr>
            <xdr:cNvGrpSpPr>
              <a:grpSpLocks/>
            </xdr:cNvGrpSpPr>
          </xdr:nvGrpSpPr>
          <xdr:grpSpPr bwMode="auto">
            <a:xfrm>
              <a:off x="2605368" y="9788338"/>
              <a:ext cx="1933014" cy="218515"/>
              <a:chOff x="278" y="1020"/>
              <a:chExt cx="206" cy="22"/>
            </a:xfrm>
          </xdr:grpSpPr>
          <xdr:sp macro="" textlink="">
            <xdr:nvSpPr>
              <xdr:cNvPr id="551945" name="Check Box 17" hidden="1">
                <a:extLst>
                  <a:ext uri="{63B3BB69-23CF-44E3-9099-C40C66FF867C}">
                    <a14:compatExt spid="_x0000_s551945"/>
                  </a:ext>
                  <a:ext uri="{FF2B5EF4-FFF2-40B4-BE49-F238E27FC236}">
                    <a16:creationId xmlns:a16="http://schemas.microsoft.com/office/drawing/2014/main" id="{00000000-0008-0000-0000-000009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6" name="Check Box 18" hidden="1">
                <a:extLst>
                  <a:ext uri="{63B3BB69-23CF-44E3-9099-C40C66FF867C}">
                    <a14:compatExt spid="_x0000_s551946"/>
                  </a:ext>
                  <a:ext uri="{FF2B5EF4-FFF2-40B4-BE49-F238E27FC236}">
                    <a16:creationId xmlns:a16="http://schemas.microsoft.com/office/drawing/2014/main" id="{00000000-0008-0000-0000-00000A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47" name="Check Box 25" hidden="1">
                <a:extLst>
                  <a:ext uri="{63B3BB69-23CF-44E3-9099-C40C66FF867C}">
                    <a14:compatExt spid="_x0000_s551947"/>
                  </a:ext>
                  <a:ext uri="{FF2B5EF4-FFF2-40B4-BE49-F238E27FC236}">
                    <a16:creationId xmlns:a16="http://schemas.microsoft.com/office/drawing/2014/main" id="{00000000-0008-0000-0000-00000B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38</xdr:row>
          <xdr:rowOff>142875</xdr:rowOff>
        </xdr:from>
        <xdr:to>
          <xdr:col>9</xdr:col>
          <xdr:colOff>152400</xdr:colOff>
          <xdr:row>40</xdr:row>
          <xdr:rowOff>47625</xdr:rowOff>
        </xdr:to>
        <xdr:grpSp>
          <xdr:nvGrpSpPr>
            <xdr:cNvPr id="17" name="Group 33">
              <a:extLst>
                <a:ext uri="{FF2B5EF4-FFF2-40B4-BE49-F238E27FC236}">
                  <a16:creationId xmlns:a16="http://schemas.microsoft.com/office/drawing/2014/main" id="{00000000-0008-0000-0000-000011000000}"/>
                </a:ext>
              </a:extLst>
            </xdr:cNvPr>
            <xdr:cNvGrpSpPr>
              <a:grpSpLocks/>
            </xdr:cNvGrpSpPr>
          </xdr:nvGrpSpPr>
          <xdr:grpSpPr bwMode="auto">
            <a:xfrm>
              <a:off x="1178299" y="6933640"/>
              <a:ext cx="879101" cy="218514"/>
              <a:chOff x="127" y="717"/>
              <a:chExt cx="93" cy="22"/>
            </a:xfrm>
          </xdr:grpSpPr>
          <xdr:sp macro="" textlink="">
            <xdr:nvSpPr>
              <xdr:cNvPr id="551948" name="Check Box 34" hidden="1">
                <a:extLst>
                  <a:ext uri="{63B3BB69-23CF-44E3-9099-C40C66FF867C}">
                    <a14:compatExt spid="_x0000_s551948"/>
                  </a:ext>
                  <a:ext uri="{FF2B5EF4-FFF2-40B4-BE49-F238E27FC236}">
                    <a16:creationId xmlns:a16="http://schemas.microsoft.com/office/drawing/2014/main" id="{00000000-0008-0000-0000-00000C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9" name="Check Box 35" hidden="1">
                <a:extLst>
                  <a:ext uri="{63B3BB69-23CF-44E3-9099-C40C66FF867C}">
                    <a14:compatExt spid="_x0000_s551949"/>
                  </a:ext>
                  <a:ext uri="{FF2B5EF4-FFF2-40B4-BE49-F238E27FC236}">
                    <a16:creationId xmlns:a16="http://schemas.microsoft.com/office/drawing/2014/main" id="{00000000-0008-0000-0000-00000D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40</xdr:row>
          <xdr:rowOff>19050</xdr:rowOff>
        </xdr:from>
        <xdr:to>
          <xdr:col>9</xdr:col>
          <xdr:colOff>152400</xdr:colOff>
          <xdr:row>41</xdr:row>
          <xdr:rowOff>76200</xdr:rowOff>
        </xdr:to>
        <xdr:grpSp>
          <xdr:nvGrpSpPr>
            <xdr:cNvPr id="20" name="Group 36">
              <a:extLst>
                <a:ext uri="{FF2B5EF4-FFF2-40B4-BE49-F238E27FC236}">
                  <a16:creationId xmlns:a16="http://schemas.microsoft.com/office/drawing/2014/main" id="{00000000-0008-0000-0000-000014000000}"/>
                </a:ext>
              </a:extLst>
            </xdr:cNvPr>
            <xdr:cNvGrpSpPr>
              <a:grpSpLocks/>
            </xdr:cNvGrpSpPr>
          </xdr:nvGrpSpPr>
          <xdr:grpSpPr bwMode="auto">
            <a:xfrm>
              <a:off x="1178299" y="7123579"/>
              <a:ext cx="879101" cy="214033"/>
              <a:chOff x="127" y="717"/>
              <a:chExt cx="93" cy="22"/>
            </a:xfrm>
          </xdr:grpSpPr>
          <xdr:sp macro="" textlink="">
            <xdr:nvSpPr>
              <xdr:cNvPr id="551950" name="Check Box 37" hidden="1">
                <a:extLst>
                  <a:ext uri="{63B3BB69-23CF-44E3-9099-C40C66FF867C}">
                    <a14:compatExt spid="_x0000_s551950"/>
                  </a:ext>
                  <a:ext uri="{FF2B5EF4-FFF2-40B4-BE49-F238E27FC236}">
                    <a16:creationId xmlns:a16="http://schemas.microsoft.com/office/drawing/2014/main" id="{00000000-0008-0000-0000-00000E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1" name="Check Box 38" hidden="1">
                <a:extLst>
                  <a:ext uri="{63B3BB69-23CF-44E3-9099-C40C66FF867C}">
                    <a14:compatExt spid="_x0000_s551951"/>
                  </a:ext>
                  <a:ext uri="{FF2B5EF4-FFF2-40B4-BE49-F238E27FC236}">
                    <a16:creationId xmlns:a16="http://schemas.microsoft.com/office/drawing/2014/main" id="{00000000-0008-0000-0000-00000F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38</xdr:row>
          <xdr:rowOff>142875</xdr:rowOff>
        </xdr:from>
        <xdr:to>
          <xdr:col>19</xdr:col>
          <xdr:colOff>47625</xdr:colOff>
          <xdr:row>40</xdr:row>
          <xdr:rowOff>47625</xdr:rowOff>
        </xdr:to>
        <xdr:grpSp>
          <xdr:nvGrpSpPr>
            <xdr:cNvPr id="23" name="Group 40">
              <a:extLst>
                <a:ext uri="{FF2B5EF4-FFF2-40B4-BE49-F238E27FC236}">
                  <a16:creationId xmlns:a16="http://schemas.microsoft.com/office/drawing/2014/main" id="{00000000-0008-0000-0000-000017000000}"/>
                </a:ext>
              </a:extLst>
            </xdr:cNvPr>
            <xdr:cNvGrpSpPr>
              <a:grpSpLocks/>
            </xdr:cNvGrpSpPr>
          </xdr:nvGrpSpPr>
          <xdr:grpSpPr bwMode="auto">
            <a:xfrm>
              <a:off x="3180229" y="6933640"/>
              <a:ext cx="867896" cy="218514"/>
              <a:chOff x="338" y="719"/>
              <a:chExt cx="93" cy="22"/>
            </a:xfrm>
          </xdr:grpSpPr>
          <xdr:sp macro="" textlink="">
            <xdr:nvSpPr>
              <xdr:cNvPr id="551952" name="Check Box 41" hidden="1">
                <a:extLst>
                  <a:ext uri="{63B3BB69-23CF-44E3-9099-C40C66FF867C}">
                    <a14:compatExt spid="_x0000_s551952"/>
                  </a:ext>
                  <a:ext uri="{FF2B5EF4-FFF2-40B4-BE49-F238E27FC236}">
                    <a16:creationId xmlns:a16="http://schemas.microsoft.com/office/drawing/2014/main" id="{00000000-0008-0000-0000-000010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3" name="Check Box 42" hidden="1">
                <a:extLst>
                  <a:ext uri="{63B3BB69-23CF-44E3-9099-C40C66FF867C}">
                    <a14:compatExt spid="_x0000_s551953"/>
                  </a:ext>
                  <a:ext uri="{FF2B5EF4-FFF2-40B4-BE49-F238E27FC236}">
                    <a16:creationId xmlns:a16="http://schemas.microsoft.com/office/drawing/2014/main" id="{00000000-0008-0000-0000-000011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52</xdr:row>
          <xdr:rowOff>57150</xdr:rowOff>
        </xdr:from>
        <xdr:to>
          <xdr:col>21</xdr:col>
          <xdr:colOff>161925</xdr:colOff>
          <xdr:row>53</xdr:row>
          <xdr:rowOff>114300</xdr:rowOff>
        </xdr:to>
        <xdr:grpSp>
          <xdr:nvGrpSpPr>
            <xdr:cNvPr id="26" name="Group 43">
              <a:extLst>
                <a:ext uri="{FF2B5EF4-FFF2-40B4-BE49-F238E27FC236}">
                  <a16:creationId xmlns:a16="http://schemas.microsoft.com/office/drawing/2014/main" id="{00000000-0008-0000-0000-00001A000000}"/>
                </a:ext>
              </a:extLst>
            </xdr:cNvPr>
            <xdr:cNvGrpSpPr>
              <a:grpSpLocks/>
            </xdr:cNvGrpSpPr>
          </xdr:nvGrpSpPr>
          <xdr:grpSpPr bwMode="auto">
            <a:xfrm>
              <a:off x="2586318" y="9044268"/>
              <a:ext cx="1934695" cy="214032"/>
              <a:chOff x="278" y="1020"/>
              <a:chExt cx="206" cy="22"/>
            </a:xfrm>
          </xdr:grpSpPr>
          <xdr:sp macro="" textlink="">
            <xdr:nvSpPr>
              <xdr:cNvPr id="551954" name="Check Box 44" hidden="1">
                <a:extLst>
                  <a:ext uri="{63B3BB69-23CF-44E3-9099-C40C66FF867C}">
                    <a14:compatExt spid="_x0000_s551954"/>
                  </a:ext>
                  <a:ext uri="{FF2B5EF4-FFF2-40B4-BE49-F238E27FC236}">
                    <a16:creationId xmlns:a16="http://schemas.microsoft.com/office/drawing/2014/main" id="{00000000-0008-0000-0000-000012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55" name="Check Box 45" hidden="1">
                <a:extLst>
                  <a:ext uri="{63B3BB69-23CF-44E3-9099-C40C66FF867C}">
                    <a14:compatExt spid="_x0000_s551955"/>
                  </a:ext>
                  <a:ext uri="{FF2B5EF4-FFF2-40B4-BE49-F238E27FC236}">
                    <a16:creationId xmlns:a16="http://schemas.microsoft.com/office/drawing/2014/main" id="{00000000-0008-0000-0000-000013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56" name="Check Box 46" hidden="1">
                <a:extLst>
                  <a:ext uri="{63B3BB69-23CF-44E3-9099-C40C66FF867C}">
                    <a14:compatExt spid="_x0000_s551956"/>
                  </a:ext>
                  <a:ext uri="{FF2B5EF4-FFF2-40B4-BE49-F238E27FC236}">
                    <a16:creationId xmlns:a16="http://schemas.microsoft.com/office/drawing/2014/main" id="{00000000-0008-0000-0000-000014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9</xdr:row>
      <xdr:rowOff>104775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62126" y="2619375"/>
          <a:ext cx="3429000" cy="419100"/>
        </a:xfrm>
        <a:prstGeom prst="rect">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200-000003000000}"/>
            </a:ext>
          </a:extLst>
        </xdr:cNvPr>
        <xdr:cNvCxnSpPr>
          <a:stCxn id="4" idx="1"/>
        </xdr:cNvCxnSpPr>
      </xdr:nvCxnSpPr>
      <xdr:spPr>
        <a:xfrm flipH="1">
          <a:off x="4933950" y="2290763"/>
          <a:ext cx="561975" cy="319087"/>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5495925" y="1971675"/>
          <a:ext cx="180975" cy="638175"/>
        </a:xfrm>
        <a:prstGeom prst="lef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504826</xdr:colOff>
      <xdr:row>27</xdr:row>
      <xdr:rowOff>323850</xdr:rowOff>
    </xdr:from>
    <xdr:to>
      <xdr:col>12</xdr:col>
      <xdr:colOff>923926</xdr:colOff>
      <xdr:row>30</xdr:row>
      <xdr:rowOff>314324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600701" y="8724900"/>
          <a:ext cx="2400300" cy="990599"/>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0</xdr:colOff>
      <xdr:row>28</xdr:row>
      <xdr:rowOff>47625</xdr:rowOff>
    </xdr:from>
    <xdr:to>
      <xdr:col>9</xdr:col>
      <xdr:colOff>504826</xdr:colOff>
      <xdr:row>29</xdr:row>
      <xdr:rowOff>9525</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H="1" flipV="1">
          <a:off x="5095875" y="8782050"/>
          <a:ext cx="504826" cy="295275"/>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76200</xdr:colOff>
          <xdr:row>14</xdr:row>
          <xdr:rowOff>152400</xdr:rowOff>
        </xdr:from>
        <xdr:to>
          <xdr:col>24</xdr:col>
          <xdr:colOff>21852</xdr:colOff>
          <xdr:row>16</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581400" y="2352675"/>
              <a:ext cx="1145802" cy="209550"/>
              <a:chOff x="3059824" y="2426173"/>
              <a:chExt cx="1156151" cy="202837"/>
            </a:xfrm>
          </xdr:grpSpPr>
          <xdr:sp macro="" textlink="">
            <xdr:nvSpPr>
              <xdr:cNvPr id="610305" name="Check Box 1" hidden="1">
                <a:extLst>
                  <a:ext uri="{63B3BB69-23CF-44E3-9099-C40C66FF867C}">
                    <a14:compatExt spid="_x0000_s610305"/>
                  </a:ext>
                  <a:ext uri="{FF2B5EF4-FFF2-40B4-BE49-F238E27FC236}">
                    <a16:creationId xmlns:a16="http://schemas.microsoft.com/office/drawing/2014/main" id="{00000000-0008-0000-0500-000001500900}"/>
                  </a:ext>
                </a:extLst>
              </xdr:cNvPr>
              <xdr:cNvSpPr/>
            </xdr:nvSpPr>
            <xdr:spPr bwMode="auto">
              <a:xfrm>
                <a:off x="3059824" y="2426193"/>
                <a:ext cx="547494" cy="202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06" name="Check Box 2" hidden="1">
                <a:extLst>
                  <a:ext uri="{63B3BB69-23CF-44E3-9099-C40C66FF867C}">
                    <a14:compatExt spid="_x0000_s610306"/>
                  </a:ext>
                  <a:ext uri="{FF2B5EF4-FFF2-40B4-BE49-F238E27FC236}">
                    <a16:creationId xmlns:a16="http://schemas.microsoft.com/office/drawing/2014/main" id="{00000000-0008-0000-0500-000002500900}"/>
                  </a:ext>
                </a:extLst>
              </xdr:cNvPr>
              <xdr:cNvSpPr/>
            </xdr:nvSpPr>
            <xdr:spPr bwMode="auto">
              <a:xfrm>
                <a:off x="3665231" y="2426173"/>
                <a:ext cx="550744"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123825</xdr:rowOff>
        </xdr:from>
        <xdr:to>
          <xdr:col>8</xdr:col>
          <xdr:colOff>47625</xdr:colOff>
          <xdr:row>35</xdr:row>
          <xdr:rowOff>28575</xdr:rowOff>
        </xdr:to>
        <xdr:sp macro="" textlink="">
          <xdr:nvSpPr>
            <xdr:cNvPr id="610313" name="Check Box 34" hidden="1">
              <a:extLst>
                <a:ext uri="{63B3BB69-23CF-44E3-9099-C40C66FF867C}">
                  <a14:compatExt spid="_x0000_s610313"/>
                </a:ext>
                <a:ext uri="{FF2B5EF4-FFF2-40B4-BE49-F238E27FC236}">
                  <a16:creationId xmlns:a16="http://schemas.microsoft.com/office/drawing/2014/main" id="{00000000-0008-0000-0500-000009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33</xdr:row>
          <xdr:rowOff>114300</xdr:rowOff>
        </xdr:from>
        <xdr:to>
          <xdr:col>9</xdr:col>
          <xdr:colOff>190500</xdr:colOff>
          <xdr:row>35</xdr:row>
          <xdr:rowOff>9525</xdr:rowOff>
        </xdr:to>
        <xdr:sp macro="" textlink="">
          <xdr:nvSpPr>
            <xdr:cNvPr id="610316" name="Check Box 12" hidden="1">
              <a:extLst>
                <a:ext uri="{63B3BB69-23CF-44E3-9099-C40C66FF867C}">
                  <a14:compatExt spid="_x0000_s610316"/>
                </a:ext>
                <a:ext uri="{FF2B5EF4-FFF2-40B4-BE49-F238E27FC236}">
                  <a16:creationId xmlns:a16="http://schemas.microsoft.com/office/drawing/2014/main" id="{00000000-0008-0000-0500-00000C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114300</xdr:rowOff>
        </xdr:from>
        <xdr:to>
          <xdr:col>19</xdr:col>
          <xdr:colOff>19050</xdr:colOff>
          <xdr:row>35</xdr:row>
          <xdr:rowOff>19050</xdr:rowOff>
        </xdr:to>
        <xdr:sp macro="" textlink="">
          <xdr:nvSpPr>
            <xdr:cNvPr id="610317" name="Check Box 13" hidden="1">
              <a:extLst>
                <a:ext uri="{63B3BB69-23CF-44E3-9099-C40C66FF867C}">
                  <a14:compatExt spid="_x0000_s610317"/>
                </a:ext>
                <a:ext uri="{FF2B5EF4-FFF2-40B4-BE49-F238E27FC236}">
                  <a16:creationId xmlns:a16="http://schemas.microsoft.com/office/drawing/2014/main" id="{00000000-0008-0000-0500-00000D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33</xdr:row>
          <xdr:rowOff>114300</xdr:rowOff>
        </xdr:from>
        <xdr:to>
          <xdr:col>22</xdr:col>
          <xdr:colOff>9525</xdr:colOff>
          <xdr:row>35</xdr:row>
          <xdr:rowOff>19050</xdr:rowOff>
        </xdr:to>
        <xdr:sp macro="" textlink="">
          <xdr:nvSpPr>
            <xdr:cNvPr id="610318" name="Check Box 14" hidden="1">
              <a:extLst>
                <a:ext uri="{63B3BB69-23CF-44E3-9099-C40C66FF867C}">
                  <a14:compatExt spid="_x0000_s610318"/>
                </a:ext>
                <a:ext uri="{FF2B5EF4-FFF2-40B4-BE49-F238E27FC236}">
                  <a16:creationId xmlns:a16="http://schemas.microsoft.com/office/drawing/2014/main" id="{00000000-0008-0000-0500-00000E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133350</xdr:rowOff>
        </xdr:from>
        <xdr:to>
          <xdr:col>8</xdr:col>
          <xdr:colOff>47625</xdr:colOff>
          <xdr:row>37</xdr:row>
          <xdr:rowOff>38100</xdr:rowOff>
        </xdr:to>
        <xdr:sp macro="" textlink="">
          <xdr:nvSpPr>
            <xdr:cNvPr id="610319" name="Check Box 15" hidden="1">
              <a:extLst>
                <a:ext uri="{63B3BB69-23CF-44E3-9099-C40C66FF867C}">
                  <a14:compatExt spid="_x0000_s610319"/>
                </a:ext>
                <a:ext uri="{FF2B5EF4-FFF2-40B4-BE49-F238E27FC236}">
                  <a16:creationId xmlns:a16="http://schemas.microsoft.com/office/drawing/2014/main" id="{00000000-0008-0000-0500-00000F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123825</xdr:rowOff>
        </xdr:from>
        <xdr:to>
          <xdr:col>8</xdr:col>
          <xdr:colOff>47625</xdr:colOff>
          <xdr:row>36</xdr:row>
          <xdr:rowOff>28575</xdr:rowOff>
        </xdr:to>
        <xdr:sp macro="" textlink="">
          <xdr:nvSpPr>
            <xdr:cNvPr id="610320" name="Check Box 16" hidden="1">
              <a:extLst>
                <a:ext uri="{63B3BB69-23CF-44E3-9099-C40C66FF867C}">
                  <a14:compatExt spid="_x0000_s610320"/>
                </a:ext>
                <a:ext uri="{FF2B5EF4-FFF2-40B4-BE49-F238E27FC236}">
                  <a16:creationId xmlns:a16="http://schemas.microsoft.com/office/drawing/2014/main" id="{00000000-0008-0000-0500-000010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34</xdr:row>
          <xdr:rowOff>123825</xdr:rowOff>
        </xdr:from>
        <xdr:to>
          <xdr:col>12</xdr:col>
          <xdr:colOff>0</xdr:colOff>
          <xdr:row>36</xdr:row>
          <xdr:rowOff>28575</xdr:rowOff>
        </xdr:to>
        <xdr:sp macro="" textlink="">
          <xdr:nvSpPr>
            <xdr:cNvPr id="610321" name="Check Box 17" hidden="1">
              <a:extLst>
                <a:ext uri="{63B3BB69-23CF-44E3-9099-C40C66FF867C}">
                  <a14:compatExt spid="_x0000_s610321"/>
                </a:ext>
                <a:ext uri="{FF2B5EF4-FFF2-40B4-BE49-F238E27FC236}">
                  <a16:creationId xmlns:a16="http://schemas.microsoft.com/office/drawing/2014/main" id="{00000000-0008-0000-0500-000011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35</xdr:row>
          <xdr:rowOff>133350</xdr:rowOff>
        </xdr:from>
        <xdr:to>
          <xdr:col>12</xdr:col>
          <xdr:colOff>0</xdr:colOff>
          <xdr:row>37</xdr:row>
          <xdr:rowOff>38100</xdr:rowOff>
        </xdr:to>
        <xdr:sp macro="" textlink="">
          <xdr:nvSpPr>
            <xdr:cNvPr id="610322" name="Check Box 18" hidden="1">
              <a:extLst>
                <a:ext uri="{63B3BB69-23CF-44E3-9099-C40C66FF867C}">
                  <a14:compatExt spid="_x0000_s610322"/>
                </a:ext>
                <a:ext uri="{FF2B5EF4-FFF2-40B4-BE49-F238E27FC236}">
                  <a16:creationId xmlns:a16="http://schemas.microsoft.com/office/drawing/2014/main" id="{00000000-0008-0000-0500-000012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123825</xdr:rowOff>
        </xdr:from>
        <xdr:to>
          <xdr:col>19</xdr:col>
          <xdr:colOff>19050</xdr:colOff>
          <xdr:row>36</xdr:row>
          <xdr:rowOff>28575</xdr:rowOff>
        </xdr:to>
        <xdr:sp macro="" textlink="">
          <xdr:nvSpPr>
            <xdr:cNvPr id="610323" name="Check Box 19" hidden="1">
              <a:extLst>
                <a:ext uri="{63B3BB69-23CF-44E3-9099-C40C66FF867C}">
                  <a14:compatExt spid="_x0000_s610323"/>
                </a:ext>
                <a:ext uri="{FF2B5EF4-FFF2-40B4-BE49-F238E27FC236}">
                  <a16:creationId xmlns:a16="http://schemas.microsoft.com/office/drawing/2014/main" id="{00000000-0008-0000-0500-000013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34</xdr:row>
          <xdr:rowOff>123825</xdr:rowOff>
        </xdr:from>
        <xdr:to>
          <xdr:col>22</xdr:col>
          <xdr:colOff>9525</xdr:colOff>
          <xdr:row>36</xdr:row>
          <xdr:rowOff>28575</xdr:rowOff>
        </xdr:to>
        <xdr:sp macro="" textlink="">
          <xdr:nvSpPr>
            <xdr:cNvPr id="610324" name="Check Box 20" hidden="1">
              <a:extLst>
                <a:ext uri="{63B3BB69-23CF-44E3-9099-C40C66FF867C}">
                  <a14:compatExt spid="_x0000_s610324"/>
                </a:ext>
                <a:ext uri="{FF2B5EF4-FFF2-40B4-BE49-F238E27FC236}">
                  <a16:creationId xmlns:a16="http://schemas.microsoft.com/office/drawing/2014/main" id="{00000000-0008-0000-0500-000014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39</xdr:row>
      <xdr:rowOff>114300</xdr:rowOff>
    </xdr:from>
    <xdr:to>
      <xdr:col>3</xdr:col>
      <xdr:colOff>57150</xdr:colOff>
      <xdr:row>49</xdr:row>
      <xdr:rowOff>47625</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304800" y="7353300"/>
          <a:ext cx="257175" cy="1409700"/>
          <a:chOff x="304800" y="7200900"/>
          <a:chExt cx="304800" cy="1457325"/>
        </a:xfrm>
      </xdr:grpSpPr>
      <xdr:sp macro="" textlink="">
        <xdr:nvSpPr>
          <xdr:cNvPr id="610329"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500-0000195009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2"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500-00001C5009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3"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500-00001D5009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4"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500-00001E5009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5"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500-00001F5009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6"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500-0000205009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7"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500-0000215009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8"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500-0000225009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40"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500-0000245009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18</xdr:col>
          <xdr:colOff>76200</xdr:colOff>
          <xdr:row>38</xdr:row>
          <xdr:rowOff>0</xdr:rowOff>
        </xdr:from>
        <xdr:to>
          <xdr:col>24</xdr:col>
          <xdr:colOff>21852</xdr:colOff>
          <xdr:row>39</xdr:row>
          <xdr:rowOff>47625</xdr:rowOff>
        </xdr:to>
        <xdr:grpSp>
          <xdr:nvGrpSpPr>
            <xdr:cNvPr id="47" name="グループ化 46">
              <a:extLst>
                <a:ext uri="{FF2B5EF4-FFF2-40B4-BE49-F238E27FC236}">
                  <a16:creationId xmlns:a16="http://schemas.microsoft.com/office/drawing/2014/main" id="{00000000-0008-0000-0500-00002F000000}"/>
                </a:ext>
              </a:extLst>
            </xdr:cNvPr>
            <xdr:cNvGrpSpPr/>
          </xdr:nvGrpSpPr>
          <xdr:grpSpPr>
            <a:xfrm>
              <a:off x="3581400" y="7086600"/>
              <a:ext cx="1145802" cy="200025"/>
              <a:chOff x="3059824" y="2427533"/>
              <a:chExt cx="1156151" cy="202821"/>
            </a:xfrm>
          </xdr:grpSpPr>
          <xdr:sp macro="" textlink="">
            <xdr:nvSpPr>
              <xdr:cNvPr id="610367" name="Check Box 1" hidden="1">
                <a:extLst>
                  <a:ext uri="{63B3BB69-23CF-44E3-9099-C40C66FF867C}">
                    <a14:compatExt spid="_x0000_s610367"/>
                  </a:ext>
                  <a:ext uri="{FF2B5EF4-FFF2-40B4-BE49-F238E27FC236}">
                    <a16:creationId xmlns:a16="http://schemas.microsoft.com/office/drawing/2014/main" id="{00000000-0008-0000-0500-00003F500900}"/>
                  </a:ext>
                </a:extLst>
              </xdr:cNvPr>
              <xdr:cNvSpPr/>
            </xdr:nvSpPr>
            <xdr:spPr bwMode="auto">
              <a:xfrm>
                <a:off x="3059824" y="2427540"/>
                <a:ext cx="547494" cy="202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68" name="Check Box 2" hidden="1">
                <a:extLst>
                  <a:ext uri="{63B3BB69-23CF-44E3-9099-C40C66FF867C}">
                    <a14:compatExt spid="_x0000_s610368"/>
                  </a:ext>
                  <a:ext uri="{FF2B5EF4-FFF2-40B4-BE49-F238E27FC236}">
                    <a16:creationId xmlns:a16="http://schemas.microsoft.com/office/drawing/2014/main" id="{00000000-0008-0000-0500-000040500900}"/>
                  </a:ext>
                </a:extLst>
              </xdr:cNvPr>
              <xdr:cNvSpPr/>
            </xdr:nvSpPr>
            <xdr:spPr bwMode="auto">
              <a:xfrm>
                <a:off x="3665231" y="2427533"/>
                <a:ext cx="550744"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40</xdr:row>
          <xdr:rowOff>123825</xdr:rowOff>
        </xdr:from>
        <xdr:to>
          <xdr:col>24</xdr:col>
          <xdr:colOff>0</xdr:colOff>
          <xdr:row>42</xdr:row>
          <xdr:rowOff>28575</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3581400" y="7524750"/>
              <a:ext cx="1123950" cy="209550"/>
              <a:chOff x="3067044" y="485768"/>
              <a:chExt cx="1123966" cy="209561"/>
            </a:xfrm>
          </xdr:grpSpPr>
          <xdr:sp macro="" textlink="">
            <xdr:nvSpPr>
              <xdr:cNvPr id="610369" name="Check Box 1" hidden="1">
                <a:extLst>
                  <a:ext uri="{63B3BB69-23CF-44E3-9099-C40C66FF867C}">
                    <a14:compatExt spid="_x0000_s610369"/>
                  </a:ext>
                  <a:ext uri="{FF2B5EF4-FFF2-40B4-BE49-F238E27FC236}">
                    <a16:creationId xmlns:a16="http://schemas.microsoft.com/office/drawing/2014/main" id="{00000000-0008-0000-0500-000041500900}"/>
                  </a:ext>
                </a:extLst>
              </xdr:cNvPr>
              <xdr:cNvSpPr/>
            </xdr:nvSpPr>
            <xdr:spPr bwMode="auto">
              <a:xfrm>
                <a:off x="3067044" y="485797"/>
                <a:ext cx="552519" cy="209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10370" name="Check Box 2" hidden="1">
                <a:extLst>
                  <a:ext uri="{63B3BB69-23CF-44E3-9099-C40C66FF867C}">
                    <a14:compatExt spid="_x0000_s610370"/>
                  </a:ext>
                  <a:ext uri="{FF2B5EF4-FFF2-40B4-BE49-F238E27FC236}">
                    <a16:creationId xmlns:a16="http://schemas.microsoft.com/office/drawing/2014/main" id="{00000000-0008-0000-0500-000042500900}"/>
                  </a:ext>
                </a:extLst>
              </xdr:cNvPr>
              <xdr:cNvSpPr/>
            </xdr:nvSpPr>
            <xdr:spPr bwMode="auto">
              <a:xfrm>
                <a:off x="3638492" y="48576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48</xdr:row>
          <xdr:rowOff>0</xdr:rowOff>
        </xdr:from>
        <xdr:to>
          <xdr:col>24</xdr:col>
          <xdr:colOff>0</xdr:colOff>
          <xdr:row>49</xdr:row>
          <xdr:rowOff>0</xdr:rowOff>
        </xdr:to>
        <xdr:grpSp>
          <xdr:nvGrpSpPr>
            <xdr:cNvPr id="56" name="グループ化 55">
              <a:extLst>
                <a:ext uri="{FF2B5EF4-FFF2-40B4-BE49-F238E27FC236}">
                  <a16:creationId xmlns:a16="http://schemas.microsoft.com/office/drawing/2014/main" id="{00000000-0008-0000-0500-000038000000}"/>
                </a:ext>
              </a:extLst>
            </xdr:cNvPr>
            <xdr:cNvGrpSpPr/>
          </xdr:nvGrpSpPr>
          <xdr:grpSpPr>
            <a:xfrm>
              <a:off x="3581400" y="8562975"/>
              <a:ext cx="1123950" cy="152400"/>
              <a:chOff x="3067044" y="485774"/>
              <a:chExt cx="1123966" cy="209556"/>
            </a:xfrm>
          </xdr:grpSpPr>
          <xdr:sp macro="" textlink="">
            <xdr:nvSpPr>
              <xdr:cNvPr id="610373" name="Check Box 1" hidden="1">
                <a:extLst>
                  <a:ext uri="{63B3BB69-23CF-44E3-9099-C40C66FF867C}">
                    <a14:compatExt spid="_x0000_s610373"/>
                  </a:ext>
                  <a:ext uri="{FF2B5EF4-FFF2-40B4-BE49-F238E27FC236}">
                    <a16:creationId xmlns:a16="http://schemas.microsoft.com/office/drawing/2014/main" id="{00000000-0008-0000-0500-000045500900}"/>
                  </a:ext>
                </a:extLst>
              </xdr:cNvPr>
              <xdr:cNvSpPr/>
            </xdr:nvSpPr>
            <xdr:spPr bwMode="auto">
              <a:xfrm>
                <a:off x="3067044" y="485781"/>
                <a:ext cx="552519"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74" name="Check Box 2" hidden="1">
                <a:extLst>
                  <a:ext uri="{63B3BB69-23CF-44E3-9099-C40C66FF867C}">
                    <a14:compatExt spid="_x0000_s610374"/>
                  </a:ext>
                  <a:ext uri="{FF2B5EF4-FFF2-40B4-BE49-F238E27FC236}">
                    <a16:creationId xmlns:a16="http://schemas.microsoft.com/office/drawing/2014/main" id="{00000000-0008-0000-0500-000046500900}"/>
                  </a:ext>
                </a:extLst>
              </xdr:cNvPr>
              <xdr:cNvSpPr/>
            </xdr:nvSpPr>
            <xdr:spPr bwMode="auto">
              <a:xfrm>
                <a:off x="3638492" y="485774"/>
                <a:ext cx="552518" cy="199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52</xdr:row>
          <xdr:rowOff>114300</xdr:rowOff>
        </xdr:from>
        <xdr:to>
          <xdr:col>24</xdr:col>
          <xdr:colOff>0</xdr:colOff>
          <xdr:row>53</xdr:row>
          <xdr:rowOff>114300</xdr:rowOff>
        </xdr:to>
        <xdr:grpSp>
          <xdr:nvGrpSpPr>
            <xdr:cNvPr id="62" name="グループ化 61">
              <a:extLst>
                <a:ext uri="{FF2B5EF4-FFF2-40B4-BE49-F238E27FC236}">
                  <a16:creationId xmlns:a16="http://schemas.microsoft.com/office/drawing/2014/main" id="{00000000-0008-0000-0500-00003E000000}"/>
                </a:ext>
              </a:extLst>
            </xdr:cNvPr>
            <xdr:cNvGrpSpPr/>
          </xdr:nvGrpSpPr>
          <xdr:grpSpPr>
            <a:xfrm>
              <a:off x="3581400" y="9210675"/>
              <a:ext cx="1123950" cy="152400"/>
              <a:chOff x="3067044" y="485774"/>
              <a:chExt cx="1123966" cy="209556"/>
            </a:xfrm>
          </xdr:grpSpPr>
          <xdr:sp macro="" textlink="">
            <xdr:nvSpPr>
              <xdr:cNvPr id="610377" name="Check Box 73" hidden="1">
                <a:extLst>
                  <a:ext uri="{63B3BB69-23CF-44E3-9099-C40C66FF867C}">
                    <a14:compatExt spid="_x0000_s610377"/>
                  </a:ext>
                  <a:ext uri="{FF2B5EF4-FFF2-40B4-BE49-F238E27FC236}">
                    <a16:creationId xmlns:a16="http://schemas.microsoft.com/office/drawing/2014/main" id="{00000000-0008-0000-0500-000049500900}"/>
                  </a:ext>
                </a:extLst>
              </xdr:cNvPr>
              <xdr:cNvSpPr/>
            </xdr:nvSpPr>
            <xdr:spPr bwMode="auto">
              <a:xfrm>
                <a:off x="3067044" y="485781"/>
                <a:ext cx="552519"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78" name="Check Box 74" hidden="1">
                <a:extLst>
                  <a:ext uri="{63B3BB69-23CF-44E3-9099-C40C66FF867C}">
                    <a14:compatExt spid="_x0000_s610378"/>
                  </a:ext>
                  <a:ext uri="{FF2B5EF4-FFF2-40B4-BE49-F238E27FC236}">
                    <a16:creationId xmlns:a16="http://schemas.microsoft.com/office/drawing/2014/main" id="{00000000-0008-0000-0500-00004A500900}"/>
                  </a:ext>
                </a:extLst>
              </xdr:cNvPr>
              <xdr:cNvSpPr/>
            </xdr:nvSpPr>
            <xdr:spPr bwMode="auto">
              <a:xfrm>
                <a:off x="3638492" y="485774"/>
                <a:ext cx="552518" cy="199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104775</xdr:colOff>
      <xdr:row>59</xdr:row>
      <xdr:rowOff>57150</xdr:rowOff>
    </xdr:from>
    <xdr:to>
      <xdr:col>25</xdr:col>
      <xdr:colOff>76201</xdr:colOff>
      <xdr:row>60</xdr:row>
      <xdr:rowOff>76200</xdr:rowOff>
    </xdr:to>
    <xdr:sp macro="" textlink="">
      <xdr:nvSpPr>
        <xdr:cNvPr id="69" name="AutoShape 1">
          <a:extLst>
            <a:ext uri="{FF2B5EF4-FFF2-40B4-BE49-F238E27FC236}">
              <a16:creationId xmlns:a16="http://schemas.microsoft.com/office/drawing/2014/main" id="{00000000-0008-0000-0500-000045000000}"/>
            </a:ext>
          </a:extLst>
        </xdr:cNvPr>
        <xdr:cNvSpPr>
          <a:spLocks noChangeArrowheads="1"/>
        </xdr:cNvSpPr>
      </xdr:nvSpPr>
      <xdr:spPr bwMode="auto">
        <a:xfrm>
          <a:off x="609600" y="10106025"/>
          <a:ext cx="4371976" cy="190500"/>
        </a:xfrm>
        <a:prstGeom prst="bracketPair">
          <a:avLst>
            <a:gd name="adj" fmla="val 527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76200</xdr:colOff>
          <xdr:row>55</xdr:row>
          <xdr:rowOff>0</xdr:rowOff>
        </xdr:from>
        <xdr:to>
          <xdr:col>24</xdr:col>
          <xdr:colOff>0</xdr:colOff>
          <xdr:row>56</xdr:row>
          <xdr:rowOff>47625</xdr:rowOff>
        </xdr:to>
        <xdr:grpSp>
          <xdr:nvGrpSpPr>
            <xdr:cNvPr id="70" name="グループ化 69">
              <a:extLst>
                <a:ext uri="{FF2B5EF4-FFF2-40B4-BE49-F238E27FC236}">
                  <a16:creationId xmlns:a16="http://schemas.microsoft.com/office/drawing/2014/main" id="{00000000-0008-0000-0500-000046000000}"/>
                </a:ext>
              </a:extLst>
            </xdr:cNvPr>
            <xdr:cNvGrpSpPr/>
          </xdr:nvGrpSpPr>
          <xdr:grpSpPr>
            <a:xfrm>
              <a:off x="3581400" y="9486900"/>
              <a:ext cx="1123950" cy="200025"/>
              <a:chOff x="3067044" y="485427"/>
              <a:chExt cx="1123966" cy="209546"/>
            </a:xfrm>
          </xdr:grpSpPr>
          <xdr:sp macro="" textlink="">
            <xdr:nvSpPr>
              <xdr:cNvPr id="610381" name="Check Box 77" hidden="1">
                <a:extLst>
                  <a:ext uri="{63B3BB69-23CF-44E3-9099-C40C66FF867C}">
                    <a14:compatExt spid="_x0000_s610381"/>
                  </a:ext>
                  <a:ext uri="{FF2B5EF4-FFF2-40B4-BE49-F238E27FC236}">
                    <a16:creationId xmlns:a16="http://schemas.microsoft.com/office/drawing/2014/main" id="{00000000-0008-0000-0500-00004D500900}"/>
                  </a:ext>
                </a:extLst>
              </xdr:cNvPr>
              <xdr:cNvSpPr/>
            </xdr:nvSpPr>
            <xdr:spPr bwMode="auto">
              <a:xfrm>
                <a:off x="3067044" y="485427"/>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82" name="Check Box 78" hidden="1">
                <a:extLst>
                  <a:ext uri="{63B3BB69-23CF-44E3-9099-C40C66FF867C}">
                    <a14:compatExt spid="_x0000_s610382"/>
                  </a:ext>
                  <a:ext uri="{FF2B5EF4-FFF2-40B4-BE49-F238E27FC236}">
                    <a16:creationId xmlns:a16="http://schemas.microsoft.com/office/drawing/2014/main" id="{00000000-0008-0000-0500-00004E500900}"/>
                  </a:ext>
                </a:extLst>
              </xdr:cNvPr>
              <xdr:cNvSpPr/>
            </xdr:nvSpPr>
            <xdr:spPr bwMode="auto">
              <a:xfrm>
                <a:off x="3638492"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56</xdr:row>
          <xdr:rowOff>133350</xdr:rowOff>
        </xdr:from>
        <xdr:to>
          <xdr:col>24</xdr:col>
          <xdr:colOff>0</xdr:colOff>
          <xdr:row>58</xdr:row>
          <xdr:rowOff>28575</xdr:rowOff>
        </xdr:to>
        <xdr:grpSp>
          <xdr:nvGrpSpPr>
            <xdr:cNvPr id="73" name="グループ化 72">
              <a:extLst>
                <a:ext uri="{FF2B5EF4-FFF2-40B4-BE49-F238E27FC236}">
                  <a16:creationId xmlns:a16="http://schemas.microsoft.com/office/drawing/2014/main" id="{00000000-0008-0000-0500-000049000000}"/>
                </a:ext>
              </a:extLst>
            </xdr:cNvPr>
            <xdr:cNvGrpSpPr/>
          </xdr:nvGrpSpPr>
          <xdr:grpSpPr>
            <a:xfrm>
              <a:off x="3581400" y="9744075"/>
              <a:ext cx="1123950" cy="180975"/>
              <a:chOff x="3067044" y="485674"/>
              <a:chExt cx="1123966" cy="209547"/>
            </a:xfrm>
          </xdr:grpSpPr>
          <xdr:sp macro="" textlink="">
            <xdr:nvSpPr>
              <xdr:cNvPr id="610383" name="Check Box 79" hidden="1">
                <a:extLst>
                  <a:ext uri="{63B3BB69-23CF-44E3-9099-C40C66FF867C}">
                    <a14:compatExt spid="_x0000_s610383"/>
                  </a:ext>
                  <a:ext uri="{FF2B5EF4-FFF2-40B4-BE49-F238E27FC236}">
                    <a16:creationId xmlns:a16="http://schemas.microsoft.com/office/drawing/2014/main" id="{00000000-0008-0000-0500-00004F500900}"/>
                  </a:ext>
                </a:extLst>
              </xdr:cNvPr>
              <xdr:cNvSpPr/>
            </xdr:nvSpPr>
            <xdr:spPr bwMode="auto">
              <a:xfrm>
                <a:off x="3067044" y="485674"/>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84" name="Check Box 80" hidden="1">
                <a:extLst>
                  <a:ext uri="{63B3BB69-23CF-44E3-9099-C40C66FF867C}">
                    <a14:compatExt spid="_x0000_s610384"/>
                  </a:ext>
                  <a:ext uri="{FF2B5EF4-FFF2-40B4-BE49-F238E27FC236}">
                    <a16:creationId xmlns:a16="http://schemas.microsoft.com/office/drawing/2014/main" id="{00000000-0008-0000-0500-000050500900}"/>
                  </a:ext>
                </a:extLst>
              </xdr:cNvPr>
              <xdr:cNvSpPr/>
            </xdr:nvSpPr>
            <xdr:spPr bwMode="auto">
              <a:xfrm>
                <a:off x="3638492"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44</xdr:row>
          <xdr:rowOff>38100</xdr:rowOff>
        </xdr:from>
        <xdr:to>
          <xdr:col>24</xdr:col>
          <xdr:colOff>21852</xdr:colOff>
          <xdr:row>45</xdr:row>
          <xdr:rowOff>85725</xdr:rowOff>
        </xdr:to>
        <xdr:grpSp>
          <xdr:nvGrpSpPr>
            <xdr:cNvPr id="48" name="グループ化 47">
              <a:extLst>
                <a:ext uri="{FF2B5EF4-FFF2-40B4-BE49-F238E27FC236}">
                  <a16:creationId xmlns:a16="http://schemas.microsoft.com/office/drawing/2014/main" id="{00000000-0008-0000-0500-000030000000}"/>
                </a:ext>
              </a:extLst>
            </xdr:cNvPr>
            <xdr:cNvGrpSpPr/>
          </xdr:nvGrpSpPr>
          <xdr:grpSpPr>
            <a:xfrm>
              <a:off x="3581400" y="8048625"/>
              <a:ext cx="1145802" cy="200025"/>
              <a:chOff x="3059824" y="2427430"/>
              <a:chExt cx="1156151" cy="202893"/>
            </a:xfrm>
          </xdr:grpSpPr>
          <xdr:sp macro="" textlink="">
            <xdr:nvSpPr>
              <xdr:cNvPr id="610385" name="Check Box 1" hidden="1">
                <a:extLst>
                  <a:ext uri="{63B3BB69-23CF-44E3-9099-C40C66FF867C}">
                    <a14:compatExt spid="_x0000_s610385"/>
                  </a:ext>
                  <a:ext uri="{FF2B5EF4-FFF2-40B4-BE49-F238E27FC236}">
                    <a16:creationId xmlns:a16="http://schemas.microsoft.com/office/drawing/2014/main" id="{00000000-0008-0000-0500-000051500900}"/>
                  </a:ext>
                </a:extLst>
              </xdr:cNvPr>
              <xdr:cNvSpPr/>
            </xdr:nvSpPr>
            <xdr:spPr bwMode="auto">
              <a:xfrm>
                <a:off x="3059824" y="2427503"/>
                <a:ext cx="547494"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86" name="Check Box 2" hidden="1">
                <a:extLst>
                  <a:ext uri="{63B3BB69-23CF-44E3-9099-C40C66FF867C}">
                    <a14:compatExt spid="_x0000_s610386"/>
                  </a:ext>
                  <a:ext uri="{FF2B5EF4-FFF2-40B4-BE49-F238E27FC236}">
                    <a16:creationId xmlns:a16="http://schemas.microsoft.com/office/drawing/2014/main" id="{00000000-0008-0000-0500-000052500900}"/>
                  </a:ext>
                </a:extLst>
              </xdr:cNvPr>
              <xdr:cNvSpPr/>
            </xdr:nvSpPr>
            <xdr:spPr bwMode="auto">
              <a:xfrm>
                <a:off x="3665231" y="2427430"/>
                <a:ext cx="550744" cy="193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62</xdr:row>
          <xdr:rowOff>114300</xdr:rowOff>
        </xdr:from>
        <xdr:to>
          <xdr:col>23</xdr:col>
          <xdr:colOff>19050</xdr:colOff>
          <xdr:row>67</xdr:row>
          <xdr:rowOff>57149</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600075" y="10658475"/>
              <a:ext cx="3924300" cy="800099"/>
              <a:chOff x="600075" y="10334515"/>
              <a:chExt cx="3924300" cy="800090"/>
            </a:xfrm>
          </xdr:grpSpPr>
          <xdr:sp macro="" textlink="">
            <xdr:nvSpPr>
              <xdr:cNvPr id="610396" name="Check Box 92" hidden="1">
                <a:extLst>
                  <a:ext uri="{63B3BB69-23CF-44E3-9099-C40C66FF867C}">
                    <a14:compatExt spid="_x0000_s610396"/>
                  </a:ext>
                  <a:ext uri="{FF2B5EF4-FFF2-40B4-BE49-F238E27FC236}">
                    <a16:creationId xmlns:a16="http://schemas.microsoft.com/office/drawing/2014/main" id="{00000000-0008-0000-0500-00005C500900}"/>
                  </a:ext>
                </a:extLst>
              </xdr:cNvPr>
              <xdr:cNvSpPr/>
            </xdr:nvSpPr>
            <xdr:spPr bwMode="auto">
              <a:xfrm>
                <a:off x="600075" y="10915556"/>
                <a:ext cx="2476500" cy="2190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福祉の実務に当たる幹部職員（管理者）</a:t>
                </a:r>
              </a:p>
            </xdr:txBody>
          </xdr:sp>
          <xdr:sp macro="" textlink="">
            <xdr:nvSpPr>
              <xdr:cNvPr id="610397" name="Check Box 33" hidden="1">
                <a:extLst>
                  <a:ext uri="{63B3BB69-23CF-44E3-9099-C40C66FF867C}">
                    <a14:compatExt spid="_x0000_s610397"/>
                  </a:ext>
                  <a:ext uri="{FF2B5EF4-FFF2-40B4-BE49-F238E27FC236}">
                    <a16:creationId xmlns:a16="http://schemas.microsoft.com/office/drawing/2014/main" id="{00000000-0008-0000-0500-00005D500900}"/>
                  </a:ext>
                </a:extLst>
              </xdr:cNvPr>
              <xdr:cNvSpPr/>
            </xdr:nvSpPr>
            <xdr:spPr bwMode="auto">
              <a:xfrm>
                <a:off x="600075" y="10363199"/>
                <a:ext cx="13430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名称、種類、位置</a:t>
                </a:r>
              </a:p>
            </xdr:txBody>
          </xdr:sp>
          <xdr:sp macro="" textlink="">
            <xdr:nvSpPr>
              <xdr:cNvPr id="610398" name="Check Box 94" hidden="1">
                <a:extLst>
                  <a:ext uri="{63B3BB69-23CF-44E3-9099-C40C66FF867C}">
                    <a14:compatExt spid="_x0000_s610398"/>
                  </a:ext>
                  <a:ext uri="{FF2B5EF4-FFF2-40B4-BE49-F238E27FC236}">
                    <a16:creationId xmlns:a16="http://schemas.microsoft.com/office/drawing/2014/main" id="{00000000-0008-0000-0500-00005E500900}"/>
                  </a:ext>
                </a:extLst>
              </xdr:cNvPr>
              <xdr:cNvSpPr/>
            </xdr:nvSpPr>
            <xdr:spPr bwMode="auto">
              <a:xfrm>
                <a:off x="600076" y="10506076"/>
                <a:ext cx="65722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a:t>
                </a:r>
              </a:p>
            </xdr:txBody>
          </xdr:sp>
          <xdr:sp macro="" textlink="">
            <xdr:nvSpPr>
              <xdr:cNvPr id="610399" name="Check Box 95" hidden="1">
                <a:extLst>
                  <a:ext uri="{63B3BB69-23CF-44E3-9099-C40C66FF867C}">
                    <a14:compatExt spid="_x0000_s610399"/>
                  </a:ext>
                  <a:ext uri="{FF2B5EF4-FFF2-40B4-BE49-F238E27FC236}">
                    <a16:creationId xmlns:a16="http://schemas.microsoft.com/office/drawing/2014/main" id="{00000000-0008-0000-0500-00005F500900}"/>
                  </a:ext>
                </a:extLst>
              </xdr:cNvPr>
              <xdr:cNvSpPr/>
            </xdr:nvSpPr>
            <xdr:spPr bwMode="auto">
              <a:xfrm>
                <a:off x="600076" y="10744200"/>
                <a:ext cx="2686050" cy="19034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建物その他設備の規模及び構造並びにその図面</a:t>
                </a:r>
              </a:p>
            </xdr:txBody>
          </xdr:sp>
          <xdr:sp macro="" textlink="">
            <xdr:nvSpPr>
              <xdr:cNvPr id="610400" name="Check Box 96" hidden="1">
                <a:extLst>
                  <a:ext uri="{63B3BB69-23CF-44E3-9099-C40C66FF867C}">
                    <a14:compatExt spid="_x0000_s610400"/>
                  </a:ext>
                  <a:ext uri="{FF2B5EF4-FFF2-40B4-BE49-F238E27FC236}">
                    <a16:creationId xmlns:a16="http://schemas.microsoft.com/office/drawing/2014/main" id="{00000000-0008-0000-0500-000060500900}"/>
                  </a:ext>
                </a:extLst>
              </xdr:cNvPr>
              <xdr:cNvSpPr/>
            </xdr:nvSpPr>
            <xdr:spPr bwMode="auto">
              <a:xfrm>
                <a:off x="2809875" y="10334515"/>
                <a:ext cx="1495424" cy="2816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運営規程に関する事項</a:t>
                </a:r>
              </a:p>
            </xdr:txBody>
          </xdr:sp>
          <xdr:sp macro="" textlink="">
            <xdr:nvSpPr>
              <xdr:cNvPr id="610401" name="Check Box 97" hidden="1">
                <a:extLst>
                  <a:ext uri="{63B3BB69-23CF-44E3-9099-C40C66FF867C}">
                    <a14:compatExt spid="_x0000_s610401"/>
                  </a:ext>
                  <a:ext uri="{FF2B5EF4-FFF2-40B4-BE49-F238E27FC236}">
                    <a16:creationId xmlns:a16="http://schemas.microsoft.com/office/drawing/2014/main" id="{00000000-0008-0000-0500-000061500900}"/>
                  </a:ext>
                </a:extLst>
              </xdr:cNvPr>
              <xdr:cNvSpPr/>
            </xdr:nvSpPr>
            <xdr:spPr bwMode="auto">
              <a:xfrm>
                <a:off x="2809875" y="10549584"/>
                <a:ext cx="1714500" cy="18509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経営の責任者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12023</xdr:colOff>
          <xdr:row>69</xdr:row>
          <xdr:rowOff>6311</xdr:rowOff>
        </xdr:from>
        <xdr:to>
          <xdr:col>25</xdr:col>
          <xdr:colOff>47625</xdr:colOff>
          <xdr:row>70</xdr:row>
          <xdr:rowOff>28575</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2717123" y="11655386"/>
              <a:ext cx="2235877" cy="193714"/>
              <a:chOff x="3073978" y="10440538"/>
              <a:chExt cx="1678575" cy="263099"/>
            </a:xfrm>
          </xdr:grpSpPr>
          <xdr:sp macro="" textlink="">
            <xdr:nvSpPr>
              <xdr:cNvPr id="610402" name="Check Box 151" hidden="1">
                <a:extLst>
                  <a:ext uri="{63B3BB69-23CF-44E3-9099-C40C66FF867C}">
                    <a14:compatExt spid="_x0000_s610402"/>
                  </a:ext>
                  <a:ext uri="{FF2B5EF4-FFF2-40B4-BE49-F238E27FC236}">
                    <a16:creationId xmlns:a16="http://schemas.microsoft.com/office/drawing/2014/main" id="{00000000-0008-0000-0500-000062500900}"/>
                  </a:ext>
                </a:extLst>
              </xdr:cNvPr>
              <xdr:cNvSpPr/>
            </xdr:nvSpPr>
            <xdr:spPr bwMode="auto">
              <a:xfrm>
                <a:off x="3639487" y="10454138"/>
                <a:ext cx="544625" cy="2440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届出済み</a:t>
                </a:r>
              </a:p>
            </xdr:txBody>
          </xdr:sp>
          <xdr:sp macro="" textlink="">
            <xdr:nvSpPr>
              <xdr:cNvPr id="610403" name="Check Box 152" hidden="1">
                <a:extLst>
                  <a:ext uri="{63B3BB69-23CF-44E3-9099-C40C66FF867C}">
                    <a14:compatExt spid="_x0000_s610403"/>
                  </a:ext>
                  <a:ext uri="{FF2B5EF4-FFF2-40B4-BE49-F238E27FC236}">
                    <a16:creationId xmlns:a16="http://schemas.microsoft.com/office/drawing/2014/main" id="{00000000-0008-0000-0500-000063500900}"/>
                  </a:ext>
                </a:extLst>
              </xdr:cNvPr>
              <xdr:cNvSpPr/>
            </xdr:nvSpPr>
            <xdr:spPr bwMode="auto">
              <a:xfrm>
                <a:off x="4257981" y="10440538"/>
                <a:ext cx="494572" cy="25878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未届け</a:t>
                </a:r>
              </a:p>
            </xdr:txBody>
          </xdr:sp>
          <xdr:sp macro="" textlink="">
            <xdr:nvSpPr>
              <xdr:cNvPr id="610404" name="Check Box 100" hidden="1">
                <a:extLst>
                  <a:ext uri="{63B3BB69-23CF-44E3-9099-C40C66FF867C}">
                    <a14:compatExt spid="_x0000_s610404"/>
                  </a:ext>
                  <a:ext uri="{FF2B5EF4-FFF2-40B4-BE49-F238E27FC236}">
                    <a16:creationId xmlns:a16="http://schemas.microsoft.com/office/drawing/2014/main" id="{00000000-0008-0000-0500-000064500900}"/>
                  </a:ext>
                </a:extLst>
              </xdr:cNvPr>
              <xdr:cNvSpPr/>
            </xdr:nvSpPr>
            <xdr:spPr bwMode="auto">
              <a:xfrm>
                <a:off x="3073978" y="10448807"/>
                <a:ext cx="528316" cy="254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29</xdr:col>
      <xdr:colOff>19050</xdr:colOff>
      <xdr:row>73</xdr:row>
      <xdr:rowOff>152400</xdr:rowOff>
    </xdr:from>
    <xdr:to>
      <xdr:col>35</xdr:col>
      <xdr:colOff>38100</xdr:colOff>
      <xdr:row>75</xdr:row>
      <xdr:rowOff>9525</xdr:rowOff>
    </xdr:to>
    <xdr:grpSp>
      <xdr:nvGrpSpPr>
        <xdr:cNvPr id="2" name="グループ化 11">
          <a:extLst>
            <a:ext uri="{FF2B5EF4-FFF2-40B4-BE49-F238E27FC236}">
              <a16:creationId xmlns:a16="http://schemas.microsoft.com/office/drawing/2014/main" id="{00000000-0008-0000-0600-000002000000}"/>
            </a:ext>
          </a:extLst>
        </xdr:cNvPr>
        <xdr:cNvGrpSpPr>
          <a:grpSpLocks/>
        </xdr:cNvGrpSpPr>
      </xdr:nvGrpSpPr>
      <xdr:grpSpPr bwMode="auto">
        <a:xfrm>
          <a:off x="5543550" y="13106400"/>
          <a:ext cx="1162050" cy="20002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6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6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29</xdr:col>
      <xdr:colOff>19050</xdr:colOff>
      <xdr:row>71</xdr:row>
      <xdr:rowOff>152400</xdr:rowOff>
    </xdr:from>
    <xdr:to>
      <xdr:col>35</xdr:col>
      <xdr:colOff>38100</xdr:colOff>
      <xdr:row>73</xdr:row>
      <xdr:rowOff>9525</xdr:rowOff>
    </xdr:to>
    <xdr:grpSp>
      <xdr:nvGrpSpPr>
        <xdr:cNvPr id="5" name="グループ化 11">
          <a:extLst>
            <a:ext uri="{FF2B5EF4-FFF2-40B4-BE49-F238E27FC236}">
              <a16:creationId xmlns:a16="http://schemas.microsoft.com/office/drawing/2014/main" id="{00000000-0008-0000-0600-000005000000}"/>
            </a:ext>
          </a:extLst>
        </xdr:cNvPr>
        <xdr:cNvGrpSpPr>
          <a:grpSpLocks/>
        </xdr:cNvGrpSpPr>
      </xdr:nvGrpSpPr>
      <xdr:grpSpPr bwMode="auto">
        <a:xfrm>
          <a:off x="5543550" y="12763500"/>
          <a:ext cx="1162050" cy="200025"/>
          <a:chOff x="30597" y="24271"/>
          <a:chExt cx="11560" cy="2028"/>
        </a:xfrm>
      </xdr:grpSpPr>
      <xdr:sp macro="" textlink="">
        <xdr:nvSpPr>
          <xdr:cNvPr id="6"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600-000006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600-000007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0</xdr:rowOff>
        </xdr:to>
        <xdr:sp macro="" textlink="">
          <xdr:nvSpPr>
            <xdr:cNvPr id="1376257" name="Check Box 1" hidden="1">
              <a:extLst>
                <a:ext uri="{63B3BB69-23CF-44E3-9099-C40C66FF867C}">
                  <a14:compatExt spid="_x0000_s1376257"/>
                </a:ext>
                <a:ext uri="{FF2B5EF4-FFF2-40B4-BE49-F238E27FC236}">
                  <a16:creationId xmlns:a16="http://schemas.microsoft.com/office/drawing/2014/main" id="{00000000-0008-0000-0600-0000010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0</xdr:rowOff>
        </xdr:to>
        <xdr:sp macro="" textlink="">
          <xdr:nvSpPr>
            <xdr:cNvPr id="1376258" name="Check Box 2" hidden="1">
              <a:extLst>
                <a:ext uri="{63B3BB69-23CF-44E3-9099-C40C66FF867C}">
                  <a14:compatExt spid="_x0000_s1376258"/>
                </a:ext>
                <a:ext uri="{FF2B5EF4-FFF2-40B4-BE49-F238E27FC236}">
                  <a16:creationId xmlns:a16="http://schemas.microsoft.com/office/drawing/2014/main" id="{00000000-0008-0000-0600-0000020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81</xdr:row>
          <xdr:rowOff>0</xdr:rowOff>
        </xdr:from>
        <xdr:to>
          <xdr:col>32</xdr:col>
          <xdr:colOff>0</xdr:colOff>
          <xdr:row>82</xdr:row>
          <xdr:rowOff>28575</xdr:rowOff>
        </xdr:to>
        <xdr:sp macro="" textlink="">
          <xdr:nvSpPr>
            <xdr:cNvPr id="1376259" name="Check Box 16" hidden="1">
              <a:extLst>
                <a:ext uri="{63B3BB69-23CF-44E3-9099-C40C66FF867C}">
                  <a14:compatExt spid="_x0000_s1376259"/>
                </a:ext>
                <a:ext uri="{FF2B5EF4-FFF2-40B4-BE49-F238E27FC236}">
                  <a16:creationId xmlns:a16="http://schemas.microsoft.com/office/drawing/2014/main" id="{00000000-0008-0000-0600-0000030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81</xdr:row>
          <xdr:rowOff>0</xdr:rowOff>
        </xdr:from>
        <xdr:to>
          <xdr:col>35</xdr:col>
          <xdr:colOff>38100</xdr:colOff>
          <xdr:row>82</xdr:row>
          <xdr:rowOff>19050</xdr:rowOff>
        </xdr:to>
        <xdr:sp macro="" textlink="">
          <xdr:nvSpPr>
            <xdr:cNvPr id="1376260" name="Check Box 17" hidden="1">
              <a:extLst>
                <a:ext uri="{63B3BB69-23CF-44E3-9099-C40C66FF867C}">
                  <a14:compatExt spid="_x0000_s1376260"/>
                </a:ext>
                <a:ext uri="{FF2B5EF4-FFF2-40B4-BE49-F238E27FC236}">
                  <a16:creationId xmlns:a16="http://schemas.microsoft.com/office/drawing/2014/main" id="{00000000-0008-0000-0600-0000040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82</xdr:row>
      <xdr:rowOff>152400</xdr:rowOff>
    </xdr:from>
    <xdr:to>
      <xdr:col>35</xdr:col>
      <xdr:colOff>38100</xdr:colOff>
      <xdr:row>84</xdr:row>
      <xdr:rowOff>9525</xdr:rowOff>
    </xdr:to>
    <xdr:grpSp>
      <xdr:nvGrpSpPr>
        <xdr:cNvPr id="8" name="グループ化 11">
          <a:extLst>
            <a:ext uri="{FF2B5EF4-FFF2-40B4-BE49-F238E27FC236}">
              <a16:creationId xmlns:a16="http://schemas.microsoft.com/office/drawing/2014/main" id="{00000000-0008-0000-0600-000008000000}"/>
            </a:ext>
          </a:extLst>
        </xdr:cNvPr>
        <xdr:cNvGrpSpPr>
          <a:grpSpLocks/>
        </xdr:cNvGrpSpPr>
      </xdr:nvGrpSpPr>
      <xdr:grpSpPr bwMode="auto">
        <a:xfrm>
          <a:off x="5543550" y="14554200"/>
          <a:ext cx="1162050" cy="200025"/>
          <a:chOff x="30597" y="24271"/>
          <a:chExt cx="11560" cy="2028"/>
        </a:xfrm>
      </xdr:grpSpPr>
      <xdr:sp macro="" textlink="">
        <xdr:nvSpPr>
          <xdr:cNvPr id="9"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600-000009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600-00000A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82</xdr:row>
          <xdr:rowOff>152400</xdr:rowOff>
        </xdr:from>
        <xdr:to>
          <xdr:col>31</xdr:col>
          <xdr:colOff>180975</xdr:colOff>
          <xdr:row>84</xdr:row>
          <xdr:rowOff>9525</xdr:rowOff>
        </xdr:to>
        <xdr:sp macro="" textlink="">
          <xdr:nvSpPr>
            <xdr:cNvPr id="1376261" name="Check Box 5" hidden="1">
              <a:extLst>
                <a:ext uri="{63B3BB69-23CF-44E3-9099-C40C66FF867C}">
                  <a14:compatExt spid="_x0000_s1376261"/>
                </a:ext>
                <a:ext uri="{FF2B5EF4-FFF2-40B4-BE49-F238E27FC236}">
                  <a16:creationId xmlns:a16="http://schemas.microsoft.com/office/drawing/2014/main" id="{00000000-0008-0000-0600-0000050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82</xdr:row>
          <xdr:rowOff>152400</xdr:rowOff>
        </xdr:from>
        <xdr:to>
          <xdr:col>35</xdr:col>
          <xdr:colOff>28575</xdr:colOff>
          <xdr:row>84</xdr:row>
          <xdr:rowOff>0</xdr:rowOff>
        </xdr:to>
        <xdr:sp macro="" textlink="">
          <xdr:nvSpPr>
            <xdr:cNvPr id="1376262" name="Check Box 6" hidden="1">
              <a:extLst>
                <a:ext uri="{63B3BB69-23CF-44E3-9099-C40C66FF867C}">
                  <a14:compatExt spid="_x0000_s1376262"/>
                </a:ext>
                <a:ext uri="{FF2B5EF4-FFF2-40B4-BE49-F238E27FC236}">
                  <a16:creationId xmlns:a16="http://schemas.microsoft.com/office/drawing/2014/main" id="{00000000-0008-0000-0600-0000060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0</xdr:rowOff>
        </xdr:to>
        <xdr:sp macro="" textlink="">
          <xdr:nvSpPr>
            <xdr:cNvPr id="1376263" name="Check Box 7" hidden="1">
              <a:extLst>
                <a:ext uri="{63B3BB69-23CF-44E3-9099-C40C66FF867C}">
                  <a14:compatExt spid="_x0000_s1376263"/>
                </a:ext>
                <a:ext uri="{FF2B5EF4-FFF2-40B4-BE49-F238E27FC236}">
                  <a16:creationId xmlns:a16="http://schemas.microsoft.com/office/drawing/2014/main" id="{00000000-0008-0000-0600-0000070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0</xdr:rowOff>
        </xdr:to>
        <xdr:sp macro="" textlink="">
          <xdr:nvSpPr>
            <xdr:cNvPr id="1376264" name="Check Box 8" hidden="1">
              <a:extLst>
                <a:ext uri="{63B3BB69-23CF-44E3-9099-C40C66FF867C}">
                  <a14:compatExt spid="_x0000_s1376264"/>
                </a:ext>
                <a:ext uri="{FF2B5EF4-FFF2-40B4-BE49-F238E27FC236}">
                  <a16:creationId xmlns:a16="http://schemas.microsoft.com/office/drawing/2014/main" id="{00000000-0008-0000-0600-0000080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86</xdr:row>
          <xdr:rowOff>38100</xdr:rowOff>
        </xdr:from>
        <xdr:to>
          <xdr:col>35</xdr:col>
          <xdr:colOff>28575</xdr:colOff>
          <xdr:row>87</xdr:row>
          <xdr:rowOff>47625</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5534025" y="15125700"/>
              <a:ext cx="1162050" cy="180975"/>
              <a:chOff x="5534016" y="13773131"/>
              <a:chExt cx="1162060" cy="200024"/>
            </a:xfrm>
          </xdr:grpSpPr>
          <xdr:sp macro="" textlink="">
            <xdr:nvSpPr>
              <xdr:cNvPr id="1376265" name="Check Box 9" hidden="1">
                <a:extLst>
                  <a:ext uri="{63B3BB69-23CF-44E3-9099-C40C66FF867C}">
                    <a14:compatExt spid="_x0000_s1376265"/>
                  </a:ext>
                  <a:ext uri="{FF2B5EF4-FFF2-40B4-BE49-F238E27FC236}">
                    <a16:creationId xmlns:a16="http://schemas.microsoft.com/office/drawing/2014/main" id="{00000000-0008-0000-0600-000009001500}"/>
                  </a:ext>
                </a:extLst>
              </xdr:cNvPr>
              <xdr:cNvSpPr/>
            </xdr:nvSpPr>
            <xdr:spPr bwMode="auto">
              <a:xfrm>
                <a:off x="5534016" y="13773131"/>
                <a:ext cx="5524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sp macro="" textlink="">
            <xdr:nvSpPr>
              <xdr:cNvPr id="1376266" name="Check Box 10" hidden="1">
                <a:extLst>
                  <a:ext uri="{63B3BB69-23CF-44E3-9099-C40C66FF867C}">
                    <a14:compatExt spid="_x0000_s1376266"/>
                  </a:ext>
                  <a:ext uri="{FF2B5EF4-FFF2-40B4-BE49-F238E27FC236}">
                    <a16:creationId xmlns:a16="http://schemas.microsoft.com/office/drawing/2014/main" id="{00000000-0008-0000-0600-00000A001500}"/>
                  </a:ext>
                </a:extLst>
              </xdr:cNvPr>
              <xdr:cNvSpPr/>
            </xdr:nvSpPr>
            <xdr:spPr bwMode="auto">
              <a:xfrm>
                <a:off x="6143626" y="13773149"/>
                <a:ext cx="552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43</xdr:row>
          <xdr:rowOff>133350</xdr:rowOff>
        </xdr:from>
        <xdr:to>
          <xdr:col>4</xdr:col>
          <xdr:colOff>133350</xdr:colOff>
          <xdr:row>45</xdr:row>
          <xdr:rowOff>38100</xdr:rowOff>
        </xdr:to>
        <xdr:sp macro="" textlink="">
          <xdr:nvSpPr>
            <xdr:cNvPr id="1376267" name="Check Box 11" hidden="1">
              <a:extLst>
                <a:ext uri="{63B3BB69-23CF-44E3-9099-C40C66FF867C}">
                  <a14:compatExt spid="_x0000_s1376267"/>
                </a:ext>
                <a:ext uri="{FF2B5EF4-FFF2-40B4-BE49-F238E27FC236}">
                  <a16:creationId xmlns:a16="http://schemas.microsoft.com/office/drawing/2014/main" id="{00000000-0008-0000-0600-00000B0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29</xdr:col>
          <xdr:colOff>9525</xdr:colOff>
          <xdr:row>46</xdr:row>
          <xdr:rowOff>0</xdr:rowOff>
        </xdr:from>
        <xdr:to>
          <xdr:col>31</xdr:col>
          <xdr:colOff>180975</xdr:colOff>
          <xdr:row>47</xdr:row>
          <xdr:rowOff>0</xdr:rowOff>
        </xdr:to>
        <xdr:sp macro="" textlink="">
          <xdr:nvSpPr>
            <xdr:cNvPr id="1376268" name="Check Box 12" hidden="1">
              <a:extLst>
                <a:ext uri="{63B3BB69-23CF-44E3-9099-C40C66FF867C}">
                  <a14:compatExt spid="_x0000_s1376268"/>
                </a:ext>
                <a:ext uri="{FF2B5EF4-FFF2-40B4-BE49-F238E27FC236}">
                  <a16:creationId xmlns:a16="http://schemas.microsoft.com/office/drawing/2014/main" id="{00000000-0008-0000-0600-00000C0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46</xdr:row>
          <xdr:rowOff>0</xdr:rowOff>
        </xdr:from>
        <xdr:to>
          <xdr:col>35</xdr:col>
          <xdr:colOff>28575</xdr:colOff>
          <xdr:row>47</xdr:row>
          <xdr:rowOff>0</xdr:rowOff>
        </xdr:to>
        <xdr:sp macro="" textlink="">
          <xdr:nvSpPr>
            <xdr:cNvPr id="1376269" name="Check Box 13" hidden="1">
              <a:extLst>
                <a:ext uri="{63B3BB69-23CF-44E3-9099-C40C66FF867C}">
                  <a14:compatExt spid="_x0000_s1376269"/>
                </a:ext>
                <a:ext uri="{FF2B5EF4-FFF2-40B4-BE49-F238E27FC236}">
                  <a16:creationId xmlns:a16="http://schemas.microsoft.com/office/drawing/2014/main" id="{00000000-0008-0000-0600-00000D0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xdr:twoCellAnchor>
    <xdr:from>
      <xdr:col>5</xdr:col>
      <xdr:colOff>161925</xdr:colOff>
      <xdr:row>6</xdr:row>
      <xdr:rowOff>38100</xdr:rowOff>
    </xdr:from>
    <xdr:to>
      <xdr:col>59</xdr:col>
      <xdr:colOff>171449</xdr:colOff>
      <xdr:row>50</xdr:row>
      <xdr:rowOff>152390</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1114425" y="1104900"/>
          <a:ext cx="10772774" cy="8039090"/>
          <a:chOff x="1102516" y="978831"/>
          <a:chExt cx="11588128" cy="8879940"/>
        </a:xfrm>
      </xdr:grpSpPr>
      <xdr:sp macro="" textlink="">
        <xdr:nvSpPr>
          <xdr:cNvPr id="13" name="楕円 12">
            <a:extLst>
              <a:ext uri="{FF2B5EF4-FFF2-40B4-BE49-F238E27FC236}">
                <a16:creationId xmlns:a16="http://schemas.microsoft.com/office/drawing/2014/main" id="{00000000-0008-0000-0600-00000D000000}"/>
              </a:ext>
            </a:extLst>
          </xdr:cNvPr>
          <xdr:cNvSpPr/>
        </xdr:nvSpPr>
        <xdr:spPr>
          <a:xfrm>
            <a:off x="3506509" y="7788366"/>
            <a:ext cx="571500" cy="209551"/>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矢印コネクタ 13">
            <a:extLst>
              <a:ext uri="{FF2B5EF4-FFF2-40B4-BE49-F238E27FC236}">
                <a16:creationId xmlns:a16="http://schemas.microsoft.com/office/drawing/2014/main" id="{00000000-0008-0000-0600-00000E000000}"/>
              </a:ext>
            </a:extLst>
          </xdr:cNvPr>
          <xdr:cNvCxnSpPr>
            <a:stCxn id="19" idx="0"/>
            <a:endCxn id="21" idx="2"/>
          </xdr:cNvCxnSpPr>
        </xdr:nvCxnSpPr>
        <xdr:spPr>
          <a:xfrm flipV="1">
            <a:off x="6379952" y="2239774"/>
            <a:ext cx="82606" cy="86619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600-00000F000000}"/>
              </a:ext>
            </a:extLst>
          </xdr:cNvPr>
          <xdr:cNvCxnSpPr>
            <a:cxnSpLocks/>
            <a:stCxn id="19" idx="2"/>
            <a:endCxn id="13" idx="7"/>
          </xdr:cNvCxnSpPr>
        </xdr:nvCxnSpPr>
        <xdr:spPr>
          <a:xfrm flipH="1">
            <a:off x="3994315" y="3429820"/>
            <a:ext cx="2385637" cy="4389234"/>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楕円 15">
            <a:extLst>
              <a:ext uri="{FF2B5EF4-FFF2-40B4-BE49-F238E27FC236}">
                <a16:creationId xmlns:a16="http://schemas.microsoft.com/office/drawing/2014/main" id="{00000000-0008-0000-0600-000010000000}"/>
              </a:ext>
            </a:extLst>
          </xdr:cNvPr>
          <xdr:cNvSpPr/>
        </xdr:nvSpPr>
        <xdr:spPr>
          <a:xfrm>
            <a:off x="11910404" y="9534921"/>
            <a:ext cx="780240" cy="323850"/>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楕円 16">
            <a:extLst>
              <a:ext uri="{FF2B5EF4-FFF2-40B4-BE49-F238E27FC236}">
                <a16:creationId xmlns:a16="http://schemas.microsoft.com/office/drawing/2014/main" id="{00000000-0008-0000-0600-000011000000}"/>
              </a:ext>
            </a:extLst>
          </xdr:cNvPr>
          <xdr:cNvSpPr/>
        </xdr:nvSpPr>
        <xdr:spPr>
          <a:xfrm>
            <a:off x="3536016" y="7952030"/>
            <a:ext cx="551991" cy="208372"/>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矢印コネクタ 17">
            <a:extLst>
              <a:ext uri="{FF2B5EF4-FFF2-40B4-BE49-F238E27FC236}">
                <a16:creationId xmlns:a16="http://schemas.microsoft.com/office/drawing/2014/main" id="{00000000-0008-0000-0600-000012000000}"/>
              </a:ext>
            </a:extLst>
          </xdr:cNvPr>
          <xdr:cNvCxnSpPr>
            <a:stCxn id="17" idx="6"/>
            <a:endCxn id="16" idx="2"/>
          </xdr:cNvCxnSpPr>
        </xdr:nvCxnSpPr>
        <xdr:spPr>
          <a:xfrm>
            <a:off x="4088007" y="8056216"/>
            <a:ext cx="7822398" cy="1640630"/>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5427820" y="3105970"/>
            <a:ext cx="1904264" cy="323850"/>
          </a:xfrm>
          <a:prstGeom prst="rect">
            <a:avLst/>
          </a:prstGeom>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保育従事者現員数：</a:t>
            </a:r>
            <a:r>
              <a:rPr kumimoji="1" lang="en-US" altLang="ja-JP" sz="1100"/>
              <a:t>8</a:t>
            </a:r>
            <a:r>
              <a:rPr kumimoji="1" lang="ja-JP" altLang="en-US" sz="1100"/>
              <a:t>人</a:t>
            </a:r>
          </a:p>
        </xdr:txBody>
      </xdr:sp>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2516" y="978831"/>
            <a:ext cx="2320072" cy="1239901"/>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5206274" y="999873"/>
            <a:ext cx="2512568" cy="1239901"/>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 name="直線矢印コネクタ 21">
            <a:extLst>
              <a:ext uri="{FF2B5EF4-FFF2-40B4-BE49-F238E27FC236}">
                <a16:creationId xmlns:a16="http://schemas.microsoft.com/office/drawing/2014/main" id="{00000000-0008-0000-0600-000016000000}"/>
              </a:ext>
            </a:extLst>
          </xdr:cNvPr>
          <xdr:cNvCxnSpPr>
            <a:stCxn id="19" idx="1"/>
          </xdr:cNvCxnSpPr>
        </xdr:nvCxnSpPr>
        <xdr:spPr>
          <a:xfrm flipH="1" flipV="1">
            <a:off x="3432719" y="1704984"/>
            <a:ext cx="1995101" cy="156291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19050</xdr:colOff>
      <xdr:row>73</xdr:row>
      <xdr:rowOff>152400</xdr:rowOff>
    </xdr:from>
    <xdr:to>
      <xdr:col>35</xdr:col>
      <xdr:colOff>38100</xdr:colOff>
      <xdr:row>75</xdr:row>
      <xdr:rowOff>9525</xdr:rowOff>
    </xdr:to>
    <xdr:grpSp>
      <xdr:nvGrpSpPr>
        <xdr:cNvPr id="2" name="グループ化 11">
          <a:extLst>
            <a:ext uri="{FF2B5EF4-FFF2-40B4-BE49-F238E27FC236}">
              <a16:creationId xmlns:a16="http://schemas.microsoft.com/office/drawing/2014/main" id="{00000000-0008-0000-0700-000002000000}"/>
            </a:ext>
          </a:extLst>
        </xdr:cNvPr>
        <xdr:cNvGrpSpPr>
          <a:grpSpLocks/>
        </xdr:cNvGrpSpPr>
      </xdr:nvGrpSpPr>
      <xdr:grpSpPr bwMode="auto">
        <a:xfrm>
          <a:off x="5543550" y="13106400"/>
          <a:ext cx="1162050" cy="20002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7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7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19050</xdr:colOff>
          <xdr:row>81</xdr:row>
          <xdr:rowOff>0</xdr:rowOff>
        </xdr:from>
        <xdr:to>
          <xdr:col>32</xdr:col>
          <xdr:colOff>0</xdr:colOff>
          <xdr:row>82</xdr:row>
          <xdr:rowOff>28575</xdr:rowOff>
        </xdr:to>
        <xdr:sp macro="" textlink="">
          <xdr:nvSpPr>
            <xdr:cNvPr id="1377281" name="Check Box 16" hidden="1">
              <a:extLst>
                <a:ext uri="{63B3BB69-23CF-44E3-9099-C40C66FF867C}">
                  <a14:compatExt spid="_x0000_s1377281"/>
                </a:ext>
                <a:ext uri="{FF2B5EF4-FFF2-40B4-BE49-F238E27FC236}">
                  <a16:creationId xmlns:a16="http://schemas.microsoft.com/office/drawing/2014/main" id="{00000000-0008-0000-0700-0000010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81</xdr:row>
          <xdr:rowOff>0</xdr:rowOff>
        </xdr:from>
        <xdr:to>
          <xdr:col>35</xdr:col>
          <xdr:colOff>38100</xdr:colOff>
          <xdr:row>82</xdr:row>
          <xdr:rowOff>19050</xdr:rowOff>
        </xdr:to>
        <xdr:sp macro="" textlink="">
          <xdr:nvSpPr>
            <xdr:cNvPr id="1377282" name="Check Box 17" hidden="1">
              <a:extLst>
                <a:ext uri="{63B3BB69-23CF-44E3-9099-C40C66FF867C}">
                  <a14:compatExt spid="_x0000_s1377282"/>
                </a:ext>
                <a:ext uri="{FF2B5EF4-FFF2-40B4-BE49-F238E27FC236}">
                  <a16:creationId xmlns:a16="http://schemas.microsoft.com/office/drawing/2014/main" id="{00000000-0008-0000-0700-0000020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82</xdr:row>
      <xdr:rowOff>152400</xdr:rowOff>
    </xdr:from>
    <xdr:to>
      <xdr:col>35</xdr:col>
      <xdr:colOff>38100</xdr:colOff>
      <xdr:row>84</xdr:row>
      <xdr:rowOff>9525</xdr:rowOff>
    </xdr:to>
    <xdr:grpSp>
      <xdr:nvGrpSpPr>
        <xdr:cNvPr id="5" name="グループ化 11">
          <a:extLst>
            <a:ext uri="{FF2B5EF4-FFF2-40B4-BE49-F238E27FC236}">
              <a16:creationId xmlns:a16="http://schemas.microsoft.com/office/drawing/2014/main" id="{00000000-0008-0000-0700-000005000000}"/>
            </a:ext>
          </a:extLst>
        </xdr:cNvPr>
        <xdr:cNvGrpSpPr>
          <a:grpSpLocks/>
        </xdr:cNvGrpSpPr>
      </xdr:nvGrpSpPr>
      <xdr:grpSpPr bwMode="auto">
        <a:xfrm>
          <a:off x="5543550" y="14582775"/>
          <a:ext cx="1162050" cy="200025"/>
          <a:chOff x="30597" y="24271"/>
          <a:chExt cx="11560" cy="2028"/>
        </a:xfrm>
      </xdr:grpSpPr>
      <xdr:sp macro="" textlink="">
        <xdr:nvSpPr>
          <xdr:cNvPr id="6"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700-000006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700-000007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82</xdr:row>
          <xdr:rowOff>152400</xdr:rowOff>
        </xdr:from>
        <xdr:to>
          <xdr:col>31</xdr:col>
          <xdr:colOff>180975</xdr:colOff>
          <xdr:row>84</xdr:row>
          <xdr:rowOff>9525</xdr:rowOff>
        </xdr:to>
        <xdr:sp macro="" textlink="">
          <xdr:nvSpPr>
            <xdr:cNvPr id="1377283" name="Check Box 3" hidden="1">
              <a:extLst>
                <a:ext uri="{63B3BB69-23CF-44E3-9099-C40C66FF867C}">
                  <a14:compatExt spid="_x0000_s1377283"/>
                </a:ext>
                <a:ext uri="{FF2B5EF4-FFF2-40B4-BE49-F238E27FC236}">
                  <a16:creationId xmlns:a16="http://schemas.microsoft.com/office/drawing/2014/main" id="{00000000-0008-0000-0700-0000030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82</xdr:row>
          <xdr:rowOff>152400</xdr:rowOff>
        </xdr:from>
        <xdr:to>
          <xdr:col>35</xdr:col>
          <xdr:colOff>28575</xdr:colOff>
          <xdr:row>84</xdr:row>
          <xdr:rowOff>0</xdr:rowOff>
        </xdr:to>
        <xdr:sp macro="" textlink="">
          <xdr:nvSpPr>
            <xdr:cNvPr id="1377284" name="Check Box 4" hidden="1">
              <a:extLst>
                <a:ext uri="{63B3BB69-23CF-44E3-9099-C40C66FF867C}">
                  <a14:compatExt spid="_x0000_s1377284"/>
                </a:ext>
                <a:ext uri="{FF2B5EF4-FFF2-40B4-BE49-F238E27FC236}">
                  <a16:creationId xmlns:a16="http://schemas.microsoft.com/office/drawing/2014/main" id="{00000000-0008-0000-0700-0000040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47625</xdr:rowOff>
        </xdr:to>
        <xdr:sp macro="" textlink="">
          <xdr:nvSpPr>
            <xdr:cNvPr id="1377285" name="Check Box 5" hidden="1">
              <a:extLst>
                <a:ext uri="{63B3BB69-23CF-44E3-9099-C40C66FF867C}">
                  <a14:compatExt spid="_x0000_s1377285"/>
                </a:ext>
                <a:ext uri="{FF2B5EF4-FFF2-40B4-BE49-F238E27FC236}">
                  <a16:creationId xmlns:a16="http://schemas.microsoft.com/office/drawing/2014/main" id="{00000000-0008-0000-0700-0000050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38100</xdr:rowOff>
        </xdr:to>
        <xdr:sp macro="" textlink="">
          <xdr:nvSpPr>
            <xdr:cNvPr id="1377286" name="Check Box 6" hidden="1">
              <a:extLst>
                <a:ext uri="{63B3BB69-23CF-44E3-9099-C40C66FF867C}">
                  <a14:compatExt spid="_x0000_s1377286"/>
                </a:ext>
                <a:ext uri="{FF2B5EF4-FFF2-40B4-BE49-F238E27FC236}">
                  <a16:creationId xmlns:a16="http://schemas.microsoft.com/office/drawing/2014/main" id="{00000000-0008-0000-0700-0000060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84</xdr:row>
          <xdr:rowOff>76200</xdr:rowOff>
        </xdr:from>
        <xdr:to>
          <xdr:col>31</xdr:col>
          <xdr:colOff>180975</xdr:colOff>
          <xdr:row>86</xdr:row>
          <xdr:rowOff>76200</xdr:rowOff>
        </xdr:to>
        <xdr:sp macro="" textlink="">
          <xdr:nvSpPr>
            <xdr:cNvPr id="1377287" name="Check Box 7" hidden="1">
              <a:extLst>
                <a:ext uri="{63B3BB69-23CF-44E3-9099-C40C66FF867C}">
                  <a14:compatExt spid="_x0000_s1377287"/>
                </a:ext>
                <a:ext uri="{FF2B5EF4-FFF2-40B4-BE49-F238E27FC236}">
                  <a16:creationId xmlns:a16="http://schemas.microsoft.com/office/drawing/2014/main" id="{00000000-0008-0000-0700-0000070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84</xdr:row>
          <xdr:rowOff>104775</xdr:rowOff>
        </xdr:from>
        <xdr:to>
          <xdr:col>35</xdr:col>
          <xdr:colOff>28575</xdr:colOff>
          <xdr:row>86</xdr:row>
          <xdr:rowOff>28575</xdr:rowOff>
        </xdr:to>
        <xdr:sp macro="" textlink="">
          <xdr:nvSpPr>
            <xdr:cNvPr id="1377288" name="Check Box 8" hidden="1">
              <a:extLst>
                <a:ext uri="{63B3BB69-23CF-44E3-9099-C40C66FF867C}">
                  <a14:compatExt spid="_x0000_s1377288"/>
                </a:ext>
                <a:ext uri="{FF2B5EF4-FFF2-40B4-BE49-F238E27FC236}">
                  <a16:creationId xmlns:a16="http://schemas.microsoft.com/office/drawing/2014/main" id="{00000000-0008-0000-0700-0000080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88</xdr:row>
          <xdr:rowOff>38100</xdr:rowOff>
        </xdr:from>
        <xdr:to>
          <xdr:col>32</xdr:col>
          <xdr:colOff>57150</xdr:colOff>
          <xdr:row>90</xdr:row>
          <xdr:rowOff>47625</xdr:rowOff>
        </xdr:to>
        <xdr:sp macro="" textlink="">
          <xdr:nvSpPr>
            <xdr:cNvPr id="1377289" name="Check Box 9" hidden="1">
              <a:extLst>
                <a:ext uri="{63B3BB69-23CF-44E3-9099-C40C66FF867C}">
                  <a14:compatExt spid="_x0000_s1377289"/>
                </a:ext>
                <a:ext uri="{FF2B5EF4-FFF2-40B4-BE49-F238E27FC236}">
                  <a16:creationId xmlns:a16="http://schemas.microsoft.com/office/drawing/2014/main" id="{00000000-0008-0000-0700-0000090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123825</xdr:colOff>
          <xdr:row>88</xdr:row>
          <xdr:rowOff>38100</xdr:rowOff>
        </xdr:from>
        <xdr:to>
          <xdr:col>36</xdr:col>
          <xdr:colOff>38100</xdr:colOff>
          <xdr:row>90</xdr:row>
          <xdr:rowOff>28575</xdr:rowOff>
        </xdr:to>
        <xdr:sp macro="" textlink="">
          <xdr:nvSpPr>
            <xdr:cNvPr id="1377290" name="Check Box 10" hidden="1">
              <a:extLst>
                <a:ext uri="{63B3BB69-23CF-44E3-9099-C40C66FF867C}">
                  <a14:compatExt spid="_x0000_s1377290"/>
                </a:ext>
                <a:ext uri="{FF2B5EF4-FFF2-40B4-BE49-F238E27FC236}">
                  <a16:creationId xmlns:a16="http://schemas.microsoft.com/office/drawing/2014/main" id="{00000000-0008-0000-0700-00000A0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　</a:t>
              </a:r>
            </a:p>
          </xdr:txBody>
        </xdr:sp>
        <xdr:clientData/>
      </xdr:twoCellAnchor>
    </mc:Choice>
    <mc:Fallback/>
  </mc:AlternateContent>
  <xdr:twoCellAnchor>
    <xdr:from>
      <xdr:col>29</xdr:col>
      <xdr:colOff>19050</xdr:colOff>
      <xdr:row>71</xdr:row>
      <xdr:rowOff>152400</xdr:rowOff>
    </xdr:from>
    <xdr:to>
      <xdr:col>35</xdr:col>
      <xdr:colOff>38100</xdr:colOff>
      <xdr:row>73</xdr:row>
      <xdr:rowOff>9525</xdr:rowOff>
    </xdr:to>
    <xdr:grpSp>
      <xdr:nvGrpSpPr>
        <xdr:cNvPr id="9" name="グループ化 11">
          <a:extLst>
            <a:ext uri="{FF2B5EF4-FFF2-40B4-BE49-F238E27FC236}">
              <a16:creationId xmlns:a16="http://schemas.microsoft.com/office/drawing/2014/main" id="{00000000-0008-0000-0700-000009000000}"/>
            </a:ext>
          </a:extLst>
        </xdr:cNvPr>
        <xdr:cNvGrpSpPr>
          <a:grpSpLocks/>
        </xdr:cNvGrpSpPr>
      </xdr:nvGrpSpPr>
      <xdr:grpSpPr bwMode="auto">
        <a:xfrm>
          <a:off x="5543550" y="12763500"/>
          <a:ext cx="1162050" cy="200025"/>
          <a:chOff x="30597" y="24271"/>
          <a:chExt cx="11560" cy="2028"/>
        </a:xfrm>
      </xdr:grpSpPr>
      <xdr:sp macro="" textlink="">
        <xdr:nvSpPr>
          <xdr:cNvPr id="10"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700-00000A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700-00000B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3</xdr:col>
          <xdr:colOff>19050</xdr:colOff>
          <xdr:row>43</xdr:row>
          <xdr:rowOff>133350</xdr:rowOff>
        </xdr:from>
        <xdr:to>
          <xdr:col>4</xdr:col>
          <xdr:colOff>133350</xdr:colOff>
          <xdr:row>45</xdr:row>
          <xdr:rowOff>38100</xdr:rowOff>
        </xdr:to>
        <xdr:sp macro="" textlink="">
          <xdr:nvSpPr>
            <xdr:cNvPr id="1377291" name="Check Box 11" hidden="1">
              <a:extLst>
                <a:ext uri="{63B3BB69-23CF-44E3-9099-C40C66FF867C}">
                  <a14:compatExt spid="_x0000_s1377291"/>
                </a:ext>
                <a:ext uri="{FF2B5EF4-FFF2-40B4-BE49-F238E27FC236}">
                  <a16:creationId xmlns:a16="http://schemas.microsoft.com/office/drawing/2014/main" id="{00000000-0008-0000-0700-00000B0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29</xdr:col>
          <xdr:colOff>9525</xdr:colOff>
          <xdr:row>46</xdr:row>
          <xdr:rowOff>0</xdr:rowOff>
        </xdr:from>
        <xdr:to>
          <xdr:col>31</xdr:col>
          <xdr:colOff>180975</xdr:colOff>
          <xdr:row>47</xdr:row>
          <xdr:rowOff>0</xdr:rowOff>
        </xdr:to>
        <xdr:sp macro="" textlink="">
          <xdr:nvSpPr>
            <xdr:cNvPr id="1377292" name="Check Box 12" hidden="1">
              <a:extLst>
                <a:ext uri="{63B3BB69-23CF-44E3-9099-C40C66FF867C}">
                  <a14:compatExt spid="_x0000_s1377292"/>
                </a:ext>
                <a:ext uri="{FF2B5EF4-FFF2-40B4-BE49-F238E27FC236}">
                  <a16:creationId xmlns:a16="http://schemas.microsoft.com/office/drawing/2014/main" id="{00000000-0008-0000-0700-00000C0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46</xdr:row>
          <xdr:rowOff>0</xdr:rowOff>
        </xdr:from>
        <xdr:to>
          <xdr:col>35</xdr:col>
          <xdr:colOff>28575</xdr:colOff>
          <xdr:row>47</xdr:row>
          <xdr:rowOff>0</xdr:rowOff>
        </xdr:to>
        <xdr:sp macro="" textlink="">
          <xdr:nvSpPr>
            <xdr:cNvPr id="1377293" name="Check Box 13" hidden="1">
              <a:extLst>
                <a:ext uri="{63B3BB69-23CF-44E3-9099-C40C66FF867C}">
                  <a14:compatExt spid="_x0000_s1377293"/>
                </a:ext>
                <a:ext uri="{FF2B5EF4-FFF2-40B4-BE49-F238E27FC236}">
                  <a16:creationId xmlns:a16="http://schemas.microsoft.com/office/drawing/2014/main" id="{00000000-0008-0000-0700-00000D0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xdr:twoCellAnchor>
    <xdr:from>
      <xdr:col>5</xdr:col>
      <xdr:colOff>180975</xdr:colOff>
      <xdr:row>6</xdr:row>
      <xdr:rowOff>104775</xdr:rowOff>
    </xdr:from>
    <xdr:to>
      <xdr:col>63</xdr:col>
      <xdr:colOff>68210</xdr:colOff>
      <xdr:row>50</xdr:row>
      <xdr:rowOff>161926</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1133475" y="1171575"/>
          <a:ext cx="11031485" cy="7981951"/>
          <a:chOff x="1219951" y="1111970"/>
          <a:chExt cx="11118499" cy="8653072"/>
        </a:xfrm>
      </xdr:grpSpPr>
      <xdr:sp macro="" textlink="">
        <xdr:nvSpPr>
          <xdr:cNvPr id="13" name="楕円 12">
            <a:extLst>
              <a:ext uri="{FF2B5EF4-FFF2-40B4-BE49-F238E27FC236}">
                <a16:creationId xmlns:a16="http://schemas.microsoft.com/office/drawing/2014/main" id="{00000000-0008-0000-0700-00000D000000}"/>
              </a:ext>
            </a:extLst>
          </xdr:cNvPr>
          <xdr:cNvSpPr/>
        </xdr:nvSpPr>
        <xdr:spPr>
          <a:xfrm>
            <a:off x="3475982" y="7770074"/>
            <a:ext cx="499207" cy="192202"/>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矢印コネクタ 13">
            <a:extLst>
              <a:ext uri="{FF2B5EF4-FFF2-40B4-BE49-F238E27FC236}">
                <a16:creationId xmlns:a16="http://schemas.microsoft.com/office/drawing/2014/main" id="{00000000-0008-0000-0700-00000E000000}"/>
              </a:ext>
            </a:extLst>
          </xdr:cNvPr>
          <xdr:cNvCxnSpPr>
            <a:stCxn id="19" idx="0"/>
          </xdr:cNvCxnSpPr>
        </xdr:nvCxnSpPr>
        <xdr:spPr>
          <a:xfrm flipV="1">
            <a:off x="6172994" y="2310484"/>
            <a:ext cx="979838" cy="87056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700-00000F000000}"/>
              </a:ext>
            </a:extLst>
          </xdr:cNvPr>
          <xdr:cNvCxnSpPr>
            <a:cxnSpLocks/>
            <a:stCxn id="19" idx="2"/>
            <a:endCxn id="13" idx="7"/>
          </xdr:cNvCxnSpPr>
        </xdr:nvCxnSpPr>
        <xdr:spPr>
          <a:xfrm flipH="1">
            <a:off x="3902082" y="3504900"/>
            <a:ext cx="2270912" cy="4293322"/>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楕円 15">
            <a:extLst>
              <a:ext uri="{FF2B5EF4-FFF2-40B4-BE49-F238E27FC236}">
                <a16:creationId xmlns:a16="http://schemas.microsoft.com/office/drawing/2014/main" id="{00000000-0008-0000-0700-000010000000}"/>
              </a:ext>
            </a:extLst>
          </xdr:cNvPr>
          <xdr:cNvSpPr/>
        </xdr:nvSpPr>
        <xdr:spPr>
          <a:xfrm>
            <a:off x="11393101" y="9410115"/>
            <a:ext cx="945349" cy="354927"/>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楕円 16">
            <a:extLst>
              <a:ext uri="{FF2B5EF4-FFF2-40B4-BE49-F238E27FC236}">
                <a16:creationId xmlns:a16="http://schemas.microsoft.com/office/drawing/2014/main" id="{00000000-0008-0000-0700-000011000000}"/>
              </a:ext>
            </a:extLst>
          </xdr:cNvPr>
          <xdr:cNvSpPr/>
        </xdr:nvSpPr>
        <xdr:spPr>
          <a:xfrm>
            <a:off x="3470998" y="7966414"/>
            <a:ext cx="494591" cy="198485"/>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矢印コネクタ 17">
            <a:extLst>
              <a:ext uri="{FF2B5EF4-FFF2-40B4-BE49-F238E27FC236}">
                <a16:creationId xmlns:a16="http://schemas.microsoft.com/office/drawing/2014/main" id="{00000000-0008-0000-0700-000012000000}"/>
              </a:ext>
            </a:extLst>
          </xdr:cNvPr>
          <xdr:cNvCxnSpPr>
            <a:stCxn id="17" idx="6"/>
            <a:endCxn id="16" idx="2"/>
          </xdr:cNvCxnSpPr>
        </xdr:nvCxnSpPr>
        <xdr:spPr>
          <a:xfrm>
            <a:off x="3965589" y="8065657"/>
            <a:ext cx="7427512" cy="1521922"/>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5296694" y="3181049"/>
            <a:ext cx="1752600" cy="323850"/>
          </a:xfrm>
          <a:prstGeom prst="rect">
            <a:avLst/>
          </a:prstGeom>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保育従事者現員数：</a:t>
            </a:r>
            <a:r>
              <a:rPr kumimoji="1" lang="en-US" altLang="ja-JP" sz="1100"/>
              <a:t>8</a:t>
            </a:r>
            <a:r>
              <a:rPr kumimoji="1" lang="ja-JP" altLang="en-US" sz="1100"/>
              <a:t>人</a:t>
            </a:r>
          </a:p>
        </xdr:txBody>
      </xdr:sp>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219951" y="1111970"/>
            <a:ext cx="4272060" cy="1220446"/>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7152832" y="1122296"/>
            <a:ext cx="643209" cy="1230133"/>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 name="直線矢印コネクタ 21">
            <a:extLst>
              <a:ext uri="{FF2B5EF4-FFF2-40B4-BE49-F238E27FC236}">
                <a16:creationId xmlns:a16="http://schemas.microsoft.com/office/drawing/2014/main" id="{00000000-0008-0000-0700-000016000000}"/>
              </a:ext>
            </a:extLst>
          </xdr:cNvPr>
          <xdr:cNvCxnSpPr>
            <a:stCxn id="19" idx="1"/>
            <a:endCxn id="20" idx="2"/>
          </xdr:cNvCxnSpPr>
        </xdr:nvCxnSpPr>
        <xdr:spPr>
          <a:xfrm flipH="1" flipV="1">
            <a:off x="3355982" y="2332416"/>
            <a:ext cx="1940712" cy="101055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19050</xdr:colOff>
      <xdr:row>73</xdr:row>
      <xdr:rowOff>152400</xdr:rowOff>
    </xdr:from>
    <xdr:to>
      <xdr:col>35</xdr:col>
      <xdr:colOff>38100</xdr:colOff>
      <xdr:row>75</xdr:row>
      <xdr:rowOff>9525</xdr:rowOff>
    </xdr:to>
    <xdr:grpSp>
      <xdr:nvGrpSpPr>
        <xdr:cNvPr id="2" name="グループ化 11">
          <a:extLst>
            <a:ext uri="{FF2B5EF4-FFF2-40B4-BE49-F238E27FC236}">
              <a16:creationId xmlns:a16="http://schemas.microsoft.com/office/drawing/2014/main" id="{00000000-0008-0000-0800-000002000000}"/>
            </a:ext>
          </a:extLst>
        </xdr:cNvPr>
        <xdr:cNvGrpSpPr>
          <a:grpSpLocks/>
        </xdr:cNvGrpSpPr>
      </xdr:nvGrpSpPr>
      <xdr:grpSpPr bwMode="auto">
        <a:xfrm>
          <a:off x="5543550" y="13106400"/>
          <a:ext cx="1162050" cy="20002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8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8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29</xdr:col>
      <xdr:colOff>19050</xdr:colOff>
      <xdr:row>71</xdr:row>
      <xdr:rowOff>152400</xdr:rowOff>
    </xdr:from>
    <xdr:to>
      <xdr:col>35</xdr:col>
      <xdr:colOff>38100</xdr:colOff>
      <xdr:row>73</xdr:row>
      <xdr:rowOff>9525</xdr:rowOff>
    </xdr:to>
    <xdr:grpSp>
      <xdr:nvGrpSpPr>
        <xdr:cNvPr id="6" name="グループ化 11">
          <a:extLst>
            <a:ext uri="{FF2B5EF4-FFF2-40B4-BE49-F238E27FC236}">
              <a16:creationId xmlns:a16="http://schemas.microsoft.com/office/drawing/2014/main" id="{00000000-0008-0000-0800-000006000000}"/>
            </a:ext>
          </a:extLst>
        </xdr:cNvPr>
        <xdr:cNvGrpSpPr>
          <a:grpSpLocks/>
        </xdr:cNvGrpSpPr>
      </xdr:nvGrpSpPr>
      <xdr:grpSpPr bwMode="auto">
        <a:xfrm>
          <a:off x="5543550" y="12763500"/>
          <a:ext cx="1162050" cy="200025"/>
          <a:chOff x="30597" y="24271"/>
          <a:chExt cx="11560" cy="2028"/>
        </a:xfrm>
      </xdr:grpSpPr>
      <xdr:sp macro="" textlink="">
        <xdr:nvSpPr>
          <xdr:cNvPr id="7"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800-000007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800-000008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0</xdr:rowOff>
        </xdr:to>
        <xdr:sp macro="" textlink="">
          <xdr:nvSpPr>
            <xdr:cNvPr id="1292304" name="Check Box 16" hidden="1">
              <a:extLst>
                <a:ext uri="{63B3BB69-23CF-44E3-9099-C40C66FF867C}">
                  <a14:compatExt spid="_x0000_s1292304"/>
                </a:ext>
                <a:ext uri="{FF2B5EF4-FFF2-40B4-BE49-F238E27FC236}">
                  <a16:creationId xmlns:a16="http://schemas.microsoft.com/office/drawing/2014/main" id="{00000000-0008-0000-0800-000010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0</xdr:rowOff>
        </xdr:to>
        <xdr:sp macro="" textlink="">
          <xdr:nvSpPr>
            <xdr:cNvPr id="1292305" name="Check Box 17" hidden="1">
              <a:extLst>
                <a:ext uri="{63B3BB69-23CF-44E3-9099-C40C66FF867C}">
                  <a14:compatExt spid="_x0000_s1292305"/>
                </a:ext>
                <a:ext uri="{FF2B5EF4-FFF2-40B4-BE49-F238E27FC236}">
                  <a16:creationId xmlns:a16="http://schemas.microsoft.com/office/drawing/2014/main" id="{00000000-0008-0000-0800-000011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81</xdr:row>
          <xdr:rowOff>0</xdr:rowOff>
        </xdr:from>
        <xdr:to>
          <xdr:col>32</xdr:col>
          <xdr:colOff>0</xdr:colOff>
          <xdr:row>82</xdr:row>
          <xdr:rowOff>28575</xdr:rowOff>
        </xdr:to>
        <xdr:sp macro="" textlink="">
          <xdr:nvSpPr>
            <xdr:cNvPr id="1292306" name="Check Box 16" hidden="1">
              <a:extLst>
                <a:ext uri="{63B3BB69-23CF-44E3-9099-C40C66FF867C}">
                  <a14:compatExt spid="_x0000_s1292306"/>
                </a:ext>
                <a:ext uri="{FF2B5EF4-FFF2-40B4-BE49-F238E27FC236}">
                  <a16:creationId xmlns:a16="http://schemas.microsoft.com/office/drawing/2014/main" id="{00000000-0008-0000-0800-000012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81</xdr:row>
          <xdr:rowOff>0</xdr:rowOff>
        </xdr:from>
        <xdr:to>
          <xdr:col>35</xdr:col>
          <xdr:colOff>38100</xdr:colOff>
          <xdr:row>82</xdr:row>
          <xdr:rowOff>19050</xdr:rowOff>
        </xdr:to>
        <xdr:sp macro="" textlink="">
          <xdr:nvSpPr>
            <xdr:cNvPr id="1292307" name="Check Box 17" hidden="1">
              <a:extLst>
                <a:ext uri="{63B3BB69-23CF-44E3-9099-C40C66FF867C}">
                  <a14:compatExt spid="_x0000_s1292307"/>
                </a:ext>
                <a:ext uri="{FF2B5EF4-FFF2-40B4-BE49-F238E27FC236}">
                  <a16:creationId xmlns:a16="http://schemas.microsoft.com/office/drawing/2014/main" id="{00000000-0008-0000-0800-000013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82</xdr:row>
      <xdr:rowOff>152400</xdr:rowOff>
    </xdr:from>
    <xdr:to>
      <xdr:col>35</xdr:col>
      <xdr:colOff>38100</xdr:colOff>
      <xdr:row>84</xdr:row>
      <xdr:rowOff>9525</xdr:rowOff>
    </xdr:to>
    <xdr:grpSp>
      <xdr:nvGrpSpPr>
        <xdr:cNvPr id="9" name="グループ化 11">
          <a:extLst>
            <a:ext uri="{FF2B5EF4-FFF2-40B4-BE49-F238E27FC236}">
              <a16:creationId xmlns:a16="http://schemas.microsoft.com/office/drawing/2014/main" id="{00000000-0008-0000-0800-000009000000}"/>
            </a:ext>
          </a:extLst>
        </xdr:cNvPr>
        <xdr:cNvGrpSpPr>
          <a:grpSpLocks/>
        </xdr:cNvGrpSpPr>
      </xdr:nvGrpSpPr>
      <xdr:grpSpPr bwMode="auto">
        <a:xfrm>
          <a:off x="5543550" y="14554200"/>
          <a:ext cx="1162050" cy="200025"/>
          <a:chOff x="30597" y="24271"/>
          <a:chExt cx="11560" cy="2028"/>
        </a:xfrm>
      </xdr:grpSpPr>
      <xdr:sp macro="" textlink="">
        <xdr:nvSpPr>
          <xdr:cNvPr id="10"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800-00000A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800-00000B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82</xdr:row>
          <xdr:rowOff>152400</xdr:rowOff>
        </xdr:from>
        <xdr:to>
          <xdr:col>31</xdr:col>
          <xdr:colOff>180975</xdr:colOff>
          <xdr:row>84</xdr:row>
          <xdr:rowOff>9525</xdr:rowOff>
        </xdr:to>
        <xdr:sp macro="" textlink="">
          <xdr:nvSpPr>
            <xdr:cNvPr id="1292308" name="Check Box 20" hidden="1">
              <a:extLst>
                <a:ext uri="{63B3BB69-23CF-44E3-9099-C40C66FF867C}">
                  <a14:compatExt spid="_x0000_s1292308"/>
                </a:ext>
                <a:ext uri="{FF2B5EF4-FFF2-40B4-BE49-F238E27FC236}">
                  <a16:creationId xmlns:a16="http://schemas.microsoft.com/office/drawing/2014/main" id="{00000000-0008-0000-0800-000014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82</xdr:row>
          <xdr:rowOff>152400</xdr:rowOff>
        </xdr:from>
        <xdr:to>
          <xdr:col>35</xdr:col>
          <xdr:colOff>28575</xdr:colOff>
          <xdr:row>84</xdr:row>
          <xdr:rowOff>0</xdr:rowOff>
        </xdr:to>
        <xdr:sp macro="" textlink="">
          <xdr:nvSpPr>
            <xdr:cNvPr id="1292309" name="Check Box 21" hidden="1">
              <a:extLst>
                <a:ext uri="{63B3BB69-23CF-44E3-9099-C40C66FF867C}">
                  <a14:compatExt spid="_x0000_s1292309"/>
                </a:ext>
                <a:ext uri="{FF2B5EF4-FFF2-40B4-BE49-F238E27FC236}">
                  <a16:creationId xmlns:a16="http://schemas.microsoft.com/office/drawing/2014/main" id="{00000000-0008-0000-0800-000015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0</xdr:rowOff>
        </xdr:to>
        <xdr:sp macro="" textlink="">
          <xdr:nvSpPr>
            <xdr:cNvPr id="1292310" name="Check Box 22" hidden="1">
              <a:extLst>
                <a:ext uri="{63B3BB69-23CF-44E3-9099-C40C66FF867C}">
                  <a14:compatExt spid="_x0000_s1292310"/>
                </a:ext>
                <a:ext uri="{FF2B5EF4-FFF2-40B4-BE49-F238E27FC236}">
                  <a16:creationId xmlns:a16="http://schemas.microsoft.com/office/drawing/2014/main" id="{00000000-0008-0000-0800-000016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0</xdr:rowOff>
        </xdr:to>
        <xdr:sp macro="" textlink="">
          <xdr:nvSpPr>
            <xdr:cNvPr id="1292311" name="Check Box 23" hidden="1">
              <a:extLst>
                <a:ext uri="{63B3BB69-23CF-44E3-9099-C40C66FF867C}">
                  <a14:compatExt spid="_x0000_s1292311"/>
                </a:ext>
                <a:ext uri="{FF2B5EF4-FFF2-40B4-BE49-F238E27FC236}">
                  <a16:creationId xmlns:a16="http://schemas.microsoft.com/office/drawing/2014/main" id="{00000000-0008-0000-0800-000017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86</xdr:row>
          <xdr:rowOff>38100</xdr:rowOff>
        </xdr:from>
        <xdr:to>
          <xdr:col>35</xdr:col>
          <xdr:colOff>28575</xdr:colOff>
          <xdr:row>88</xdr:row>
          <xdr:rowOff>47625</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5534025" y="15125700"/>
              <a:ext cx="1162050" cy="352425"/>
              <a:chOff x="5534016" y="13773055"/>
              <a:chExt cx="1162060" cy="200024"/>
            </a:xfrm>
          </xdr:grpSpPr>
          <xdr:sp macro="" textlink="">
            <xdr:nvSpPr>
              <xdr:cNvPr id="1292312" name="Check Box 24" hidden="1">
                <a:extLst>
                  <a:ext uri="{63B3BB69-23CF-44E3-9099-C40C66FF867C}">
                    <a14:compatExt spid="_x0000_s1292312"/>
                  </a:ext>
                  <a:ext uri="{FF2B5EF4-FFF2-40B4-BE49-F238E27FC236}">
                    <a16:creationId xmlns:a16="http://schemas.microsoft.com/office/drawing/2014/main" id="{00000000-0008-0000-0800-000018B81300}"/>
                  </a:ext>
                </a:extLst>
              </xdr:cNvPr>
              <xdr:cNvSpPr/>
            </xdr:nvSpPr>
            <xdr:spPr bwMode="auto">
              <a:xfrm>
                <a:off x="5534016" y="13773055"/>
                <a:ext cx="552450"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sp macro="" textlink="">
            <xdr:nvSpPr>
              <xdr:cNvPr id="1292313" name="Check Box 25" hidden="1">
                <a:extLst>
                  <a:ext uri="{63B3BB69-23CF-44E3-9099-C40C66FF867C}">
                    <a14:compatExt spid="_x0000_s1292313"/>
                  </a:ext>
                  <a:ext uri="{FF2B5EF4-FFF2-40B4-BE49-F238E27FC236}">
                    <a16:creationId xmlns:a16="http://schemas.microsoft.com/office/drawing/2014/main" id="{00000000-0008-0000-0800-000019B81300}"/>
                  </a:ext>
                </a:extLst>
              </xdr:cNvPr>
              <xdr:cNvSpPr/>
            </xdr:nvSpPr>
            <xdr:spPr bwMode="auto">
              <a:xfrm>
                <a:off x="6143626" y="13773149"/>
                <a:ext cx="552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43</xdr:row>
          <xdr:rowOff>133350</xdr:rowOff>
        </xdr:from>
        <xdr:to>
          <xdr:col>4</xdr:col>
          <xdr:colOff>133350</xdr:colOff>
          <xdr:row>45</xdr:row>
          <xdr:rowOff>38100</xdr:rowOff>
        </xdr:to>
        <xdr:sp macro="" textlink="">
          <xdr:nvSpPr>
            <xdr:cNvPr id="1292314" name="Check Box 26" hidden="1">
              <a:extLst>
                <a:ext uri="{63B3BB69-23CF-44E3-9099-C40C66FF867C}">
                  <a14:compatExt spid="_x0000_s1292314"/>
                </a:ext>
                <a:ext uri="{FF2B5EF4-FFF2-40B4-BE49-F238E27FC236}">
                  <a16:creationId xmlns:a16="http://schemas.microsoft.com/office/drawing/2014/main" id="{00000000-0008-0000-0800-00001A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29</xdr:col>
          <xdr:colOff>9525</xdr:colOff>
          <xdr:row>46</xdr:row>
          <xdr:rowOff>0</xdr:rowOff>
        </xdr:from>
        <xdr:to>
          <xdr:col>31</xdr:col>
          <xdr:colOff>180975</xdr:colOff>
          <xdr:row>47</xdr:row>
          <xdr:rowOff>0</xdr:rowOff>
        </xdr:to>
        <xdr:sp macro="" textlink="">
          <xdr:nvSpPr>
            <xdr:cNvPr id="1292315" name="Check Box 27" hidden="1">
              <a:extLst>
                <a:ext uri="{63B3BB69-23CF-44E3-9099-C40C66FF867C}">
                  <a14:compatExt spid="_x0000_s1292315"/>
                </a:ext>
                <a:ext uri="{FF2B5EF4-FFF2-40B4-BE49-F238E27FC236}">
                  <a16:creationId xmlns:a16="http://schemas.microsoft.com/office/drawing/2014/main" id="{00000000-0008-0000-0800-00001B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46</xdr:row>
          <xdr:rowOff>0</xdr:rowOff>
        </xdr:from>
        <xdr:to>
          <xdr:col>35</xdr:col>
          <xdr:colOff>28575</xdr:colOff>
          <xdr:row>47</xdr:row>
          <xdr:rowOff>0</xdr:rowOff>
        </xdr:to>
        <xdr:sp macro="" textlink="">
          <xdr:nvSpPr>
            <xdr:cNvPr id="1292316" name="Check Box 28" hidden="1">
              <a:extLst>
                <a:ext uri="{63B3BB69-23CF-44E3-9099-C40C66FF867C}">
                  <a14:compatExt spid="_x0000_s1292316"/>
                </a:ext>
                <a:ext uri="{FF2B5EF4-FFF2-40B4-BE49-F238E27FC236}">
                  <a16:creationId xmlns:a16="http://schemas.microsoft.com/office/drawing/2014/main" id="{00000000-0008-0000-0800-00001C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29</xdr:col>
      <xdr:colOff>19050</xdr:colOff>
      <xdr:row>73</xdr:row>
      <xdr:rowOff>152400</xdr:rowOff>
    </xdr:from>
    <xdr:to>
      <xdr:col>35</xdr:col>
      <xdr:colOff>38100</xdr:colOff>
      <xdr:row>75</xdr:row>
      <xdr:rowOff>9525</xdr:rowOff>
    </xdr:to>
    <xdr:grpSp>
      <xdr:nvGrpSpPr>
        <xdr:cNvPr id="2" name="グループ化 11">
          <a:extLst>
            <a:ext uri="{FF2B5EF4-FFF2-40B4-BE49-F238E27FC236}">
              <a16:creationId xmlns:a16="http://schemas.microsoft.com/office/drawing/2014/main" id="{00000000-0008-0000-0900-000002000000}"/>
            </a:ext>
          </a:extLst>
        </xdr:cNvPr>
        <xdr:cNvGrpSpPr>
          <a:grpSpLocks/>
        </xdr:cNvGrpSpPr>
      </xdr:nvGrpSpPr>
      <xdr:grpSpPr bwMode="auto">
        <a:xfrm>
          <a:off x="5543550" y="13106400"/>
          <a:ext cx="1162050" cy="20002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9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9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19050</xdr:colOff>
          <xdr:row>81</xdr:row>
          <xdr:rowOff>0</xdr:rowOff>
        </xdr:from>
        <xdr:to>
          <xdr:col>32</xdr:col>
          <xdr:colOff>0</xdr:colOff>
          <xdr:row>82</xdr:row>
          <xdr:rowOff>28575</xdr:rowOff>
        </xdr:to>
        <xdr:sp macro="" textlink="">
          <xdr:nvSpPr>
            <xdr:cNvPr id="1293331" name="Check Box 16" hidden="1">
              <a:extLst>
                <a:ext uri="{63B3BB69-23CF-44E3-9099-C40C66FF867C}">
                  <a14:compatExt spid="_x0000_s1293331"/>
                </a:ext>
                <a:ext uri="{FF2B5EF4-FFF2-40B4-BE49-F238E27FC236}">
                  <a16:creationId xmlns:a16="http://schemas.microsoft.com/office/drawing/2014/main" id="{00000000-0008-0000-0900-000013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81</xdr:row>
          <xdr:rowOff>0</xdr:rowOff>
        </xdr:from>
        <xdr:to>
          <xdr:col>35</xdr:col>
          <xdr:colOff>38100</xdr:colOff>
          <xdr:row>82</xdr:row>
          <xdr:rowOff>19050</xdr:rowOff>
        </xdr:to>
        <xdr:sp macro="" textlink="">
          <xdr:nvSpPr>
            <xdr:cNvPr id="1293332" name="Check Box 17" hidden="1">
              <a:extLst>
                <a:ext uri="{63B3BB69-23CF-44E3-9099-C40C66FF867C}">
                  <a14:compatExt spid="_x0000_s1293332"/>
                </a:ext>
                <a:ext uri="{FF2B5EF4-FFF2-40B4-BE49-F238E27FC236}">
                  <a16:creationId xmlns:a16="http://schemas.microsoft.com/office/drawing/2014/main" id="{00000000-0008-0000-0900-000014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82</xdr:row>
      <xdr:rowOff>152400</xdr:rowOff>
    </xdr:from>
    <xdr:to>
      <xdr:col>35</xdr:col>
      <xdr:colOff>38100</xdr:colOff>
      <xdr:row>84</xdr:row>
      <xdr:rowOff>9525</xdr:rowOff>
    </xdr:to>
    <xdr:grpSp>
      <xdr:nvGrpSpPr>
        <xdr:cNvPr id="6" name="グループ化 11">
          <a:extLst>
            <a:ext uri="{FF2B5EF4-FFF2-40B4-BE49-F238E27FC236}">
              <a16:creationId xmlns:a16="http://schemas.microsoft.com/office/drawing/2014/main" id="{00000000-0008-0000-0900-000006000000}"/>
            </a:ext>
          </a:extLst>
        </xdr:cNvPr>
        <xdr:cNvGrpSpPr>
          <a:grpSpLocks/>
        </xdr:cNvGrpSpPr>
      </xdr:nvGrpSpPr>
      <xdr:grpSpPr bwMode="auto">
        <a:xfrm>
          <a:off x="5543550" y="14582775"/>
          <a:ext cx="1162050" cy="200025"/>
          <a:chOff x="30597" y="24271"/>
          <a:chExt cx="11560" cy="2028"/>
        </a:xfrm>
      </xdr:grpSpPr>
      <xdr:sp macro="" textlink="">
        <xdr:nvSpPr>
          <xdr:cNvPr id="7"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900-000007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900-000008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82</xdr:row>
          <xdr:rowOff>152400</xdr:rowOff>
        </xdr:from>
        <xdr:to>
          <xdr:col>31</xdr:col>
          <xdr:colOff>180975</xdr:colOff>
          <xdr:row>84</xdr:row>
          <xdr:rowOff>9525</xdr:rowOff>
        </xdr:to>
        <xdr:sp macro="" textlink="">
          <xdr:nvSpPr>
            <xdr:cNvPr id="1293333" name="Check Box 21" hidden="1">
              <a:extLst>
                <a:ext uri="{63B3BB69-23CF-44E3-9099-C40C66FF867C}">
                  <a14:compatExt spid="_x0000_s1293333"/>
                </a:ext>
                <a:ext uri="{FF2B5EF4-FFF2-40B4-BE49-F238E27FC236}">
                  <a16:creationId xmlns:a16="http://schemas.microsoft.com/office/drawing/2014/main" id="{00000000-0008-0000-0900-000015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82</xdr:row>
          <xdr:rowOff>152400</xdr:rowOff>
        </xdr:from>
        <xdr:to>
          <xdr:col>35</xdr:col>
          <xdr:colOff>28575</xdr:colOff>
          <xdr:row>84</xdr:row>
          <xdr:rowOff>0</xdr:rowOff>
        </xdr:to>
        <xdr:sp macro="" textlink="">
          <xdr:nvSpPr>
            <xdr:cNvPr id="1293334" name="Check Box 22" hidden="1">
              <a:extLst>
                <a:ext uri="{63B3BB69-23CF-44E3-9099-C40C66FF867C}">
                  <a14:compatExt spid="_x0000_s1293334"/>
                </a:ext>
                <a:ext uri="{FF2B5EF4-FFF2-40B4-BE49-F238E27FC236}">
                  <a16:creationId xmlns:a16="http://schemas.microsoft.com/office/drawing/2014/main" id="{00000000-0008-0000-0900-000016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47625</xdr:rowOff>
        </xdr:to>
        <xdr:sp macro="" textlink="">
          <xdr:nvSpPr>
            <xdr:cNvPr id="1293335" name="Check Box 23" hidden="1">
              <a:extLst>
                <a:ext uri="{63B3BB69-23CF-44E3-9099-C40C66FF867C}">
                  <a14:compatExt spid="_x0000_s1293335"/>
                </a:ext>
                <a:ext uri="{FF2B5EF4-FFF2-40B4-BE49-F238E27FC236}">
                  <a16:creationId xmlns:a16="http://schemas.microsoft.com/office/drawing/2014/main" id="{00000000-0008-0000-0900-000017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38100</xdr:rowOff>
        </xdr:to>
        <xdr:sp macro="" textlink="">
          <xdr:nvSpPr>
            <xdr:cNvPr id="1293336" name="Check Box 24" hidden="1">
              <a:extLst>
                <a:ext uri="{63B3BB69-23CF-44E3-9099-C40C66FF867C}">
                  <a14:compatExt spid="_x0000_s1293336"/>
                </a:ext>
                <a:ext uri="{FF2B5EF4-FFF2-40B4-BE49-F238E27FC236}">
                  <a16:creationId xmlns:a16="http://schemas.microsoft.com/office/drawing/2014/main" id="{00000000-0008-0000-0900-000018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84</xdr:row>
          <xdr:rowOff>76200</xdr:rowOff>
        </xdr:from>
        <xdr:to>
          <xdr:col>31</xdr:col>
          <xdr:colOff>180975</xdr:colOff>
          <xdr:row>86</xdr:row>
          <xdr:rowOff>76200</xdr:rowOff>
        </xdr:to>
        <xdr:sp macro="" textlink="">
          <xdr:nvSpPr>
            <xdr:cNvPr id="1293337" name="Check Box 25" hidden="1">
              <a:extLst>
                <a:ext uri="{63B3BB69-23CF-44E3-9099-C40C66FF867C}">
                  <a14:compatExt spid="_x0000_s1293337"/>
                </a:ext>
                <a:ext uri="{FF2B5EF4-FFF2-40B4-BE49-F238E27FC236}">
                  <a16:creationId xmlns:a16="http://schemas.microsoft.com/office/drawing/2014/main" id="{00000000-0008-0000-0900-000019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84</xdr:row>
          <xdr:rowOff>104775</xdr:rowOff>
        </xdr:from>
        <xdr:to>
          <xdr:col>35</xdr:col>
          <xdr:colOff>28575</xdr:colOff>
          <xdr:row>86</xdr:row>
          <xdr:rowOff>28575</xdr:rowOff>
        </xdr:to>
        <xdr:sp macro="" textlink="">
          <xdr:nvSpPr>
            <xdr:cNvPr id="1293338" name="Check Box 26" hidden="1">
              <a:extLst>
                <a:ext uri="{63B3BB69-23CF-44E3-9099-C40C66FF867C}">
                  <a14:compatExt spid="_x0000_s1293338"/>
                </a:ext>
                <a:ext uri="{FF2B5EF4-FFF2-40B4-BE49-F238E27FC236}">
                  <a16:creationId xmlns:a16="http://schemas.microsoft.com/office/drawing/2014/main" id="{00000000-0008-0000-0900-00001A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133350</xdr:colOff>
          <xdr:row>88</xdr:row>
          <xdr:rowOff>38100</xdr:rowOff>
        </xdr:from>
        <xdr:to>
          <xdr:col>32</xdr:col>
          <xdr:colOff>104775</xdr:colOff>
          <xdr:row>89</xdr:row>
          <xdr:rowOff>104775</xdr:rowOff>
        </xdr:to>
        <xdr:sp macro="" textlink="">
          <xdr:nvSpPr>
            <xdr:cNvPr id="1293339" name="Check Box 27" hidden="1">
              <a:extLst>
                <a:ext uri="{63B3BB69-23CF-44E3-9099-C40C66FF867C}">
                  <a14:compatExt spid="_x0000_s1293339"/>
                </a:ext>
                <a:ext uri="{FF2B5EF4-FFF2-40B4-BE49-F238E27FC236}">
                  <a16:creationId xmlns:a16="http://schemas.microsoft.com/office/drawing/2014/main" id="{00000000-0008-0000-0900-00001B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171450</xdr:colOff>
          <xdr:row>88</xdr:row>
          <xdr:rowOff>38100</xdr:rowOff>
        </xdr:from>
        <xdr:to>
          <xdr:col>35</xdr:col>
          <xdr:colOff>142875</xdr:colOff>
          <xdr:row>89</xdr:row>
          <xdr:rowOff>95250</xdr:rowOff>
        </xdr:to>
        <xdr:sp macro="" textlink="">
          <xdr:nvSpPr>
            <xdr:cNvPr id="1293340" name="Check Box 28" hidden="1">
              <a:extLst>
                <a:ext uri="{63B3BB69-23CF-44E3-9099-C40C66FF867C}">
                  <a14:compatExt spid="_x0000_s1293340"/>
                </a:ext>
                <a:ext uri="{FF2B5EF4-FFF2-40B4-BE49-F238E27FC236}">
                  <a16:creationId xmlns:a16="http://schemas.microsoft.com/office/drawing/2014/main" id="{00000000-0008-0000-0900-00001C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　</a:t>
              </a:r>
            </a:p>
          </xdr:txBody>
        </xdr:sp>
        <xdr:clientData/>
      </xdr:twoCellAnchor>
    </mc:Choice>
    <mc:Fallback/>
  </mc:AlternateContent>
  <xdr:twoCellAnchor>
    <xdr:from>
      <xdr:col>29</xdr:col>
      <xdr:colOff>19050</xdr:colOff>
      <xdr:row>71</xdr:row>
      <xdr:rowOff>152400</xdr:rowOff>
    </xdr:from>
    <xdr:to>
      <xdr:col>35</xdr:col>
      <xdr:colOff>38100</xdr:colOff>
      <xdr:row>73</xdr:row>
      <xdr:rowOff>9525</xdr:rowOff>
    </xdr:to>
    <xdr:grpSp>
      <xdr:nvGrpSpPr>
        <xdr:cNvPr id="10" name="グループ化 11">
          <a:extLst>
            <a:ext uri="{FF2B5EF4-FFF2-40B4-BE49-F238E27FC236}">
              <a16:creationId xmlns:a16="http://schemas.microsoft.com/office/drawing/2014/main" id="{00000000-0008-0000-0900-00000A000000}"/>
            </a:ext>
          </a:extLst>
        </xdr:cNvPr>
        <xdr:cNvGrpSpPr>
          <a:grpSpLocks/>
        </xdr:cNvGrpSpPr>
      </xdr:nvGrpSpPr>
      <xdr:grpSpPr bwMode="auto">
        <a:xfrm>
          <a:off x="5543550" y="12763500"/>
          <a:ext cx="1162050" cy="200025"/>
          <a:chOff x="30597" y="24271"/>
          <a:chExt cx="11560" cy="2028"/>
        </a:xfrm>
      </xdr:grpSpPr>
      <xdr:sp macro="" textlink="">
        <xdr:nvSpPr>
          <xdr:cNvPr id="11"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900-00000B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900-00000C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3</xdr:col>
          <xdr:colOff>19050</xdr:colOff>
          <xdr:row>43</xdr:row>
          <xdr:rowOff>133350</xdr:rowOff>
        </xdr:from>
        <xdr:to>
          <xdr:col>4</xdr:col>
          <xdr:colOff>133350</xdr:colOff>
          <xdr:row>45</xdr:row>
          <xdr:rowOff>38100</xdr:rowOff>
        </xdr:to>
        <xdr:sp macro="" textlink="">
          <xdr:nvSpPr>
            <xdr:cNvPr id="1293341" name="Check Box 29" hidden="1">
              <a:extLst>
                <a:ext uri="{63B3BB69-23CF-44E3-9099-C40C66FF867C}">
                  <a14:compatExt spid="_x0000_s1293341"/>
                </a:ext>
                <a:ext uri="{FF2B5EF4-FFF2-40B4-BE49-F238E27FC236}">
                  <a16:creationId xmlns:a16="http://schemas.microsoft.com/office/drawing/2014/main" id="{00000000-0008-0000-0900-00001D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29</xdr:col>
          <xdr:colOff>9525</xdr:colOff>
          <xdr:row>46</xdr:row>
          <xdr:rowOff>0</xdr:rowOff>
        </xdr:from>
        <xdr:to>
          <xdr:col>31</xdr:col>
          <xdr:colOff>180975</xdr:colOff>
          <xdr:row>47</xdr:row>
          <xdr:rowOff>0</xdr:rowOff>
        </xdr:to>
        <xdr:sp macro="" textlink="">
          <xdr:nvSpPr>
            <xdr:cNvPr id="1293342" name="Check Box 30" hidden="1">
              <a:extLst>
                <a:ext uri="{63B3BB69-23CF-44E3-9099-C40C66FF867C}">
                  <a14:compatExt spid="_x0000_s1293342"/>
                </a:ext>
                <a:ext uri="{FF2B5EF4-FFF2-40B4-BE49-F238E27FC236}">
                  <a16:creationId xmlns:a16="http://schemas.microsoft.com/office/drawing/2014/main" id="{00000000-0008-0000-0900-00001E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46</xdr:row>
          <xdr:rowOff>0</xdr:rowOff>
        </xdr:from>
        <xdr:to>
          <xdr:col>35</xdr:col>
          <xdr:colOff>28575</xdr:colOff>
          <xdr:row>47</xdr:row>
          <xdr:rowOff>0</xdr:rowOff>
        </xdr:to>
        <xdr:sp macro="" textlink="">
          <xdr:nvSpPr>
            <xdr:cNvPr id="1293343" name="Check Box 31" hidden="1">
              <a:extLst>
                <a:ext uri="{63B3BB69-23CF-44E3-9099-C40C66FF867C}">
                  <a14:compatExt spid="_x0000_s1293343"/>
                </a:ext>
                <a:ext uri="{FF2B5EF4-FFF2-40B4-BE49-F238E27FC236}">
                  <a16:creationId xmlns:a16="http://schemas.microsoft.com/office/drawing/2014/main" id="{00000000-0008-0000-0900-00001F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23</xdr:col>
          <xdr:colOff>38100</xdr:colOff>
          <xdr:row>12</xdr:row>
          <xdr:rowOff>19050</xdr:rowOff>
        </xdr:to>
        <xdr:sp macro="" textlink="">
          <xdr:nvSpPr>
            <xdr:cNvPr id="1344513" name="Check Box 3" hidden="1">
              <a:extLst>
                <a:ext uri="{63B3BB69-23CF-44E3-9099-C40C66FF867C}">
                  <a14:compatExt spid="_x0000_s1344513"/>
                </a:ext>
                <a:ext uri="{FF2B5EF4-FFF2-40B4-BE49-F238E27FC236}">
                  <a16:creationId xmlns:a16="http://schemas.microsoft.com/office/drawing/2014/main" id="{00000000-0008-0000-0A00-000001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152400</xdr:rowOff>
        </xdr:from>
        <xdr:to>
          <xdr:col>23</xdr:col>
          <xdr:colOff>38100</xdr:colOff>
          <xdr:row>11</xdr:row>
          <xdr:rowOff>19050</xdr:rowOff>
        </xdr:to>
        <xdr:sp macro="" textlink="">
          <xdr:nvSpPr>
            <xdr:cNvPr id="1344514" name="Check Box 4" hidden="1">
              <a:extLst>
                <a:ext uri="{63B3BB69-23CF-44E3-9099-C40C66FF867C}">
                  <a14:compatExt spid="_x0000_s1344514"/>
                </a:ext>
                <a:ext uri="{FF2B5EF4-FFF2-40B4-BE49-F238E27FC236}">
                  <a16:creationId xmlns:a16="http://schemas.microsoft.com/office/drawing/2014/main" id="{00000000-0008-0000-0A00-000002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161925</xdr:rowOff>
        </xdr:from>
        <xdr:to>
          <xdr:col>23</xdr:col>
          <xdr:colOff>38100</xdr:colOff>
          <xdr:row>10</xdr:row>
          <xdr:rowOff>28575</xdr:rowOff>
        </xdr:to>
        <xdr:sp macro="" textlink="">
          <xdr:nvSpPr>
            <xdr:cNvPr id="1344515" name="Check Box 5" hidden="1">
              <a:extLst>
                <a:ext uri="{63B3BB69-23CF-44E3-9099-C40C66FF867C}">
                  <a14:compatExt spid="_x0000_s1344515"/>
                </a:ext>
                <a:ext uri="{FF2B5EF4-FFF2-40B4-BE49-F238E27FC236}">
                  <a16:creationId xmlns:a16="http://schemas.microsoft.com/office/drawing/2014/main" id="{00000000-0008-0000-0A00-000003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28575</xdr:rowOff>
        </xdr:to>
        <xdr:sp macro="" textlink="">
          <xdr:nvSpPr>
            <xdr:cNvPr id="1344516" name="Check Box 6" hidden="1">
              <a:extLst>
                <a:ext uri="{63B3BB69-23CF-44E3-9099-C40C66FF867C}">
                  <a14:compatExt spid="_x0000_s1344516"/>
                </a:ext>
                <a:ext uri="{FF2B5EF4-FFF2-40B4-BE49-F238E27FC236}">
                  <a16:creationId xmlns:a16="http://schemas.microsoft.com/office/drawing/2014/main" id="{00000000-0008-0000-0A00-000004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152400</xdr:rowOff>
        </xdr:from>
        <xdr:to>
          <xdr:col>23</xdr:col>
          <xdr:colOff>38100</xdr:colOff>
          <xdr:row>13</xdr:row>
          <xdr:rowOff>19050</xdr:rowOff>
        </xdr:to>
        <xdr:sp macro="" textlink="">
          <xdr:nvSpPr>
            <xdr:cNvPr id="1344517" name="Check Box 7" hidden="1">
              <a:extLst>
                <a:ext uri="{63B3BB69-23CF-44E3-9099-C40C66FF867C}">
                  <a14:compatExt spid="_x0000_s1344517"/>
                </a:ext>
                <a:ext uri="{FF2B5EF4-FFF2-40B4-BE49-F238E27FC236}">
                  <a16:creationId xmlns:a16="http://schemas.microsoft.com/office/drawing/2014/main" id="{00000000-0008-0000-0A00-000005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152400</xdr:rowOff>
        </xdr:from>
        <xdr:to>
          <xdr:col>23</xdr:col>
          <xdr:colOff>38100</xdr:colOff>
          <xdr:row>14</xdr:row>
          <xdr:rowOff>19050</xdr:rowOff>
        </xdr:to>
        <xdr:sp macro="" textlink="">
          <xdr:nvSpPr>
            <xdr:cNvPr id="1344518" name="Check Box 8" hidden="1">
              <a:extLst>
                <a:ext uri="{63B3BB69-23CF-44E3-9099-C40C66FF867C}">
                  <a14:compatExt spid="_x0000_s1344518"/>
                </a:ext>
                <a:ext uri="{FF2B5EF4-FFF2-40B4-BE49-F238E27FC236}">
                  <a16:creationId xmlns:a16="http://schemas.microsoft.com/office/drawing/2014/main" id="{00000000-0008-0000-0A00-000006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152400</xdr:rowOff>
        </xdr:from>
        <xdr:to>
          <xdr:col>5</xdr:col>
          <xdr:colOff>38100</xdr:colOff>
          <xdr:row>12</xdr:row>
          <xdr:rowOff>19050</xdr:rowOff>
        </xdr:to>
        <xdr:sp macro="" textlink="">
          <xdr:nvSpPr>
            <xdr:cNvPr id="1344519" name="Check Box 9" hidden="1">
              <a:extLst>
                <a:ext uri="{63B3BB69-23CF-44E3-9099-C40C66FF867C}">
                  <a14:compatExt spid="_x0000_s1344519"/>
                </a:ext>
                <a:ext uri="{FF2B5EF4-FFF2-40B4-BE49-F238E27FC236}">
                  <a16:creationId xmlns:a16="http://schemas.microsoft.com/office/drawing/2014/main" id="{00000000-0008-0000-0A00-000007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152400</xdr:rowOff>
        </xdr:from>
        <xdr:to>
          <xdr:col>5</xdr:col>
          <xdr:colOff>38100</xdr:colOff>
          <xdr:row>11</xdr:row>
          <xdr:rowOff>19050</xdr:rowOff>
        </xdr:to>
        <xdr:sp macro="" textlink="">
          <xdr:nvSpPr>
            <xdr:cNvPr id="1344520" name="Check Box 10" hidden="1">
              <a:extLst>
                <a:ext uri="{63B3BB69-23CF-44E3-9099-C40C66FF867C}">
                  <a14:compatExt spid="_x0000_s1344520"/>
                </a:ext>
                <a:ext uri="{FF2B5EF4-FFF2-40B4-BE49-F238E27FC236}">
                  <a16:creationId xmlns:a16="http://schemas.microsoft.com/office/drawing/2014/main" id="{00000000-0008-0000-0A00-000008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161925</xdr:rowOff>
        </xdr:from>
        <xdr:to>
          <xdr:col>5</xdr:col>
          <xdr:colOff>38100</xdr:colOff>
          <xdr:row>10</xdr:row>
          <xdr:rowOff>28575</xdr:rowOff>
        </xdr:to>
        <xdr:sp macro="" textlink="">
          <xdr:nvSpPr>
            <xdr:cNvPr id="1344521" name="Check Box 11" hidden="1">
              <a:extLst>
                <a:ext uri="{63B3BB69-23CF-44E3-9099-C40C66FF867C}">
                  <a14:compatExt spid="_x0000_s1344521"/>
                </a:ext>
                <a:ext uri="{FF2B5EF4-FFF2-40B4-BE49-F238E27FC236}">
                  <a16:creationId xmlns:a16="http://schemas.microsoft.com/office/drawing/2014/main" id="{00000000-0008-0000-0A00-000009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28575</xdr:rowOff>
        </xdr:to>
        <xdr:sp macro="" textlink="">
          <xdr:nvSpPr>
            <xdr:cNvPr id="1344522" name="Check Box 12" hidden="1">
              <a:extLst>
                <a:ext uri="{63B3BB69-23CF-44E3-9099-C40C66FF867C}">
                  <a14:compatExt spid="_x0000_s1344522"/>
                </a:ext>
                <a:ext uri="{FF2B5EF4-FFF2-40B4-BE49-F238E27FC236}">
                  <a16:creationId xmlns:a16="http://schemas.microsoft.com/office/drawing/2014/main" id="{00000000-0008-0000-0A00-00000A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152400</xdr:rowOff>
        </xdr:from>
        <xdr:to>
          <xdr:col>5</xdr:col>
          <xdr:colOff>38100</xdr:colOff>
          <xdr:row>13</xdr:row>
          <xdr:rowOff>19050</xdr:rowOff>
        </xdr:to>
        <xdr:sp macro="" textlink="">
          <xdr:nvSpPr>
            <xdr:cNvPr id="1344523" name="Check Box 13" hidden="1">
              <a:extLst>
                <a:ext uri="{63B3BB69-23CF-44E3-9099-C40C66FF867C}">
                  <a14:compatExt spid="_x0000_s1344523"/>
                </a:ext>
                <a:ext uri="{FF2B5EF4-FFF2-40B4-BE49-F238E27FC236}">
                  <a16:creationId xmlns:a16="http://schemas.microsoft.com/office/drawing/2014/main" id="{00000000-0008-0000-0A00-00000B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152400</xdr:rowOff>
        </xdr:from>
        <xdr:to>
          <xdr:col>5</xdr:col>
          <xdr:colOff>38100</xdr:colOff>
          <xdr:row>14</xdr:row>
          <xdr:rowOff>19050</xdr:rowOff>
        </xdr:to>
        <xdr:sp macro="" textlink="">
          <xdr:nvSpPr>
            <xdr:cNvPr id="1344524" name="Check Box 14" hidden="1">
              <a:extLst>
                <a:ext uri="{63B3BB69-23CF-44E3-9099-C40C66FF867C}">
                  <a14:compatExt spid="_x0000_s1344524"/>
                </a:ext>
                <a:ext uri="{FF2B5EF4-FFF2-40B4-BE49-F238E27FC236}">
                  <a16:creationId xmlns:a16="http://schemas.microsoft.com/office/drawing/2014/main" id="{00000000-0008-0000-0A00-00000C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58</xdr:row>
          <xdr:rowOff>29257</xdr:rowOff>
        </xdr:from>
        <xdr:to>
          <xdr:col>32</xdr:col>
          <xdr:colOff>133702</xdr:colOff>
          <xdr:row>59</xdr:row>
          <xdr:rowOff>51028</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3942356" y="10730387"/>
              <a:ext cx="1102933" cy="170858"/>
              <a:chOff x="3067021" y="485752"/>
              <a:chExt cx="1123924" cy="209549"/>
            </a:xfrm>
          </xdr:grpSpPr>
          <xdr:sp macro="" textlink="">
            <xdr:nvSpPr>
              <xdr:cNvPr id="1344525" name="Check Box 13" hidden="1">
                <a:extLst>
                  <a:ext uri="{63B3BB69-23CF-44E3-9099-C40C66FF867C}">
                    <a14:compatExt spid="_x0000_s1344525"/>
                  </a:ext>
                  <a:ext uri="{FF2B5EF4-FFF2-40B4-BE49-F238E27FC236}">
                    <a16:creationId xmlns:a16="http://schemas.microsoft.com/office/drawing/2014/main" id="{00000000-0008-0000-0A00-00000D841400}"/>
                  </a:ext>
                </a:extLst>
              </xdr:cNvPr>
              <xdr:cNvSpPr/>
            </xdr:nvSpPr>
            <xdr:spPr bwMode="auto">
              <a:xfrm>
                <a:off x="3067021" y="485752"/>
                <a:ext cx="552519"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4526" name="Check Box 14" hidden="1">
                <a:extLst>
                  <a:ext uri="{63B3BB69-23CF-44E3-9099-C40C66FF867C}">
                    <a14:compatExt spid="_x0000_s1344526"/>
                  </a:ext>
                  <a:ext uri="{FF2B5EF4-FFF2-40B4-BE49-F238E27FC236}">
                    <a16:creationId xmlns:a16="http://schemas.microsoft.com/office/drawing/2014/main" id="{00000000-0008-0000-0A00-00000E841400}"/>
                  </a:ext>
                </a:extLst>
              </xdr:cNvPr>
              <xdr:cNvSpPr/>
            </xdr:nvSpPr>
            <xdr:spPr bwMode="auto">
              <a:xfrm>
                <a:off x="3638427"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136083</xdr:colOff>
          <xdr:row>4</xdr:row>
          <xdr:rowOff>153081</xdr:rowOff>
        </xdr:from>
        <xdr:to>
          <xdr:col>32</xdr:col>
          <xdr:colOff>9877</xdr:colOff>
          <xdr:row>6</xdr:row>
          <xdr:rowOff>22452</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3821844" y="732864"/>
              <a:ext cx="1099620" cy="217240"/>
              <a:chOff x="3067051" y="485774"/>
              <a:chExt cx="1123947" cy="209546"/>
            </a:xfrm>
          </xdr:grpSpPr>
          <xdr:sp macro="" textlink="">
            <xdr:nvSpPr>
              <xdr:cNvPr id="1344527" name="Check Box 15" hidden="1">
                <a:extLst>
                  <a:ext uri="{63B3BB69-23CF-44E3-9099-C40C66FF867C}">
                    <a14:compatExt spid="_x0000_s1344527"/>
                  </a:ext>
                  <a:ext uri="{FF2B5EF4-FFF2-40B4-BE49-F238E27FC236}">
                    <a16:creationId xmlns:a16="http://schemas.microsoft.com/office/drawing/2014/main" id="{00000000-0008-0000-0A00-00000F841400}"/>
                  </a:ext>
                </a:extLst>
              </xdr:cNvPr>
              <xdr:cNvSpPr/>
            </xdr:nvSpPr>
            <xdr:spPr bwMode="auto">
              <a:xfrm>
                <a:off x="3067051" y="485774"/>
                <a:ext cx="552518"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44528" name="Check Box 16" hidden="1">
                <a:extLst>
                  <a:ext uri="{63B3BB69-23CF-44E3-9099-C40C66FF867C}">
                    <a14:compatExt spid="_x0000_s1344528"/>
                  </a:ext>
                  <a:ext uri="{FF2B5EF4-FFF2-40B4-BE49-F238E27FC236}">
                    <a16:creationId xmlns:a16="http://schemas.microsoft.com/office/drawing/2014/main" id="{00000000-0008-0000-0A00-000010841400}"/>
                  </a:ext>
                </a:extLst>
              </xdr:cNvPr>
              <xdr:cNvSpPr/>
            </xdr:nvSpPr>
            <xdr:spPr bwMode="auto">
              <a:xfrm>
                <a:off x="3638480" y="485775"/>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55</xdr:row>
          <xdr:rowOff>9525</xdr:rowOff>
        </xdr:from>
        <xdr:to>
          <xdr:col>32</xdr:col>
          <xdr:colOff>133702</xdr:colOff>
          <xdr:row>56</xdr:row>
          <xdr:rowOff>31296</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942356" y="10213699"/>
              <a:ext cx="1102933" cy="195706"/>
              <a:chOff x="3067021" y="485747"/>
              <a:chExt cx="1123924" cy="209547"/>
            </a:xfrm>
          </xdr:grpSpPr>
          <xdr:sp macro="" textlink="">
            <xdr:nvSpPr>
              <xdr:cNvPr id="1344529" name="Check Box 17" hidden="1">
                <a:extLst>
                  <a:ext uri="{63B3BB69-23CF-44E3-9099-C40C66FF867C}">
                    <a14:compatExt spid="_x0000_s1344529"/>
                  </a:ext>
                  <a:ext uri="{FF2B5EF4-FFF2-40B4-BE49-F238E27FC236}">
                    <a16:creationId xmlns:a16="http://schemas.microsoft.com/office/drawing/2014/main" id="{00000000-0008-0000-0A00-000011841400}"/>
                  </a:ext>
                </a:extLst>
              </xdr:cNvPr>
              <xdr:cNvSpPr/>
            </xdr:nvSpPr>
            <xdr:spPr bwMode="auto">
              <a:xfrm>
                <a:off x="3067021" y="485747"/>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4530" name="Check Box 18" hidden="1">
                <a:extLst>
                  <a:ext uri="{63B3BB69-23CF-44E3-9099-C40C66FF867C}">
                    <a14:compatExt spid="_x0000_s1344530"/>
                  </a:ext>
                  <a:ext uri="{FF2B5EF4-FFF2-40B4-BE49-F238E27FC236}">
                    <a16:creationId xmlns:a16="http://schemas.microsoft.com/office/drawing/2014/main" id="{00000000-0008-0000-0A00-000012841400}"/>
                  </a:ext>
                </a:extLst>
              </xdr:cNvPr>
              <xdr:cNvSpPr/>
            </xdr:nvSpPr>
            <xdr:spPr bwMode="auto">
              <a:xfrm>
                <a:off x="3638427"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16</xdr:row>
          <xdr:rowOff>142875</xdr:rowOff>
        </xdr:from>
        <xdr:to>
          <xdr:col>5</xdr:col>
          <xdr:colOff>57150</xdr:colOff>
          <xdr:row>19</xdr:row>
          <xdr:rowOff>9525</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39198" y="2809875"/>
              <a:ext cx="221974" cy="388454"/>
              <a:chOff x="542925" y="2771776"/>
              <a:chExt cx="228600" cy="380998"/>
            </a:xfrm>
          </xdr:grpSpPr>
          <xdr:sp macro="" textlink="">
            <xdr:nvSpPr>
              <xdr:cNvPr id="1344539" name="Check Box 27" hidden="1">
                <a:extLst>
                  <a:ext uri="{63B3BB69-23CF-44E3-9099-C40C66FF867C}">
                    <a14:compatExt spid="_x0000_s1344539"/>
                  </a:ext>
                  <a:ext uri="{FF2B5EF4-FFF2-40B4-BE49-F238E27FC236}">
                    <a16:creationId xmlns:a16="http://schemas.microsoft.com/office/drawing/2014/main" id="{00000000-0008-0000-0A00-00001B841400}"/>
                  </a:ext>
                </a:extLst>
              </xdr:cNvPr>
              <xdr:cNvSpPr/>
            </xdr:nvSpPr>
            <xdr:spPr bwMode="auto">
              <a:xfrm>
                <a:off x="542925" y="2771776"/>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4540" name="Check Box 28" hidden="1">
                <a:extLst>
                  <a:ext uri="{63B3BB69-23CF-44E3-9099-C40C66FF867C}">
                    <a14:compatExt spid="_x0000_s1344540"/>
                  </a:ext>
                  <a:ext uri="{FF2B5EF4-FFF2-40B4-BE49-F238E27FC236}">
                    <a16:creationId xmlns:a16="http://schemas.microsoft.com/office/drawing/2014/main" id="{00000000-0008-0000-0A00-00001C841400}"/>
                  </a:ext>
                </a:extLst>
              </xdr:cNvPr>
              <xdr:cNvSpPr/>
            </xdr:nvSpPr>
            <xdr:spPr bwMode="auto">
              <a:xfrm>
                <a:off x="542925" y="2952749"/>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27</xdr:row>
          <xdr:rowOff>0</xdr:rowOff>
        </xdr:from>
        <xdr:to>
          <xdr:col>20</xdr:col>
          <xdr:colOff>0</xdr:colOff>
          <xdr:row>28</xdr:row>
          <xdr:rowOff>28575</xdr:rowOff>
        </xdr:to>
        <xdr:sp macro="" textlink="">
          <xdr:nvSpPr>
            <xdr:cNvPr id="164910" name="Check Box 7" hidden="1">
              <a:extLst>
                <a:ext uri="{63B3BB69-23CF-44E3-9099-C40C66FF867C}">
                  <a14:compatExt spid="_x0000_s164910"/>
                </a:ext>
                <a:ext uri="{FF2B5EF4-FFF2-40B4-BE49-F238E27FC236}">
                  <a16:creationId xmlns:a16="http://schemas.microsoft.com/office/drawing/2014/main" id="{00000000-0008-0000-0B00-00002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0</xdr:rowOff>
        </xdr:from>
        <xdr:to>
          <xdr:col>26</xdr:col>
          <xdr:colOff>0</xdr:colOff>
          <xdr:row>28</xdr:row>
          <xdr:rowOff>28575</xdr:rowOff>
        </xdr:to>
        <xdr:sp macro="" textlink="">
          <xdr:nvSpPr>
            <xdr:cNvPr id="164911" name="Check Box 47" hidden="1">
              <a:extLst>
                <a:ext uri="{63B3BB69-23CF-44E3-9099-C40C66FF867C}">
                  <a14:compatExt spid="_x0000_s164911"/>
                </a:ext>
                <a:ext uri="{FF2B5EF4-FFF2-40B4-BE49-F238E27FC236}">
                  <a16:creationId xmlns:a16="http://schemas.microsoft.com/office/drawing/2014/main" id="{00000000-0008-0000-0B00-00002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161925</xdr:rowOff>
        </xdr:from>
        <xdr:to>
          <xdr:col>20</xdr:col>
          <xdr:colOff>57150</xdr:colOff>
          <xdr:row>53</xdr:row>
          <xdr:rowOff>161925</xdr:rowOff>
        </xdr:to>
        <xdr:sp macro="" textlink="">
          <xdr:nvSpPr>
            <xdr:cNvPr id="164912" name="Check Box 48" hidden="1">
              <a:extLst>
                <a:ext uri="{63B3BB69-23CF-44E3-9099-C40C66FF867C}">
                  <a14:compatExt spid="_x0000_s164912"/>
                </a:ext>
                <a:ext uri="{FF2B5EF4-FFF2-40B4-BE49-F238E27FC236}">
                  <a16:creationId xmlns:a16="http://schemas.microsoft.com/office/drawing/2014/main" id="{00000000-0008-0000-0B00-00003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52</xdr:row>
          <xdr:rowOff>161925</xdr:rowOff>
        </xdr:from>
        <xdr:to>
          <xdr:col>27</xdr:col>
          <xdr:colOff>171450</xdr:colOff>
          <xdr:row>54</xdr:row>
          <xdr:rowOff>9525</xdr:rowOff>
        </xdr:to>
        <xdr:sp macro="" textlink="">
          <xdr:nvSpPr>
            <xdr:cNvPr id="164913" name="Check Box 49" hidden="1">
              <a:extLst>
                <a:ext uri="{63B3BB69-23CF-44E3-9099-C40C66FF867C}">
                  <a14:compatExt spid="_x0000_s164913"/>
                </a:ext>
                <a:ext uri="{FF2B5EF4-FFF2-40B4-BE49-F238E27FC236}">
                  <a16:creationId xmlns:a16="http://schemas.microsoft.com/office/drawing/2014/main" id="{00000000-0008-0000-0B00-00003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161925</xdr:rowOff>
        </xdr:from>
        <xdr:to>
          <xdr:col>20</xdr:col>
          <xdr:colOff>0</xdr:colOff>
          <xdr:row>56</xdr:row>
          <xdr:rowOff>9525</xdr:rowOff>
        </xdr:to>
        <xdr:sp macro="" textlink="">
          <xdr:nvSpPr>
            <xdr:cNvPr id="164914" name="Check Box 50" hidden="1">
              <a:extLst>
                <a:ext uri="{63B3BB69-23CF-44E3-9099-C40C66FF867C}">
                  <a14:compatExt spid="_x0000_s164914"/>
                </a:ext>
                <a:ext uri="{FF2B5EF4-FFF2-40B4-BE49-F238E27FC236}">
                  <a16:creationId xmlns:a16="http://schemas.microsoft.com/office/drawing/2014/main" id="{00000000-0008-0000-0B00-00003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0</xdr:rowOff>
        </xdr:from>
        <xdr:to>
          <xdr:col>27</xdr:col>
          <xdr:colOff>171450</xdr:colOff>
          <xdr:row>56</xdr:row>
          <xdr:rowOff>19050</xdr:rowOff>
        </xdr:to>
        <xdr:sp macro="" textlink="">
          <xdr:nvSpPr>
            <xdr:cNvPr id="164915" name="Check Box 51" hidden="1">
              <a:extLst>
                <a:ext uri="{63B3BB69-23CF-44E3-9099-C40C66FF867C}">
                  <a14:compatExt spid="_x0000_s164915"/>
                </a:ext>
                <a:ext uri="{FF2B5EF4-FFF2-40B4-BE49-F238E27FC236}">
                  <a16:creationId xmlns:a16="http://schemas.microsoft.com/office/drawing/2014/main" id="{00000000-0008-0000-0B00-00003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59</xdr:row>
      <xdr:rowOff>166407</xdr:rowOff>
    </xdr:from>
    <xdr:to>
      <xdr:col>24</xdr:col>
      <xdr:colOff>561</xdr:colOff>
      <xdr:row>61</xdr:row>
      <xdr:rowOff>24750</xdr:rowOff>
    </xdr:to>
    <xdr:grpSp>
      <xdr:nvGrpSpPr>
        <xdr:cNvPr id="20" name="グループ化 19">
          <a:extLst>
            <a:ext uri="{FF2B5EF4-FFF2-40B4-BE49-F238E27FC236}">
              <a16:creationId xmlns:a16="http://schemas.microsoft.com/office/drawing/2014/main" id="{00000000-0008-0000-0B00-000014000000}"/>
            </a:ext>
          </a:extLst>
        </xdr:cNvPr>
        <xdr:cNvGrpSpPr/>
      </xdr:nvGrpSpPr>
      <xdr:grpSpPr>
        <a:xfrm>
          <a:off x="3095625" y="9700932"/>
          <a:ext cx="1095936" cy="201243"/>
          <a:chOff x="3149514" y="2696106"/>
          <a:chExt cx="1162611" cy="202821"/>
        </a:xfrm>
      </xdr:grpSpPr>
      <xdr:sp macro="" textlink="">
        <xdr:nvSpPr>
          <xdr:cNvPr id="164916" name="Check Box 45" hidden="1">
            <a:extLst>
              <a:ext uri="{63B3BB69-23CF-44E3-9099-C40C66FF867C}">
                <a14:compatExt xmlns:a14="http://schemas.microsoft.com/office/drawing/2010/main" spid="_x0000_s164916"/>
              </a:ext>
              <a:ext uri="{FF2B5EF4-FFF2-40B4-BE49-F238E27FC236}">
                <a16:creationId xmlns:a16="http://schemas.microsoft.com/office/drawing/2014/main" id="{00000000-0008-0000-0B00-000034840200}"/>
              </a:ext>
            </a:extLst>
          </xdr:cNvPr>
          <xdr:cNvSpPr/>
        </xdr:nvSpPr>
        <xdr:spPr bwMode="auto">
          <a:xfrm>
            <a:off x="3149514" y="2696113"/>
            <a:ext cx="557493" cy="202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17" name="Check Box 46" hidden="1">
            <a:extLst>
              <a:ext uri="{63B3BB69-23CF-44E3-9099-C40C66FF867C}">
                <a14:compatExt xmlns:a14="http://schemas.microsoft.com/office/drawing/2010/main" spid="_x0000_s164917"/>
              </a:ext>
              <a:ext uri="{FF2B5EF4-FFF2-40B4-BE49-F238E27FC236}">
                <a16:creationId xmlns:a16="http://schemas.microsoft.com/office/drawing/2014/main" id="{00000000-0008-0000-0B00-000035840200}"/>
              </a:ext>
            </a:extLst>
          </xdr:cNvPr>
          <xdr:cNvSpPr/>
        </xdr:nvSpPr>
        <xdr:spPr bwMode="auto">
          <a:xfrm>
            <a:off x="3754632" y="269610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57</xdr:row>
          <xdr:rowOff>152400</xdr:rowOff>
        </xdr:from>
        <xdr:to>
          <xdr:col>24</xdr:col>
          <xdr:colOff>0</xdr:colOff>
          <xdr:row>59</xdr:row>
          <xdr:rowOff>19050</xdr:rowOff>
        </xdr:to>
        <xdr:grpSp>
          <xdr:nvGrpSpPr>
            <xdr:cNvPr id="164940" name="グループ化 19">
              <a:extLst>
                <a:ext uri="{FF2B5EF4-FFF2-40B4-BE49-F238E27FC236}">
                  <a16:creationId xmlns:a16="http://schemas.microsoft.com/office/drawing/2014/main" id="{00000000-0008-0000-0B00-00004C840200}"/>
                </a:ext>
              </a:extLst>
            </xdr:cNvPr>
            <xdr:cNvGrpSpPr>
              <a:grpSpLocks/>
            </xdr:cNvGrpSpPr>
          </xdr:nvGrpSpPr>
          <xdr:grpSpPr bwMode="auto">
            <a:xfrm>
              <a:off x="3095625" y="9344025"/>
              <a:ext cx="1095375" cy="209550"/>
              <a:chOff x="3149732" y="2696135"/>
              <a:chExt cx="1162611" cy="202834"/>
            </a:xfrm>
          </xdr:grpSpPr>
          <xdr:sp macro="" textlink="">
            <xdr:nvSpPr>
              <xdr:cNvPr id="164941" name="Check Box 45" hidden="1">
                <a:extLst>
                  <a:ext uri="{63B3BB69-23CF-44E3-9099-C40C66FF867C}">
                    <a14:compatExt spid="_x0000_s164941"/>
                  </a:ext>
                  <a:ext uri="{FF2B5EF4-FFF2-40B4-BE49-F238E27FC236}">
                    <a16:creationId xmlns:a16="http://schemas.microsoft.com/office/drawing/2014/main" id="{00000000-0008-0000-0B00-00004D840200}"/>
                  </a:ext>
                </a:extLst>
              </xdr:cNvPr>
              <xdr:cNvSpPr/>
            </xdr:nvSpPr>
            <xdr:spPr bwMode="auto">
              <a:xfrm>
                <a:off x="3149732" y="2696152"/>
                <a:ext cx="557493" cy="202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2" name="Check Box 46" hidden="1">
                <a:extLst>
                  <a:ext uri="{63B3BB69-23CF-44E3-9099-C40C66FF867C}">
                    <a14:compatExt spid="_x0000_s164942"/>
                  </a:ext>
                  <a:ext uri="{FF2B5EF4-FFF2-40B4-BE49-F238E27FC236}">
                    <a16:creationId xmlns:a16="http://schemas.microsoft.com/office/drawing/2014/main" id="{00000000-0008-0000-0B00-00004E840200}"/>
                  </a:ext>
                </a:extLst>
              </xdr:cNvPr>
              <xdr:cNvSpPr/>
            </xdr:nvSpPr>
            <xdr:spPr bwMode="auto">
              <a:xfrm>
                <a:off x="3754850" y="2696135"/>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63</xdr:row>
          <xdr:rowOff>9525</xdr:rowOff>
        </xdr:from>
        <xdr:to>
          <xdr:col>24</xdr:col>
          <xdr:colOff>0</xdr:colOff>
          <xdr:row>64</xdr:row>
          <xdr:rowOff>47625</xdr:rowOff>
        </xdr:to>
        <xdr:grpSp>
          <xdr:nvGrpSpPr>
            <xdr:cNvPr id="164935" name="Group 71">
              <a:extLst>
                <a:ext uri="{FF2B5EF4-FFF2-40B4-BE49-F238E27FC236}">
                  <a16:creationId xmlns:a16="http://schemas.microsoft.com/office/drawing/2014/main" id="{00000000-0008-0000-0B00-000047840200}"/>
                </a:ext>
              </a:extLst>
            </xdr:cNvPr>
            <xdr:cNvGrpSpPr>
              <a:grpSpLocks/>
            </xdr:cNvGrpSpPr>
          </xdr:nvGrpSpPr>
          <xdr:grpSpPr bwMode="auto">
            <a:xfrm>
              <a:off x="3095625" y="10229850"/>
              <a:ext cx="1095375" cy="209550"/>
              <a:chOff x="31495" y="26961"/>
              <a:chExt cx="11626" cy="2028"/>
            </a:xfrm>
          </xdr:grpSpPr>
          <xdr:sp macro="" textlink="">
            <xdr:nvSpPr>
              <xdr:cNvPr id="2" name="Check Box 52" hidden="1">
                <a:extLst>
                  <a:ext uri="{63B3BB69-23CF-44E3-9099-C40C66FF867C}">
                    <a14:compatExt spid="_x0000_s164916"/>
                  </a:ext>
                  <a:ext uri="{FF2B5EF4-FFF2-40B4-BE49-F238E27FC236}">
                    <a16:creationId xmlns:a16="http://schemas.microsoft.com/office/drawing/2014/main" id="{00000000-0008-0000-0B00-0000020000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53" hidden="1">
                <a:extLst>
                  <a:ext uri="{63B3BB69-23CF-44E3-9099-C40C66FF867C}">
                    <a14:compatExt spid="_x0000_s164917"/>
                  </a:ext>
                  <a:ext uri="{FF2B5EF4-FFF2-40B4-BE49-F238E27FC236}">
                    <a16:creationId xmlns:a16="http://schemas.microsoft.com/office/drawing/2014/main" id="{00000000-0008-0000-0B00-0000030000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0</xdr:colOff>
          <xdr:row>61</xdr:row>
          <xdr:rowOff>38100</xdr:rowOff>
        </xdr:to>
        <xdr:grpSp>
          <xdr:nvGrpSpPr>
            <xdr:cNvPr id="17" name="Group 71">
              <a:extLst>
                <a:ext uri="{FF2B5EF4-FFF2-40B4-BE49-F238E27FC236}">
                  <a16:creationId xmlns:a16="http://schemas.microsoft.com/office/drawing/2014/main" id="{00000000-0008-0000-0B00-000011000000}"/>
                </a:ext>
              </a:extLst>
            </xdr:cNvPr>
            <xdr:cNvGrpSpPr>
              <a:grpSpLocks/>
            </xdr:cNvGrpSpPr>
          </xdr:nvGrpSpPr>
          <xdr:grpSpPr bwMode="auto">
            <a:xfrm>
              <a:off x="3095625" y="9705975"/>
              <a:ext cx="1095375" cy="209550"/>
              <a:chOff x="31495" y="26961"/>
              <a:chExt cx="11626" cy="2028"/>
            </a:xfrm>
          </xdr:grpSpPr>
          <xdr:sp macro="" textlink="">
            <xdr:nvSpPr>
              <xdr:cNvPr id="164943" name="Check Box 79" hidden="1">
                <a:extLst>
                  <a:ext uri="{63B3BB69-23CF-44E3-9099-C40C66FF867C}">
                    <a14:compatExt spid="_x0000_s164943"/>
                  </a:ext>
                  <a:ext uri="{FF2B5EF4-FFF2-40B4-BE49-F238E27FC236}">
                    <a16:creationId xmlns:a16="http://schemas.microsoft.com/office/drawing/2014/main" id="{00000000-0008-0000-0B00-00004F8402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4" name="Check Box 80" hidden="1">
                <a:extLst>
                  <a:ext uri="{63B3BB69-23CF-44E3-9099-C40C66FF867C}">
                    <a14:compatExt spid="_x0000_s164944"/>
                  </a:ext>
                  <a:ext uri="{FF2B5EF4-FFF2-40B4-BE49-F238E27FC236}">
                    <a16:creationId xmlns:a16="http://schemas.microsoft.com/office/drawing/2014/main" id="{00000000-0008-0000-0B00-0000508402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20</xdr:col>
      <xdr:colOff>133350</xdr:colOff>
      <xdr:row>5</xdr:row>
      <xdr:rowOff>0</xdr:rowOff>
    </xdr:from>
    <xdr:to>
      <xdr:col>28</xdr:col>
      <xdr:colOff>76200</xdr:colOff>
      <xdr:row>6</xdr:row>
      <xdr:rowOff>28575</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3695700" y="742950"/>
          <a:ext cx="1390650" cy="200025"/>
          <a:chOff x="3533583" y="676187"/>
          <a:chExt cx="1390635" cy="200024"/>
        </a:xfrm>
      </xdr:grpSpPr>
      <xdr:sp macro="" textlink="">
        <xdr:nvSpPr>
          <xdr:cNvPr id="3" name="Check Box 9" hidden="1">
            <a:extLst>
              <a:ext uri="{63B3BB69-23CF-44E3-9099-C40C66FF867C}">
                <a14:compatExt xmlns:a14="http://schemas.microsoft.com/office/drawing/2010/main" spid="_x0000_s171017"/>
              </a:ext>
              <a:ext uri="{FF2B5EF4-FFF2-40B4-BE49-F238E27FC236}">
                <a16:creationId xmlns:a16="http://schemas.microsoft.com/office/drawing/2014/main" id="{00000000-0008-0000-0C00-000003000000}"/>
              </a:ext>
            </a:extLst>
          </xdr:cNvPr>
          <xdr:cNvSpPr/>
        </xdr:nvSpPr>
        <xdr:spPr bwMode="auto">
          <a:xfrm>
            <a:off x="4248018" y="676187"/>
            <a:ext cx="676200" cy="200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 name="Check Box 10" hidden="1">
            <a:extLst>
              <a:ext uri="{63B3BB69-23CF-44E3-9099-C40C66FF867C}">
                <a14:compatExt xmlns:a14="http://schemas.microsoft.com/office/drawing/2010/main" spid="_x0000_s171018"/>
              </a:ext>
              <a:ext uri="{FF2B5EF4-FFF2-40B4-BE49-F238E27FC236}">
                <a16:creationId xmlns:a16="http://schemas.microsoft.com/office/drawing/2014/main" id="{00000000-0008-0000-0C00-000004000000}"/>
              </a:ext>
            </a:extLst>
          </xdr:cNvPr>
          <xdr:cNvSpPr/>
        </xdr:nvSpPr>
        <xdr:spPr bwMode="auto">
          <a:xfrm>
            <a:off x="3533583" y="676275"/>
            <a:ext cx="704838"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AlternateContent xmlns:mc="http://schemas.openxmlformats.org/markup-compatibility/2006">
    <mc:Choice xmlns:a14="http://schemas.microsoft.com/office/drawing/2010/main" Requires="a14">
      <xdr:twoCellAnchor editAs="oneCell">
        <xdr:from>
          <xdr:col>21</xdr:col>
          <xdr:colOff>57150</xdr:colOff>
          <xdr:row>59</xdr:row>
          <xdr:rowOff>0</xdr:rowOff>
        </xdr:from>
        <xdr:to>
          <xdr:col>24</xdr:col>
          <xdr:colOff>171450</xdr:colOff>
          <xdr:row>60</xdr:row>
          <xdr:rowOff>19050</xdr:rowOff>
        </xdr:to>
        <xdr:sp macro="" textlink="">
          <xdr:nvSpPr>
            <xdr:cNvPr id="919553" name="Check Box 11" hidden="1">
              <a:extLst>
                <a:ext uri="{63B3BB69-23CF-44E3-9099-C40C66FF867C}">
                  <a14:compatExt spid="_x0000_s919553"/>
                </a:ext>
                <a:ext uri="{FF2B5EF4-FFF2-40B4-BE49-F238E27FC236}">
                  <a16:creationId xmlns:a16="http://schemas.microsoft.com/office/drawing/2014/main" id="{00000000-0008-0000-0C00-000001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59</xdr:row>
          <xdr:rowOff>0</xdr:rowOff>
        </xdr:from>
        <xdr:to>
          <xdr:col>28</xdr:col>
          <xdr:colOff>161925</xdr:colOff>
          <xdr:row>60</xdr:row>
          <xdr:rowOff>19050</xdr:rowOff>
        </xdr:to>
        <xdr:sp macro="" textlink="">
          <xdr:nvSpPr>
            <xdr:cNvPr id="919554" name="Check Box 12" hidden="1">
              <a:extLst>
                <a:ext uri="{63B3BB69-23CF-44E3-9099-C40C66FF867C}">
                  <a14:compatExt spid="_x0000_s919554"/>
                </a:ext>
                <a:ext uri="{FF2B5EF4-FFF2-40B4-BE49-F238E27FC236}">
                  <a16:creationId xmlns:a16="http://schemas.microsoft.com/office/drawing/2014/main" id="{00000000-0008-0000-0C00-000002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xdr:row>
          <xdr:rowOff>28575</xdr:rowOff>
        </xdr:from>
        <xdr:to>
          <xdr:col>29</xdr:col>
          <xdr:colOff>18216</xdr:colOff>
          <xdr:row>5</xdr:row>
          <xdr:rowOff>104775</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3152775" y="600075"/>
              <a:ext cx="2056566" cy="247650"/>
              <a:chOff x="3090250" y="2194891"/>
              <a:chExt cx="2071477" cy="250135"/>
            </a:xfrm>
          </xdr:grpSpPr>
          <xdr:sp macro="" textlink="">
            <xdr:nvSpPr>
              <xdr:cNvPr id="919555" name="Check Box 21" hidden="1">
                <a:extLst>
                  <a:ext uri="{63B3BB69-23CF-44E3-9099-C40C66FF867C}">
                    <a14:compatExt spid="_x0000_s919555"/>
                  </a:ext>
                  <a:ext uri="{FF2B5EF4-FFF2-40B4-BE49-F238E27FC236}">
                    <a16:creationId xmlns:a16="http://schemas.microsoft.com/office/drawing/2014/main" id="{00000000-0008-0000-0C00-000003080E00}"/>
                  </a:ext>
                </a:extLst>
              </xdr:cNvPr>
              <xdr:cNvSpPr/>
            </xdr:nvSpPr>
            <xdr:spPr bwMode="auto">
              <a:xfrm>
                <a:off x="3090250" y="2194891"/>
                <a:ext cx="681043" cy="24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19556" name="Check Box 22" hidden="1">
                <a:extLst>
                  <a:ext uri="{63B3BB69-23CF-44E3-9099-C40C66FF867C}">
                    <a14:compatExt spid="_x0000_s919556"/>
                  </a:ext>
                  <a:ext uri="{FF2B5EF4-FFF2-40B4-BE49-F238E27FC236}">
                    <a16:creationId xmlns:a16="http://schemas.microsoft.com/office/drawing/2014/main" id="{00000000-0008-0000-0C00-000004080E00}"/>
                  </a:ext>
                </a:extLst>
              </xdr:cNvPr>
              <xdr:cNvSpPr/>
            </xdr:nvSpPr>
            <xdr:spPr bwMode="auto">
              <a:xfrm>
                <a:off x="3675373" y="2194891"/>
                <a:ext cx="690633"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19557" name="Check Box 23" hidden="1">
                <a:extLst>
                  <a:ext uri="{63B3BB69-23CF-44E3-9099-C40C66FF867C}">
                    <a14:compatExt spid="_x0000_s919557"/>
                  </a:ext>
                  <a:ext uri="{FF2B5EF4-FFF2-40B4-BE49-F238E27FC236}">
                    <a16:creationId xmlns:a16="http://schemas.microsoft.com/office/drawing/2014/main" id="{00000000-0008-0000-0C00-000005080E00}"/>
                  </a:ext>
                </a:extLst>
              </xdr:cNvPr>
              <xdr:cNvSpPr/>
            </xdr:nvSpPr>
            <xdr:spPr bwMode="auto">
              <a:xfrm>
                <a:off x="4384763" y="2194891"/>
                <a:ext cx="776964"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61</xdr:row>
          <xdr:rowOff>0</xdr:rowOff>
        </xdr:from>
        <xdr:to>
          <xdr:col>5</xdr:col>
          <xdr:colOff>19050</xdr:colOff>
          <xdr:row>62</xdr:row>
          <xdr:rowOff>19050</xdr:rowOff>
        </xdr:to>
        <xdr:sp macro="" textlink="">
          <xdr:nvSpPr>
            <xdr:cNvPr id="919558" name="Check Box 37" hidden="1">
              <a:extLst>
                <a:ext uri="{63B3BB69-23CF-44E3-9099-C40C66FF867C}">
                  <a14:compatExt spid="_x0000_s919558"/>
                </a:ext>
                <a:ext uri="{FF2B5EF4-FFF2-40B4-BE49-F238E27FC236}">
                  <a16:creationId xmlns:a16="http://schemas.microsoft.com/office/drawing/2014/main" id="{00000000-0008-0000-0C00-000006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60</xdr:row>
          <xdr:rowOff>152400</xdr:rowOff>
        </xdr:from>
        <xdr:to>
          <xdr:col>12</xdr:col>
          <xdr:colOff>85725</xdr:colOff>
          <xdr:row>62</xdr:row>
          <xdr:rowOff>9525</xdr:rowOff>
        </xdr:to>
        <xdr:sp macro="" textlink="">
          <xdr:nvSpPr>
            <xdr:cNvPr id="919559" name="Check Box 38" hidden="1">
              <a:extLst>
                <a:ext uri="{63B3BB69-23CF-44E3-9099-C40C66FF867C}">
                  <a14:compatExt spid="_x0000_s919559"/>
                </a:ext>
                <a:ext uri="{FF2B5EF4-FFF2-40B4-BE49-F238E27FC236}">
                  <a16:creationId xmlns:a16="http://schemas.microsoft.com/office/drawing/2014/main" id="{00000000-0008-0000-0C00-000007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61</xdr:row>
          <xdr:rowOff>152400</xdr:rowOff>
        </xdr:from>
        <xdr:to>
          <xdr:col>5</xdr:col>
          <xdr:colOff>9525</xdr:colOff>
          <xdr:row>63</xdr:row>
          <xdr:rowOff>9525</xdr:rowOff>
        </xdr:to>
        <xdr:sp macro="" textlink="">
          <xdr:nvSpPr>
            <xdr:cNvPr id="919560" name="Check Box 39" hidden="1">
              <a:extLst>
                <a:ext uri="{63B3BB69-23CF-44E3-9099-C40C66FF867C}">
                  <a14:compatExt spid="_x0000_s919560"/>
                </a:ext>
                <a:ext uri="{FF2B5EF4-FFF2-40B4-BE49-F238E27FC236}">
                  <a16:creationId xmlns:a16="http://schemas.microsoft.com/office/drawing/2014/main" id="{00000000-0008-0000-0C00-000008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61</xdr:row>
          <xdr:rowOff>152400</xdr:rowOff>
        </xdr:from>
        <xdr:to>
          <xdr:col>12</xdr:col>
          <xdr:colOff>85725</xdr:colOff>
          <xdr:row>63</xdr:row>
          <xdr:rowOff>9525</xdr:rowOff>
        </xdr:to>
        <xdr:sp macro="" textlink="">
          <xdr:nvSpPr>
            <xdr:cNvPr id="919561" name="Check Box 41" hidden="1">
              <a:extLst>
                <a:ext uri="{63B3BB69-23CF-44E3-9099-C40C66FF867C}">
                  <a14:compatExt spid="_x0000_s919561"/>
                </a:ext>
                <a:ext uri="{FF2B5EF4-FFF2-40B4-BE49-F238E27FC236}">
                  <a16:creationId xmlns:a16="http://schemas.microsoft.com/office/drawing/2014/main" id="{00000000-0008-0000-0C00-000009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21</xdr:row>
      <xdr:rowOff>9525</xdr:rowOff>
    </xdr:from>
    <xdr:to>
      <xdr:col>11</xdr:col>
      <xdr:colOff>9525</xdr:colOff>
      <xdr:row>23</xdr:row>
      <xdr:rowOff>0</xdr:rowOff>
    </xdr:to>
    <xdr:sp macro="" textlink="">
      <xdr:nvSpPr>
        <xdr:cNvPr id="16" name="Line 3">
          <a:extLst>
            <a:ext uri="{FF2B5EF4-FFF2-40B4-BE49-F238E27FC236}">
              <a16:creationId xmlns:a16="http://schemas.microsoft.com/office/drawing/2014/main" id="{00000000-0008-0000-0C00-000010000000}"/>
            </a:ext>
          </a:extLst>
        </xdr:cNvPr>
        <xdr:cNvSpPr>
          <a:spLocks noChangeShapeType="1"/>
        </xdr:cNvSpPr>
      </xdr:nvSpPr>
      <xdr:spPr bwMode="auto">
        <a:xfrm>
          <a:off x="228600" y="3324225"/>
          <a:ext cx="17145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109904</xdr:colOff>
          <xdr:row>4</xdr:row>
          <xdr:rowOff>161925</xdr:rowOff>
        </xdr:from>
        <xdr:to>
          <xdr:col>26</xdr:col>
          <xdr:colOff>98139</xdr:colOff>
          <xdr:row>6</xdr:row>
          <xdr:rowOff>21851</xdr:rowOff>
        </xdr:to>
        <xdr:grpSp>
          <xdr:nvGrpSpPr>
            <xdr:cNvPr id="64" name="グループ化 63">
              <a:extLst>
                <a:ext uri="{FF2B5EF4-FFF2-40B4-BE49-F238E27FC236}">
                  <a16:creationId xmlns:a16="http://schemas.microsoft.com/office/drawing/2014/main" id="{00000000-0008-0000-0D00-000040000000}"/>
                </a:ext>
              </a:extLst>
            </xdr:cNvPr>
            <xdr:cNvGrpSpPr/>
          </xdr:nvGrpSpPr>
          <xdr:grpSpPr>
            <a:xfrm>
              <a:off x="3472229" y="733425"/>
              <a:ext cx="1255060" cy="202826"/>
              <a:chOff x="3133402" y="5803769"/>
              <a:chExt cx="1266835" cy="209550"/>
            </a:xfrm>
          </xdr:grpSpPr>
          <xdr:sp macro="" textlink="">
            <xdr:nvSpPr>
              <xdr:cNvPr id="667711" name="Check Box 26" hidden="1">
                <a:extLst>
                  <a:ext uri="{63B3BB69-23CF-44E3-9099-C40C66FF867C}">
                    <a14:compatExt spid="_x0000_s667711"/>
                  </a:ext>
                  <a:ext uri="{FF2B5EF4-FFF2-40B4-BE49-F238E27FC236}">
                    <a16:creationId xmlns:a16="http://schemas.microsoft.com/office/drawing/2014/main" id="{00000000-0008-0000-0D00-00003F300A00}"/>
                  </a:ext>
                </a:extLst>
              </xdr:cNvPr>
              <xdr:cNvSpPr/>
            </xdr:nvSpPr>
            <xdr:spPr bwMode="auto">
              <a:xfrm>
                <a:off x="3847785" y="5803769"/>
                <a:ext cx="5524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7712" name="Check Box 27" hidden="1">
                <a:extLst>
                  <a:ext uri="{63B3BB69-23CF-44E3-9099-C40C66FF867C}">
                    <a14:compatExt spid="_x0000_s667712"/>
                  </a:ext>
                  <a:ext uri="{FF2B5EF4-FFF2-40B4-BE49-F238E27FC236}">
                    <a16:creationId xmlns:a16="http://schemas.microsoft.com/office/drawing/2014/main" id="{00000000-0008-0000-0D00-000040300A00}"/>
                  </a:ext>
                </a:extLst>
              </xdr:cNvPr>
              <xdr:cNvSpPr/>
            </xdr:nvSpPr>
            <xdr:spPr bwMode="auto">
              <a:xfrm>
                <a:off x="3133402" y="5810242"/>
                <a:ext cx="657227"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109904</xdr:colOff>
          <xdr:row>20</xdr:row>
          <xdr:rowOff>1078</xdr:rowOff>
        </xdr:from>
        <xdr:to>
          <xdr:col>25</xdr:col>
          <xdr:colOff>176579</xdr:colOff>
          <xdr:row>21</xdr:row>
          <xdr:rowOff>26850</xdr:rowOff>
        </xdr:to>
        <xdr:grpSp>
          <xdr:nvGrpSpPr>
            <xdr:cNvPr id="70" name="グループ化 69">
              <a:extLst>
                <a:ext uri="{FF2B5EF4-FFF2-40B4-BE49-F238E27FC236}">
                  <a16:creationId xmlns:a16="http://schemas.microsoft.com/office/drawing/2014/main" id="{00000000-0008-0000-0D00-000046000000}"/>
                </a:ext>
              </a:extLst>
            </xdr:cNvPr>
            <xdr:cNvGrpSpPr/>
          </xdr:nvGrpSpPr>
          <xdr:grpSpPr>
            <a:xfrm>
              <a:off x="3472229" y="3315778"/>
              <a:ext cx="1152525" cy="197222"/>
              <a:chOff x="3149799" y="2696143"/>
              <a:chExt cx="1162618" cy="202824"/>
            </a:xfrm>
          </xdr:grpSpPr>
          <xdr:sp macro="" textlink="">
            <xdr:nvSpPr>
              <xdr:cNvPr id="667715" name="Check Box 67" hidden="1">
                <a:extLst>
                  <a:ext uri="{63B3BB69-23CF-44E3-9099-C40C66FF867C}">
                    <a14:compatExt spid="_x0000_s667715"/>
                  </a:ext>
                  <a:ext uri="{FF2B5EF4-FFF2-40B4-BE49-F238E27FC236}">
                    <a16:creationId xmlns:a16="http://schemas.microsoft.com/office/drawing/2014/main" id="{00000000-0008-0000-0D00-000043300A00}"/>
                  </a:ext>
                </a:extLst>
              </xdr:cNvPr>
              <xdr:cNvSpPr/>
            </xdr:nvSpPr>
            <xdr:spPr bwMode="auto">
              <a:xfrm>
                <a:off x="3149799" y="269614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16" name="Check Box 68" hidden="1">
                <a:extLst>
                  <a:ext uri="{63B3BB69-23CF-44E3-9099-C40C66FF867C}">
                    <a14:compatExt spid="_x0000_s667716"/>
                  </a:ext>
                  <a:ext uri="{FF2B5EF4-FFF2-40B4-BE49-F238E27FC236}">
                    <a16:creationId xmlns:a16="http://schemas.microsoft.com/office/drawing/2014/main" id="{00000000-0008-0000-0D00-000044300A00}"/>
                  </a:ext>
                </a:extLst>
              </xdr:cNvPr>
              <xdr:cNvSpPr/>
            </xdr:nvSpPr>
            <xdr:spPr bwMode="auto">
              <a:xfrm>
                <a:off x="3754924" y="269616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41</xdr:row>
          <xdr:rowOff>7328</xdr:rowOff>
        </xdr:from>
        <xdr:to>
          <xdr:col>25</xdr:col>
          <xdr:colOff>169253</xdr:colOff>
          <xdr:row>42</xdr:row>
          <xdr:rowOff>33100</xdr:rowOff>
        </xdr:to>
        <xdr:grpSp>
          <xdr:nvGrpSpPr>
            <xdr:cNvPr id="89" name="グループ化 88">
              <a:extLst>
                <a:ext uri="{FF2B5EF4-FFF2-40B4-BE49-F238E27FC236}">
                  <a16:creationId xmlns:a16="http://schemas.microsoft.com/office/drawing/2014/main" id="{00000000-0008-0000-0D00-000059000000}"/>
                </a:ext>
              </a:extLst>
            </xdr:cNvPr>
            <xdr:cNvGrpSpPr/>
          </xdr:nvGrpSpPr>
          <xdr:grpSpPr>
            <a:xfrm>
              <a:off x="3464903" y="6922478"/>
              <a:ext cx="1152525" cy="197222"/>
              <a:chOff x="3149797" y="2696145"/>
              <a:chExt cx="1162616" cy="202824"/>
            </a:xfrm>
          </xdr:grpSpPr>
          <xdr:sp macro="" textlink="">
            <xdr:nvSpPr>
              <xdr:cNvPr id="667728" name="Check Box 80" hidden="1">
                <a:extLst>
                  <a:ext uri="{63B3BB69-23CF-44E3-9099-C40C66FF867C}">
                    <a14:compatExt spid="_x0000_s667728"/>
                  </a:ext>
                  <a:ext uri="{FF2B5EF4-FFF2-40B4-BE49-F238E27FC236}">
                    <a16:creationId xmlns:a16="http://schemas.microsoft.com/office/drawing/2014/main" id="{00000000-0008-0000-0D00-000050300A00}"/>
                  </a:ext>
                </a:extLst>
              </xdr:cNvPr>
              <xdr:cNvSpPr/>
            </xdr:nvSpPr>
            <xdr:spPr bwMode="auto">
              <a:xfrm>
                <a:off x="3149797"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29" name="Check Box 81" hidden="1">
                <a:extLst>
                  <a:ext uri="{63B3BB69-23CF-44E3-9099-C40C66FF867C}">
                    <a14:compatExt spid="_x0000_s667729"/>
                  </a:ext>
                  <a:ext uri="{FF2B5EF4-FFF2-40B4-BE49-F238E27FC236}">
                    <a16:creationId xmlns:a16="http://schemas.microsoft.com/office/drawing/2014/main" id="{00000000-0008-0000-0D00-000051300A00}"/>
                  </a:ext>
                </a:extLst>
              </xdr:cNvPr>
              <xdr:cNvSpPr/>
            </xdr:nvSpPr>
            <xdr:spPr bwMode="auto">
              <a:xfrm>
                <a:off x="3754920"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9525</xdr:rowOff>
        </xdr:from>
        <xdr:to>
          <xdr:col>11</xdr:col>
          <xdr:colOff>76200</xdr:colOff>
          <xdr:row>30</xdr:row>
          <xdr:rowOff>9525</xdr:rowOff>
        </xdr:to>
        <xdr:sp macro="" textlink="">
          <xdr:nvSpPr>
            <xdr:cNvPr id="667747" name="Check Box 99" hidden="1">
              <a:extLst>
                <a:ext uri="{63B3BB69-23CF-44E3-9099-C40C66FF867C}">
                  <a14:compatExt spid="_x0000_s667747"/>
                </a:ext>
                <a:ext uri="{FF2B5EF4-FFF2-40B4-BE49-F238E27FC236}">
                  <a16:creationId xmlns:a16="http://schemas.microsoft.com/office/drawing/2014/main" id="{00000000-0008-0000-0D00-000063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29</xdr:row>
          <xdr:rowOff>9525</xdr:rowOff>
        </xdr:from>
        <xdr:to>
          <xdr:col>17</xdr:col>
          <xdr:colOff>76200</xdr:colOff>
          <xdr:row>30</xdr:row>
          <xdr:rowOff>9525</xdr:rowOff>
        </xdr:to>
        <xdr:sp macro="" textlink="">
          <xdr:nvSpPr>
            <xdr:cNvPr id="667748" name="Check Box 100" hidden="1">
              <a:extLst>
                <a:ext uri="{63B3BB69-23CF-44E3-9099-C40C66FF867C}">
                  <a14:compatExt spid="_x0000_s667748"/>
                </a:ext>
                <a:ext uri="{FF2B5EF4-FFF2-40B4-BE49-F238E27FC236}">
                  <a16:creationId xmlns:a16="http://schemas.microsoft.com/office/drawing/2014/main" id="{00000000-0008-0000-0D00-000064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9525</xdr:rowOff>
        </xdr:from>
        <xdr:to>
          <xdr:col>11</xdr:col>
          <xdr:colOff>76200</xdr:colOff>
          <xdr:row>31</xdr:row>
          <xdr:rowOff>9525</xdr:rowOff>
        </xdr:to>
        <xdr:sp macro="" textlink="">
          <xdr:nvSpPr>
            <xdr:cNvPr id="667749" name="Check Box 101" hidden="1">
              <a:extLst>
                <a:ext uri="{63B3BB69-23CF-44E3-9099-C40C66FF867C}">
                  <a14:compatExt spid="_x0000_s667749"/>
                </a:ext>
                <a:ext uri="{FF2B5EF4-FFF2-40B4-BE49-F238E27FC236}">
                  <a16:creationId xmlns:a16="http://schemas.microsoft.com/office/drawing/2014/main" id="{00000000-0008-0000-0D00-00006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9525</xdr:rowOff>
        </xdr:from>
        <xdr:to>
          <xdr:col>11</xdr:col>
          <xdr:colOff>76200</xdr:colOff>
          <xdr:row>32</xdr:row>
          <xdr:rowOff>9525</xdr:rowOff>
        </xdr:to>
        <xdr:sp macro="" textlink="">
          <xdr:nvSpPr>
            <xdr:cNvPr id="667753" name="Check Box 105" hidden="1">
              <a:extLst>
                <a:ext uri="{63B3BB69-23CF-44E3-9099-C40C66FF867C}">
                  <a14:compatExt spid="_x0000_s667753"/>
                </a:ext>
                <a:ext uri="{FF2B5EF4-FFF2-40B4-BE49-F238E27FC236}">
                  <a16:creationId xmlns:a16="http://schemas.microsoft.com/office/drawing/2014/main" id="{00000000-0008-0000-0D00-00006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31</xdr:row>
          <xdr:rowOff>9525</xdr:rowOff>
        </xdr:from>
        <xdr:to>
          <xdr:col>17</xdr:col>
          <xdr:colOff>76200</xdr:colOff>
          <xdr:row>32</xdr:row>
          <xdr:rowOff>9525</xdr:rowOff>
        </xdr:to>
        <xdr:sp macro="" textlink="">
          <xdr:nvSpPr>
            <xdr:cNvPr id="667754" name="Check Box 106" hidden="1">
              <a:extLst>
                <a:ext uri="{63B3BB69-23CF-44E3-9099-C40C66FF867C}">
                  <a14:compatExt spid="_x0000_s667754"/>
                </a:ext>
                <a:ext uri="{FF2B5EF4-FFF2-40B4-BE49-F238E27FC236}">
                  <a16:creationId xmlns:a16="http://schemas.microsoft.com/office/drawing/2014/main" id="{00000000-0008-0000-0D00-00006A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9525</xdr:rowOff>
        </xdr:from>
        <xdr:to>
          <xdr:col>11</xdr:col>
          <xdr:colOff>76200</xdr:colOff>
          <xdr:row>33</xdr:row>
          <xdr:rowOff>9525</xdr:rowOff>
        </xdr:to>
        <xdr:sp macro="" textlink="">
          <xdr:nvSpPr>
            <xdr:cNvPr id="667755" name="Check Box 107" hidden="1">
              <a:extLst>
                <a:ext uri="{63B3BB69-23CF-44E3-9099-C40C66FF867C}">
                  <a14:compatExt spid="_x0000_s667755"/>
                </a:ext>
                <a:ext uri="{FF2B5EF4-FFF2-40B4-BE49-F238E27FC236}">
                  <a16:creationId xmlns:a16="http://schemas.microsoft.com/office/drawing/2014/main" id="{00000000-0008-0000-0D00-00006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9525</xdr:rowOff>
        </xdr:from>
        <xdr:to>
          <xdr:col>11</xdr:col>
          <xdr:colOff>76200</xdr:colOff>
          <xdr:row>34</xdr:row>
          <xdr:rowOff>9525</xdr:rowOff>
        </xdr:to>
        <xdr:sp macro="" textlink="">
          <xdr:nvSpPr>
            <xdr:cNvPr id="667759" name="Check Box 111" hidden="1">
              <a:extLst>
                <a:ext uri="{63B3BB69-23CF-44E3-9099-C40C66FF867C}">
                  <a14:compatExt spid="_x0000_s667759"/>
                </a:ext>
                <a:ext uri="{FF2B5EF4-FFF2-40B4-BE49-F238E27FC236}">
                  <a16:creationId xmlns:a16="http://schemas.microsoft.com/office/drawing/2014/main" id="{00000000-0008-0000-0D00-00006F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9525</xdr:rowOff>
        </xdr:from>
        <xdr:to>
          <xdr:col>17</xdr:col>
          <xdr:colOff>76200</xdr:colOff>
          <xdr:row>34</xdr:row>
          <xdr:rowOff>9525</xdr:rowOff>
        </xdr:to>
        <xdr:sp macro="" textlink="">
          <xdr:nvSpPr>
            <xdr:cNvPr id="667760" name="Check Box 112" hidden="1">
              <a:extLst>
                <a:ext uri="{63B3BB69-23CF-44E3-9099-C40C66FF867C}">
                  <a14:compatExt spid="_x0000_s667760"/>
                </a:ext>
                <a:ext uri="{FF2B5EF4-FFF2-40B4-BE49-F238E27FC236}">
                  <a16:creationId xmlns:a16="http://schemas.microsoft.com/office/drawing/2014/main" id="{00000000-0008-0000-0D00-000070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9525</xdr:rowOff>
        </xdr:from>
        <xdr:to>
          <xdr:col>11</xdr:col>
          <xdr:colOff>76200</xdr:colOff>
          <xdr:row>35</xdr:row>
          <xdr:rowOff>9525</xdr:rowOff>
        </xdr:to>
        <xdr:sp macro="" textlink="">
          <xdr:nvSpPr>
            <xdr:cNvPr id="667761" name="Check Box 113" hidden="1">
              <a:extLst>
                <a:ext uri="{63B3BB69-23CF-44E3-9099-C40C66FF867C}">
                  <a14:compatExt spid="_x0000_s667761"/>
                </a:ext>
                <a:ext uri="{FF2B5EF4-FFF2-40B4-BE49-F238E27FC236}">
                  <a16:creationId xmlns:a16="http://schemas.microsoft.com/office/drawing/2014/main" id="{00000000-0008-0000-0D00-00007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9525</xdr:rowOff>
        </xdr:from>
        <xdr:to>
          <xdr:col>11</xdr:col>
          <xdr:colOff>76200</xdr:colOff>
          <xdr:row>36</xdr:row>
          <xdr:rowOff>9525</xdr:rowOff>
        </xdr:to>
        <xdr:sp macro="" textlink="">
          <xdr:nvSpPr>
            <xdr:cNvPr id="667765" name="Check Box 117" hidden="1">
              <a:extLst>
                <a:ext uri="{63B3BB69-23CF-44E3-9099-C40C66FF867C}">
                  <a14:compatExt spid="_x0000_s667765"/>
                </a:ext>
                <a:ext uri="{FF2B5EF4-FFF2-40B4-BE49-F238E27FC236}">
                  <a16:creationId xmlns:a16="http://schemas.microsoft.com/office/drawing/2014/main" id="{00000000-0008-0000-0D00-00007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35</xdr:row>
          <xdr:rowOff>9525</xdr:rowOff>
        </xdr:from>
        <xdr:to>
          <xdr:col>17</xdr:col>
          <xdr:colOff>76200</xdr:colOff>
          <xdr:row>36</xdr:row>
          <xdr:rowOff>9525</xdr:rowOff>
        </xdr:to>
        <xdr:sp macro="" textlink="">
          <xdr:nvSpPr>
            <xdr:cNvPr id="667766" name="Check Box 118" hidden="1">
              <a:extLst>
                <a:ext uri="{63B3BB69-23CF-44E3-9099-C40C66FF867C}">
                  <a14:compatExt spid="_x0000_s667766"/>
                </a:ext>
                <a:ext uri="{FF2B5EF4-FFF2-40B4-BE49-F238E27FC236}">
                  <a16:creationId xmlns:a16="http://schemas.microsoft.com/office/drawing/2014/main" id="{00000000-0008-0000-0D00-00007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67" name="Check Box 119" hidden="1">
              <a:extLst>
                <a:ext uri="{63B3BB69-23CF-44E3-9099-C40C66FF867C}">
                  <a14:compatExt spid="_x0000_s667767"/>
                </a:ext>
                <a:ext uri="{FF2B5EF4-FFF2-40B4-BE49-F238E27FC236}">
                  <a16:creationId xmlns:a16="http://schemas.microsoft.com/office/drawing/2014/main" id="{00000000-0008-0000-0D00-00007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131885</xdr:colOff>
          <xdr:row>25</xdr:row>
          <xdr:rowOff>139212</xdr:rowOff>
        </xdr:from>
        <xdr:to>
          <xdr:col>26</xdr:col>
          <xdr:colOff>15387</xdr:colOff>
          <xdr:row>26</xdr:row>
          <xdr:rowOff>164984</xdr:rowOff>
        </xdr:to>
        <xdr:grpSp>
          <xdr:nvGrpSpPr>
            <xdr:cNvPr id="128" name="グループ化 127">
              <a:extLst>
                <a:ext uri="{FF2B5EF4-FFF2-40B4-BE49-F238E27FC236}">
                  <a16:creationId xmlns:a16="http://schemas.microsoft.com/office/drawing/2014/main" id="{00000000-0008-0000-0D00-000080000000}"/>
                </a:ext>
              </a:extLst>
            </xdr:cNvPr>
            <xdr:cNvGrpSpPr/>
          </xdr:nvGrpSpPr>
          <xdr:grpSpPr>
            <a:xfrm>
              <a:off x="3494210" y="4311162"/>
              <a:ext cx="1150327" cy="197222"/>
              <a:chOff x="3149768" y="2696145"/>
              <a:chExt cx="1162617" cy="202824"/>
            </a:xfrm>
          </xdr:grpSpPr>
          <xdr:sp macro="" textlink="">
            <xdr:nvSpPr>
              <xdr:cNvPr id="667769" name="Check Box 121" hidden="1">
                <a:extLst>
                  <a:ext uri="{63B3BB69-23CF-44E3-9099-C40C66FF867C}">
                    <a14:compatExt spid="_x0000_s667769"/>
                  </a:ext>
                  <a:ext uri="{FF2B5EF4-FFF2-40B4-BE49-F238E27FC236}">
                    <a16:creationId xmlns:a16="http://schemas.microsoft.com/office/drawing/2014/main" id="{00000000-0008-0000-0D00-000079300A00}"/>
                  </a:ext>
                </a:extLst>
              </xdr:cNvPr>
              <xdr:cNvSpPr/>
            </xdr:nvSpPr>
            <xdr:spPr bwMode="auto">
              <a:xfrm>
                <a:off x="3149768"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67770" name="Check Box 122" hidden="1">
                <a:extLst>
                  <a:ext uri="{63B3BB69-23CF-44E3-9099-C40C66FF867C}">
                    <a14:compatExt spid="_x0000_s667770"/>
                  </a:ext>
                  <a:ext uri="{FF2B5EF4-FFF2-40B4-BE49-F238E27FC236}">
                    <a16:creationId xmlns:a16="http://schemas.microsoft.com/office/drawing/2014/main" id="{00000000-0008-0000-0D00-00007A300A00}"/>
                  </a:ext>
                </a:extLst>
              </xdr:cNvPr>
              <xdr:cNvSpPr/>
            </xdr:nvSpPr>
            <xdr:spPr bwMode="auto">
              <a:xfrm>
                <a:off x="3754892"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77" name="Check Box 129" hidden="1">
              <a:extLst>
                <a:ext uri="{63B3BB69-23CF-44E3-9099-C40C66FF867C}">
                  <a14:compatExt spid="_x0000_s667777"/>
                </a:ext>
                <a:ext uri="{FF2B5EF4-FFF2-40B4-BE49-F238E27FC236}">
                  <a16:creationId xmlns:a16="http://schemas.microsoft.com/office/drawing/2014/main" id="{00000000-0008-0000-0D00-00008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43</xdr:row>
          <xdr:rowOff>161925</xdr:rowOff>
        </xdr:from>
        <xdr:to>
          <xdr:col>25</xdr:col>
          <xdr:colOff>169253</xdr:colOff>
          <xdr:row>45</xdr:row>
          <xdr:rowOff>16247</xdr:rowOff>
        </xdr:to>
        <xdr:grpSp>
          <xdr:nvGrpSpPr>
            <xdr:cNvPr id="125" name="グループ化 124">
              <a:extLst>
                <a:ext uri="{FF2B5EF4-FFF2-40B4-BE49-F238E27FC236}">
                  <a16:creationId xmlns:a16="http://schemas.microsoft.com/office/drawing/2014/main" id="{00000000-0008-0000-0D00-00007D000000}"/>
                </a:ext>
              </a:extLst>
            </xdr:cNvPr>
            <xdr:cNvGrpSpPr/>
          </xdr:nvGrpSpPr>
          <xdr:grpSpPr>
            <a:xfrm>
              <a:off x="3464903" y="7419975"/>
              <a:ext cx="1152525" cy="197222"/>
              <a:chOff x="3149797" y="2696143"/>
              <a:chExt cx="1162616" cy="202824"/>
            </a:xfrm>
          </xdr:grpSpPr>
          <xdr:sp macro="" textlink="">
            <xdr:nvSpPr>
              <xdr:cNvPr id="667783" name="Check Box 135" hidden="1">
                <a:extLst>
                  <a:ext uri="{63B3BB69-23CF-44E3-9099-C40C66FF867C}">
                    <a14:compatExt spid="_x0000_s667783"/>
                  </a:ext>
                  <a:ext uri="{FF2B5EF4-FFF2-40B4-BE49-F238E27FC236}">
                    <a16:creationId xmlns:a16="http://schemas.microsoft.com/office/drawing/2014/main" id="{00000000-0008-0000-0D00-000087300A00}"/>
                  </a:ext>
                </a:extLst>
              </xdr:cNvPr>
              <xdr:cNvSpPr/>
            </xdr:nvSpPr>
            <xdr:spPr bwMode="auto">
              <a:xfrm>
                <a:off x="3149797" y="269614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4" name="Check Box 136" hidden="1">
                <a:extLst>
                  <a:ext uri="{63B3BB69-23CF-44E3-9099-C40C66FF867C}">
                    <a14:compatExt spid="_x0000_s667784"/>
                  </a:ext>
                  <a:ext uri="{FF2B5EF4-FFF2-40B4-BE49-F238E27FC236}">
                    <a16:creationId xmlns:a16="http://schemas.microsoft.com/office/drawing/2014/main" id="{00000000-0008-0000-0D00-000088300A00}"/>
                  </a:ext>
                </a:extLst>
              </xdr:cNvPr>
              <xdr:cNvSpPr/>
            </xdr:nvSpPr>
            <xdr:spPr bwMode="auto">
              <a:xfrm>
                <a:off x="3754920"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46</xdr:row>
          <xdr:rowOff>0</xdr:rowOff>
        </xdr:from>
        <xdr:to>
          <xdr:col>25</xdr:col>
          <xdr:colOff>169253</xdr:colOff>
          <xdr:row>47</xdr:row>
          <xdr:rowOff>25772</xdr:rowOff>
        </xdr:to>
        <xdr:grpSp>
          <xdr:nvGrpSpPr>
            <xdr:cNvPr id="129" name="グループ化 128">
              <a:extLst>
                <a:ext uri="{FF2B5EF4-FFF2-40B4-BE49-F238E27FC236}">
                  <a16:creationId xmlns:a16="http://schemas.microsoft.com/office/drawing/2014/main" id="{00000000-0008-0000-0D00-000081000000}"/>
                </a:ext>
              </a:extLst>
            </xdr:cNvPr>
            <xdr:cNvGrpSpPr/>
          </xdr:nvGrpSpPr>
          <xdr:grpSpPr>
            <a:xfrm>
              <a:off x="3464903" y="7772400"/>
              <a:ext cx="1152525" cy="197222"/>
              <a:chOff x="3149797" y="2696145"/>
              <a:chExt cx="1162616" cy="202824"/>
            </a:xfrm>
          </xdr:grpSpPr>
          <xdr:sp macro="" textlink="">
            <xdr:nvSpPr>
              <xdr:cNvPr id="667785" name="Check Box 137" hidden="1">
                <a:extLst>
                  <a:ext uri="{63B3BB69-23CF-44E3-9099-C40C66FF867C}">
                    <a14:compatExt spid="_x0000_s667785"/>
                  </a:ext>
                  <a:ext uri="{FF2B5EF4-FFF2-40B4-BE49-F238E27FC236}">
                    <a16:creationId xmlns:a16="http://schemas.microsoft.com/office/drawing/2014/main" id="{00000000-0008-0000-0D00-000089300A00}"/>
                  </a:ext>
                </a:extLst>
              </xdr:cNvPr>
              <xdr:cNvSpPr/>
            </xdr:nvSpPr>
            <xdr:spPr bwMode="auto">
              <a:xfrm>
                <a:off x="3149797"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6" name="Check Box 138" hidden="1">
                <a:extLst>
                  <a:ext uri="{63B3BB69-23CF-44E3-9099-C40C66FF867C}">
                    <a14:compatExt spid="_x0000_s667786"/>
                  </a:ext>
                  <a:ext uri="{FF2B5EF4-FFF2-40B4-BE49-F238E27FC236}">
                    <a16:creationId xmlns:a16="http://schemas.microsoft.com/office/drawing/2014/main" id="{00000000-0008-0000-0D00-00008A300A00}"/>
                  </a:ext>
                </a:extLst>
              </xdr:cNvPr>
              <xdr:cNvSpPr/>
            </xdr:nvSpPr>
            <xdr:spPr bwMode="auto">
              <a:xfrm>
                <a:off x="3754920"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5</xdr:col>
          <xdr:colOff>57150</xdr:colOff>
          <xdr:row>48</xdr:row>
          <xdr:rowOff>161925</xdr:rowOff>
        </xdr:to>
        <xdr:sp macro="" textlink="">
          <xdr:nvSpPr>
            <xdr:cNvPr id="667787" name="Check Box 103" hidden="1">
              <a:extLst>
                <a:ext uri="{63B3BB69-23CF-44E3-9099-C40C66FF867C}">
                  <a14:compatExt spid="_x0000_s667787"/>
                </a:ext>
                <a:ext uri="{FF2B5EF4-FFF2-40B4-BE49-F238E27FC236}">
                  <a16:creationId xmlns:a16="http://schemas.microsoft.com/office/drawing/2014/main" id="{00000000-0008-0000-0D00-00008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57150</xdr:colOff>
          <xdr:row>48</xdr:row>
          <xdr:rowOff>161925</xdr:rowOff>
        </xdr:to>
        <xdr:sp macro="" textlink="">
          <xdr:nvSpPr>
            <xdr:cNvPr id="667788" name="Check Box 103" hidden="1">
              <a:extLst>
                <a:ext uri="{63B3BB69-23CF-44E3-9099-C40C66FF867C}">
                  <a14:compatExt spid="_x0000_s667788"/>
                </a:ext>
                <a:ext uri="{FF2B5EF4-FFF2-40B4-BE49-F238E27FC236}">
                  <a16:creationId xmlns:a16="http://schemas.microsoft.com/office/drawing/2014/main" id="{00000000-0008-0000-0D00-00008C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50</xdr:row>
          <xdr:rowOff>133350</xdr:rowOff>
        </xdr:from>
        <xdr:to>
          <xdr:col>5</xdr:col>
          <xdr:colOff>57150</xdr:colOff>
          <xdr:row>52</xdr:row>
          <xdr:rowOff>28575</xdr:rowOff>
        </xdr:to>
        <xdr:sp macro="" textlink="">
          <xdr:nvSpPr>
            <xdr:cNvPr id="667789" name="Check Box 147" hidden="1">
              <a:extLst>
                <a:ext uri="{63B3BB69-23CF-44E3-9099-C40C66FF867C}">
                  <a14:compatExt spid="_x0000_s667789"/>
                </a:ext>
                <a:ext uri="{FF2B5EF4-FFF2-40B4-BE49-F238E27FC236}">
                  <a16:creationId xmlns:a16="http://schemas.microsoft.com/office/drawing/2014/main" id="{00000000-0008-0000-0D00-00008D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142875</xdr:rowOff>
        </xdr:from>
        <xdr:to>
          <xdr:col>27</xdr:col>
          <xdr:colOff>0</xdr:colOff>
          <xdr:row>52</xdr:row>
          <xdr:rowOff>9525</xdr:rowOff>
        </xdr:to>
        <xdr:sp macro="" textlink="">
          <xdr:nvSpPr>
            <xdr:cNvPr id="667790" name="Check Box 148" descr="いない･" hidden="1">
              <a:extLst>
                <a:ext uri="{63B3BB69-23CF-44E3-9099-C40C66FF867C}">
                  <a14:compatExt spid="_x0000_s667790"/>
                </a:ext>
                <a:ext uri="{FF2B5EF4-FFF2-40B4-BE49-F238E27FC236}">
                  <a16:creationId xmlns:a16="http://schemas.microsoft.com/office/drawing/2014/main" id="{00000000-0008-0000-0D00-00008E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xdr:col>
      <xdr:colOff>85725</xdr:colOff>
      <xdr:row>57</xdr:row>
      <xdr:rowOff>38100</xdr:rowOff>
    </xdr:from>
    <xdr:to>
      <xdr:col>26</xdr:col>
      <xdr:colOff>66675</xdr:colOff>
      <xdr:row>60</xdr:row>
      <xdr:rowOff>9524</xdr:rowOff>
    </xdr:to>
    <xdr:sp macro="" textlink="">
      <xdr:nvSpPr>
        <xdr:cNvPr id="138" name="大かっこ 137">
          <a:extLst>
            <a:ext uri="{FF2B5EF4-FFF2-40B4-BE49-F238E27FC236}">
              <a16:creationId xmlns:a16="http://schemas.microsoft.com/office/drawing/2014/main" id="{00000000-0008-0000-0D00-00008A000000}"/>
            </a:ext>
          </a:extLst>
        </xdr:cNvPr>
        <xdr:cNvSpPr/>
      </xdr:nvSpPr>
      <xdr:spPr>
        <a:xfrm>
          <a:off x="552450" y="2990850"/>
          <a:ext cx="4343400" cy="371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102578</xdr:colOff>
          <xdr:row>54</xdr:row>
          <xdr:rowOff>0</xdr:rowOff>
        </xdr:from>
        <xdr:to>
          <xdr:col>25</xdr:col>
          <xdr:colOff>169253</xdr:colOff>
          <xdr:row>55</xdr:row>
          <xdr:rowOff>25772</xdr:rowOff>
        </xdr:to>
        <xdr:grpSp>
          <xdr:nvGrpSpPr>
            <xdr:cNvPr id="139" name="グループ化 138">
              <a:extLst>
                <a:ext uri="{FF2B5EF4-FFF2-40B4-BE49-F238E27FC236}">
                  <a16:creationId xmlns:a16="http://schemas.microsoft.com/office/drawing/2014/main" id="{00000000-0008-0000-0D00-00008B000000}"/>
                </a:ext>
              </a:extLst>
            </xdr:cNvPr>
            <xdr:cNvGrpSpPr/>
          </xdr:nvGrpSpPr>
          <xdr:grpSpPr>
            <a:xfrm>
              <a:off x="3464903" y="9144000"/>
              <a:ext cx="1152525" cy="197222"/>
              <a:chOff x="3149797" y="2696145"/>
              <a:chExt cx="1162616" cy="202824"/>
            </a:xfrm>
          </xdr:grpSpPr>
          <xdr:sp macro="" textlink="">
            <xdr:nvSpPr>
              <xdr:cNvPr id="667794" name="Check Box 146" hidden="1">
                <a:extLst>
                  <a:ext uri="{63B3BB69-23CF-44E3-9099-C40C66FF867C}">
                    <a14:compatExt spid="_x0000_s667794"/>
                  </a:ext>
                  <a:ext uri="{FF2B5EF4-FFF2-40B4-BE49-F238E27FC236}">
                    <a16:creationId xmlns:a16="http://schemas.microsoft.com/office/drawing/2014/main" id="{00000000-0008-0000-0D00-000092300A00}"/>
                  </a:ext>
                </a:extLst>
              </xdr:cNvPr>
              <xdr:cNvSpPr/>
            </xdr:nvSpPr>
            <xdr:spPr bwMode="auto">
              <a:xfrm>
                <a:off x="3149797"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95" name="Check Box 147" hidden="1">
                <a:extLst>
                  <a:ext uri="{63B3BB69-23CF-44E3-9099-C40C66FF867C}">
                    <a14:compatExt spid="_x0000_s667795"/>
                  </a:ext>
                  <a:ext uri="{FF2B5EF4-FFF2-40B4-BE49-F238E27FC236}">
                    <a16:creationId xmlns:a16="http://schemas.microsoft.com/office/drawing/2014/main" id="{00000000-0008-0000-0D00-000093300A00}"/>
                  </a:ext>
                </a:extLst>
              </xdr:cNvPr>
              <xdr:cNvSpPr/>
            </xdr:nvSpPr>
            <xdr:spPr bwMode="auto">
              <a:xfrm>
                <a:off x="3754920"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100852</xdr:colOff>
      <xdr:row>16</xdr:row>
      <xdr:rowOff>11206</xdr:rowOff>
    </xdr:from>
    <xdr:to>
      <xdr:col>26</xdr:col>
      <xdr:colOff>81802</xdr:colOff>
      <xdr:row>18</xdr:row>
      <xdr:rowOff>150719</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380999" y="2588559"/>
          <a:ext cx="4284009" cy="475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97" name="Check Box 149" hidden="1">
              <a:extLst>
                <a:ext uri="{63B3BB69-23CF-44E3-9099-C40C66FF867C}">
                  <a14:compatExt spid="_x0000_s667797"/>
                </a:ext>
                <a:ext uri="{FF2B5EF4-FFF2-40B4-BE49-F238E27FC236}">
                  <a16:creationId xmlns:a16="http://schemas.microsoft.com/office/drawing/2014/main" id="{00000000-0008-0000-0D00-00009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9525</xdr:rowOff>
        </xdr:from>
        <xdr:to>
          <xdr:col>11</xdr:col>
          <xdr:colOff>76200</xdr:colOff>
          <xdr:row>38</xdr:row>
          <xdr:rowOff>9525</xdr:rowOff>
        </xdr:to>
        <xdr:sp macro="" textlink="">
          <xdr:nvSpPr>
            <xdr:cNvPr id="667798" name="Check Box 150" hidden="1">
              <a:extLst>
                <a:ext uri="{63B3BB69-23CF-44E3-9099-C40C66FF867C}">
                  <a14:compatExt spid="_x0000_s667798"/>
                </a:ext>
                <a:ext uri="{FF2B5EF4-FFF2-40B4-BE49-F238E27FC236}">
                  <a16:creationId xmlns:a16="http://schemas.microsoft.com/office/drawing/2014/main" id="{00000000-0008-0000-0D00-00009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37</xdr:row>
          <xdr:rowOff>9525</xdr:rowOff>
        </xdr:from>
        <xdr:to>
          <xdr:col>17</xdr:col>
          <xdr:colOff>76200</xdr:colOff>
          <xdr:row>38</xdr:row>
          <xdr:rowOff>9525</xdr:rowOff>
        </xdr:to>
        <xdr:sp macro="" textlink="">
          <xdr:nvSpPr>
            <xdr:cNvPr id="667799" name="Check Box 151" hidden="1">
              <a:extLst>
                <a:ext uri="{63B3BB69-23CF-44E3-9099-C40C66FF867C}">
                  <a14:compatExt spid="_x0000_s667799"/>
                </a:ext>
                <a:ext uri="{FF2B5EF4-FFF2-40B4-BE49-F238E27FC236}">
                  <a16:creationId xmlns:a16="http://schemas.microsoft.com/office/drawing/2014/main" id="{00000000-0008-0000-0D00-00009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0" name="Check Box 152" hidden="1">
              <a:extLst>
                <a:ext uri="{63B3BB69-23CF-44E3-9099-C40C66FF867C}">
                  <a14:compatExt spid="_x0000_s667800"/>
                </a:ext>
                <a:ext uri="{FF2B5EF4-FFF2-40B4-BE49-F238E27FC236}">
                  <a16:creationId xmlns:a16="http://schemas.microsoft.com/office/drawing/2014/main" id="{00000000-0008-0000-0D00-000098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1" name="Check Box 153" hidden="1">
              <a:extLst>
                <a:ext uri="{63B3BB69-23CF-44E3-9099-C40C66FF867C}">
                  <a14:compatExt spid="_x0000_s667801"/>
                </a:ext>
                <a:ext uri="{FF2B5EF4-FFF2-40B4-BE49-F238E27FC236}">
                  <a16:creationId xmlns:a16="http://schemas.microsoft.com/office/drawing/2014/main" id="{00000000-0008-0000-0D00-00009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119063</xdr:colOff>
      <xdr:row>38</xdr:row>
      <xdr:rowOff>166687</xdr:rowOff>
    </xdr:from>
    <xdr:to>
      <xdr:col>27</xdr:col>
      <xdr:colOff>63500</xdr:colOff>
      <xdr:row>41</xdr:row>
      <xdr:rowOff>23812</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585788" y="637698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162339</xdr:colOff>
          <xdr:row>8</xdr:row>
          <xdr:rowOff>0</xdr:rowOff>
        </xdr:from>
        <xdr:to>
          <xdr:col>14</xdr:col>
          <xdr:colOff>16566</xdr:colOff>
          <xdr:row>12</xdr:row>
          <xdr:rowOff>0</xdr:rowOff>
        </xdr:to>
        <xdr:grpSp>
          <xdr:nvGrpSpPr>
            <xdr:cNvPr id="37" name="グループ化 36">
              <a:extLst>
                <a:ext uri="{FF2B5EF4-FFF2-40B4-BE49-F238E27FC236}">
                  <a16:creationId xmlns:a16="http://schemas.microsoft.com/office/drawing/2014/main" id="{00000000-0008-0000-0E00-000025000000}"/>
                </a:ext>
              </a:extLst>
            </xdr:cNvPr>
            <xdr:cNvGrpSpPr/>
          </xdr:nvGrpSpPr>
          <xdr:grpSpPr>
            <a:xfrm>
              <a:off x="1733964" y="1257300"/>
              <a:ext cx="759102" cy="685800"/>
              <a:chOff x="1752600" y="5135218"/>
              <a:chExt cx="765314" cy="695768"/>
            </a:xfrm>
          </xdr:grpSpPr>
          <xdr:sp macro="" textlink="">
            <xdr:nvSpPr>
              <xdr:cNvPr id="853017" name="Check Box 30" hidden="1">
                <a:extLst>
                  <a:ext uri="{63B3BB69-23CF-44E3-9099-C40C66FF867C}">
                    <a14:compatExt spid="_x0000_s853017"/>
                  </a:ext>
                  <a:ext uri="{FF2B5EF4-FFF2-40B4-BE49-F238E27FC236}">
                    <a16:creationId xmlns:a16="http://schemas.microsoft.com/office/drawing/2014/main" id="{00000000-0008-0000-0E00-000019040D00}"/>
                  </a:ext>
                </a:extLst>
              </xdr:cNvPr>
              <xdr:cNvSpPr/>
            </xdr:nvSpPr>
            <xdr:spPr bwMode="auto">
              <a:xfrm>
                <a:off x="1752600"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18" name="Check Box 242" hidden="1">
                <a:extLst>
                  <a:ext uri="{63B3BB69-23CF-44E3-9099-C40C66FF867C}">
                    <a14:compatExt spid="_x0000_s853018"/>
                  </a:ext>
                  <a:ext uri="{FF2B5EF4-FFF2-40B4-BE49-F238E27FC236}">
                    <a16:creationId xmlns:a16="http://schemas.microsoft.com/office/drawing/2014/main" id="{00000000-0008-0000-0E00-00001A040D00}"/>
                  </a:ext>
                </a:extLst>
              </xdr:cNvPr>
              <xdr:cNvSpPr/>
            </xdr:nvSpPr>
            <xdr:spPr bwMode="auto">
              <a:xfrm>
                <a:off x="1752600"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19" name="Check Box 243" hidden="1">
                <a:extLst>
                  <a:ext uri="{63B3BB69-23CF-44E3-9099-C40C66FF867C}">
                    <a14:compatExt spid="_x0000_s853019"/>
                  </a:ext>
                  <a:ext uri="{FF2B5EF4-FFF2-40B4-BE49-F238E27FC236}">
                    <a16:creationId xmlns:a16="http://schemas.microsoft.com/office/drawing/2014/main" id="{00000000-0008-0000-0E00-00001B040D00}"/>
                  </a:ext>
                </a:extLst>
              </xdr:cNvPr>
              <xdr:cNvSpPr/>
            </xdr:nvSpPr>
            <xdr:spPr bwMode="auto">
              <a:xfrm>
                <a:off x="1752600"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0" name="Check Box 244" hidden="1">
                <a:extLst>
                  <a:ext uri="{63B3BB69-23CF-44E3-9099-C40C66FF867C}">
                    <a14:compatExt spid="_x0000_s853020"/>
                  </a:ext>
                  <a:ext uri="{FF2B5EF4-FFF2-40B4-BE49-F238E27FC236}">
                    <a16:creationId xmlns:a16="http://schemas.microsoft.com/office/drawing/2014/main" id="{00000000-0008-0000-0E00-00001C040D00}"/>
                  </a:ext>
                </a:extLst>
              </xdr:cNvPr>
              <xdr:cNvSpPr/>
            </xdr:nvSpPr>
            <xdr:spPr bwMode="auto">
              <a:xfrm>
                <a:off x="1752600"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1" name="Check Box 245" hidden="1">
                <a:extLst>
                  <a:ext uri="{63B3BB69-23CF-44E3-9099-C40C66FF867C}">
                    <a14:compatExt spid="_x0000_s853021"/>
                  </a:ext>
                  <a:ext uri="{FF2B5EF4-FFF2-40B4-BE49-F238E27FC236}">
                    <a16:creationId xmlns:a16="http://schemas.microsoft.com/office/drawing/2014/main" id="{00000000-0008-0000-0E00-00001D040D00}"/>
                  </a:ext>
                </a:extLst>
              </xdr:cNvPr>
              <xdr:cNvSpPr/>
            </xdr:nvSpPr>
            <xdr:spPr bwMode="auto">
              <a:xfrm>
                <a:off x="2307535"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2" name="Check Box 246" hidden="1">
                <a:extLst>
                  <a:ext uri="{63B3BB69-23CF-44E3-9099-C40C66FF867C}">
                    <a14:compatExt spid="_x0000_s853022"/>
                  </a:ext>
                  <a:ext uri="{FF2B5EF4-FFF2-40B4-BE49-F238E27FC236}">
                    <a16:creationId xmlns:a16="http://schemas.microsoft.com/office/drawing/2014/main" id="{00000000-0008-0000-0E00-00001E040D00}"/>
                  </a:ext>
                </a:extLst>
              </xdr:cNvPr>
              <xdr:cNvSpPr/>
            </xdr:nvSpPr>
            <xdr:spPr bwMode="auto">
              <a:xfrm>
                <a:off x="2307535" y="5317436"/>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3" name="Check Box 247" hidden="1">
                <a:extLst>
                  <a:ext uri="{63B3BB69-23CF-44E3-9099-C40C66FF867C}">
                    <a14:compatExt spid="_x0000_s853023"/>
                  </a:ext>
                  <a:ext uri="{FF2B5EF4-FFF2-40B4-BE49-F238E27FC236}">
                    <a16:creationId xmlns:a16="http://schemas.microsoft.com/office/drawing/2014/main" id="{00000000-0008-0000-0E00-00001F040D00}"/>
                  </a:ext>
                </a:extLst>
              </xdr:cNvPr>
              <xdr:cNvSpPr/>
            </xdr:nvSpPr>
            <xdr:spPr bwMode="auto">
              <a:xfrm>
                <a:off x="2307535"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4" name="Check Box 248" hidden="1">
                <a:extLst>
                  <a:ext uri="{63B3BB69-23CF-44E3-9099-C40C66FF867C}">
                    <a14:compatExt spid="_x0000_s853024"/>
                  </a:ext>
                  <a:ext uri="{FF2B5EF4-FFF2-40B4-BE49-F238E27FC236}">
                    <a16:creationId xmlns:a16="http://schemas.microsoft.com/office/drawing/2014/main" id="{00000000-0008-0000-0E00-000020040D00}"/>
                  </a:ext>
                </a:extLst>
              </xdr:cNvPr>
              <xdr:cNvSpPr/>
            </xdr:nvSpPr>
            <xdr:spPr bwMode="auto">
              <a:xfrm>
                <a:off x="2307535" y="5657046"/>
                <a:ext cx="210379" cy="173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170622</xdr:colOff>
          <xdr:row>8</xdr:row>
          <xdr:rowOff>0</xdr:rowOff>
        </xdr:from>
        <xdr:to>
          <xdr:col>22</xdr:col>
          <xdr:colOff>16566</xdr:colOff>
          <xdr:row>13</xdr:row>
          <xdr:rowOff>0</xdr:rowOff>
        </xdr:to>
        <xdr:grpSp>
          <xdr:nvGrpSpPr>
            <xdr:cNvPr id="46" name="グループ化 45">
              <a:extLst>
                <a:ext uri="{FF2B5EF4-FFF2-40B4-BE49-F238E27FC236}">
                  <a16:creationId xmlns:a16="http://schemas.microsoft.com/office/drawing/2014/main" id="{00000000-0008-0000-0E00-00002E000000}"/>
                </a:ext>
              </a:extLst>
            </xdr:cNvPr>
            <xdr:cNvGrpSpPr/>
          </xdr:nvGrpSpPr>
          <xdr:grpSpPr>
            <a:xfrm>
              <a:off x="3732972" y="1257300"/>
              <a:ext cx="207894" cy="857250"/>
              <a:chOff x="3756991" y="5135223"/>
              <a:chExt cx="210379" cy="869661"/>
            </a:xfrm>
          </xdr:grpSpPr>
          <xdr:sp macro="" textlink="">
            <xdr:nvSpPr>
              <xdr:cNvPr id="853025" name="Check Box 257" hidden="1">
                <a:extLst>
                  <a:ext uri="{63B3BB69-23CF-44E3-9099-C40C66FF867C}">
                    <a14:compatExt spid="_x0000_s853025"/>
                  </a:ext>
                  <a:ext uri="{FF2B5EF4-FFF2-40B4-BE49-F238E27FC236}">
                    <a16:creationId xmlns:a16="http://schemas.microsoft.com/office/drawing/2014/main" id="{00000000-0008-0000-0E00-000021040D00}"/>
                  </a:ext>
                </a:extLst>
              </xdr:cNvPr>
              <xdr:cNvSpPr/>
            </xdr:nvSpPr>
            <xdr:spPr bwMode="auto">
              <a:xfrm>
                <a:off x="3756991" y="5135223"/>
                <a:ext cx="210379" cy="1739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6" name="Check Box 258" hidden="1">
                <a:extLst>
                  <a:ext uri="{63B3BB69-23CF-44E3-9099-C40C66FF867C}">
                    <a14:compatExt spid="_x0000_s853026"/>
                  </a:ext>
                  <a:ext uri="{FF2B5EF4-FFF2-40B4-BE49-F238E27FC236}">
                    <a16:creationId xmlns:a16="http://schemas.microsoft.com/office/drawing/2014/main" id="{00000000-0008-0000-0E00-000022040D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7" name="Check Box 259" hidden="1">
                <a:extLst>
                  <a:ext uri="{63B3BB69-23CF-44E3-9099-C40C66FF867C}">
                    <a14:compatExt spid="_x0000_s853027"/>
                  </a:ext>
                  <a:ext uri="{FF2B5EF4-FFF2-40B4-BE49-F238E27FC236}">
                    <a16:creationId xmlns:a16="http://schemas.microsoft.com/office/drawing/2014/main" id="{00000000-0008-0000-0E00-000023040D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8" name="Check Box 260" hidden="1">
                <a:extLst>
                  <a:ext uri="{63B3BB69-23CF-44E3-9099-C40C66FF867C}">
                    <a14:compatExt spid="_x0000_s853028"/>
                  </a:ext>
                  <a:ext uri="{FF2B5EF4-FFF2-40B4-BE49-F238E27FC236}">
                    <a16:creationId xmlns:a16="http://schemas.microsoft.com/office/drawing/2014/main" id="{00000000-0008-0000-0E00-000024040D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9" name="Check Box 266" hidden="1">
                <a:extLst>
                  <a:ext uri="{63B3BB69-23CF-44E3-9099-C40C66FF867C}">
                    <a14:compatExt spid="_x0000_s853029"/>
                  </a:ext>
                  <a:ext uri="{FF2B5EF4-FFF2-40B4-BE49-F238E27FC236}">
                    <a16:creationId xmlns:a16="http://schemas.microsoft.com/office/drawing/2014/main" id="{00000000-0008-0000-0E00-000025040D00}"/>
                  </a:ext>
                </a:extLst>
              </xdr:cNvPr>
              <xdr:cNvSpPr/>
            </xdr:nvSpPr>
            <xdr:spPr bwMode="auto">
              <a:xfrm>
                <a:off x="3756991" y="5830955"/>
                <a:ext cx="210379" cy="1739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150811</xdr:colOff>
          <xdr:row>8</xdr:row>
          <xdr:rowOff>0</xdr:rowOff>
        </xdr:from>
        <xdr:to>
          <xdr:col>24</xdr:col>
          <xdr:colOff>179317</xdr:colOff>
          <xdr:row>13</xdr:row>
          <xdr:rowOff>0</xdr:rowOff>
        </xdr:to>
        <xdr:grpSp>
          <xdr:nvGrpSpPr>
            <xdr:cNvPr id="52" name="グループ化 51">
              <a:extLst>
                <a:ext uri="{FF2B5EF4-FFF2-40B4-BE49-F238E27FC236}">
                  <a16:creationId xmlns:a16="http://schemas.microsoft.com/office/drawing/2014/main" id="{00000000-0008-0000-0E00-000034000000}"/>
                </a:ext>
              </a:extLst>
            </xdr:cNvPr>
            <xdr:cNvGrpSpPr/>
          </xdr:nvGrpSpPr>
          <xdr:grpSpPr>
            <a:xfrm>
              <a:off x="4256086" y="1257300"/>
              <a:ext cx="209481" cy="857250"/>
              <a:chOff x="3756991" y="5135223"/>
              <a:chExt cx="210379" cy="869661"/>
            </a:xfrm>
          </xdr:grpSpPr>
          <xdr:sp macro="" textlink="">
            <xdr:nvSpPr>
              <xdr:cNvPr id="853030" name="Check Box 257" hidden="1">
                <a:extLst>
                  <a:ext uri="{63B3BB69-23CF-44E3-9099-C40C66FF867C}">
                    <a14:compatExt spid="_x0000_s853030"/>
                  </a:ext>
                  <a:ext uri="{FF2B5EF4-FFF2-40B4-BE49-F238E27FC236}">
                    <a16:creationId xmlns:a16="http://schemas.microsoft.com/office/drawing/2014/main" id="{00000000-0008-0000-0E00-000026040D00}"/>
                  </a:ext>
                </a:extLst>
              </xdr:cNvPr>
              <xdr:cNvSpPr/>
            </xdr:nvSpPr>
            <xdr:spPr bwMode="auto">
              <a:xfrm>
                <a:off x="3756991" y="5135223"/>
                <a:ext cx="210379" cy="1739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1" name="Check Box 258" hidden="1">
                <a:extLst>
                  <a:ext uri="{63B3BB69-23CF-44E3-9099-C40C66FF867C}">
                    <a14:compatExt spid="_x0000_s853031"/>
                  </a:ext>
                  <a:ext uri="{FF2B5EF4-FFF2-40B4-BE49-F238E27FC236}">
                    <a16:creationId xmlns:a16="http://schemas.microsoft.com/office/drawing/2014/main" id="{00000000-0008-0000-0E00-000027040D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2" name="Check Box 259" hidden="1">
                <a:extLst>
                  <a:ext uri="{63B3BB69-23CF-44E3-9099-C40C66FF867C}">
                    <a14:compatExt spid="_x0000_s853032"/>
                  </a:ext>
                  <a:ext uri="{FF2B5EF4-FFF2-40B4-BE49-F238E27FC236}">
                    <a16:creationId xmlns:a16="http://schemas.microsoft.com/office/drawing/2014/main" id="{00000000-0008-0000-0E00-000028040D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3" name="Check Box 260" hidden="1">
                <a:extLst>
                  <a:ext uri="{63B3BB69-23CF-44E3-9099-C40C66FF867C}">
                    <a14:compatExt spid="_x0000_s853033"/>
                  </a:ext>
                  <a:ext uri="{FF2B5EF4-FFF2-40B4-BE49-F238E27FC236}">
                    <a16:creationId xmlns:a16="http://schemas.microsoft.com/office/drawing/2014/main" id="{00000000-0008-0000-0E00-000029040D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4" name="Check Box 266" hidden="1">
                <a:extLst>
                  <a:ext uri="{63B3BB69-23CF-44E3-9099-C40C66FF867C}">
                    <a14:compatExt spid="_x0000_s853034"/>
                  </a:ext>
                  <a:ext uri="{FF2B5EF4-FFF2-40B4-BE49-F238E27FC236}">
                    <a16:creationId xmlns:a16="http://schemas.microsoft.com/office/drawing/2014/main" id="{00000000-0008-0000-0E00-00002A040D00}"/>
                  </a:ext>
                </a:extLst>
              </xdr:cNvPr>
              <xdr:cNvSpPr/>
            </xdr:nvSpPr>
            <xdr:spPr bwMode="auto">
              <a:xfrm>
                <a:off x="3756991" y="5830955"/>
                <a:ext cx="210379" cy="1739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15</xdr:row>
          <xdr:rowOff>0</xdr:rowOff>
        </xdr:from>
        <xdr:to>
          <xdr:col>27</xdr:col>
          <xdr:colOff>152400</xdr:colOff>
          <xdr:row>16</xdr:row>
          <xdr:rowOff>25772</xdr:rowOff>
        </xdr:to>
        <xdr:grpSp>
          <xdr:nvGrpSpPr>
            <xdr:cNvPr id="67" name="グループ化 66">
              <a:extLst>
                <a:ext uri="{FF2B5EF4-FFF2-40B4-BE49-F238E27FC236}">
                  <a16:creationId xmlns:a16="http://schemas.microsoft.com/office/drawing/2014/main" id="{00000000-0008-0000-0E00-000043000000}"/>
                </a:ext>
              </a:extLst>
            </xdr:cNvPr>
            <xdr:cNvGrpSpPr/>
          </xdr:nvGrpSpPr>
          <xdr:grpSpPr>
            <a:xfrm>
              <a:off x="3829050" y="2457450"/>
              <a:ext cx="1152525" cy="197222"/>
              <a:chOff x="3149804" y="2696134"/>
              <a:chExt cx="1162616" cy="202824"/>
            </a:xfrm>
          </xdr:grpSpPr>
          <xdr:sp macro="" textlink="">
            <xdr:nvSpPr>
              <xdr:cNvPr id="853050" name="Check Box 58" hidden="1">
                <a:extLst>
                  <a:ext uri="{63B3BB69-23CF-44E3-9099-C40C66FF867C}">
                    <a14:compatExt spid="_x0000_s853050"/>
                  </a:ext>
                  <a:ext uri="{FF2B5EF4-FFF2-40B4-BE49-F238E27FC236}">
                    <a16:creationId xmlns:a16="http://schemas.microsoft.com/office/drawing/2014/main" id="{00000000-0008-0000-0E00-00003A040D00}"/>
                  </a:ext>
                </a:extLst>
              </xdr:cNvPr>
              <xdr:cNvSpPr/>
            </xdr:nvSpPr>
            <xdr:spPr bwMode="auto">
              <a:xfrm>
                <a:off x="3149804" y="269613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51" name="Check Box 59" hidden="1">
                <a:extLst>
                  <a:ext uri="{63B3BB69-23CF-44E3-9099-C40C66FF867C}">
                    <a14:compatExt spid="_x0000_s853051"/>
                  </a:ext>
                  <a:ext uri="{FF2B5EF4-FFF2-40B4-BE49-F238E27FC236}">
                    <a16:creationId xmlns:a16="http://schemas.microsoft.com/office/drawing/2014/main" id="{00000000-0008-0000-0E00-00003B040D00}"/>
                  </a:ext>
                </a:extLst>
              </xdr:cNvPr>
              <xdr:cNvSpPr/>
            </xdr:nvSpPr>
            <xdr:spPr bwMode="auto">
              <a:xfrm>
                <a:off x="375492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152400</xdr:colOff>
      <xdr:row>4</xdr:row>
      <xdr:rowOff>152400</xdr:rowOff>
    </xdr:from>
    <xdr:to>
      <xdr:col>27</xdr:col>
      <xdr:colOff>38100</xdr:colOff>
      <xdr:row>6</xdr:row>
      <xdr:rowOff>6722</xdr:rowOff>
    </xdr:to>
    <xdr:grpSp>
      <xdr:nvGrpSpPr>
        <xdr:cNvPr id="80" name="グループ化 79">
          <a:extLst>
            <a:ext uri="{FF2B5EF4-FFF2-40B4-BE49-F238E27FC236}">
              <a16:creationId xmlns:a16="http://schemas.microsoft.com/office/drawing/2014/main" id="{00000000-0008-0000-0E00-000050000000}"/>
            </a:ext>
          </a:extLst>
        </xdr:cNvPr>
        <xdr:cNvGrpSpPr/>
      </xdr:nvGrpSpPr>
      <xdr:grpSpPr>
        <a:xfrm>
          <a:off x="3714750" y="723900"/>
          <a:ext cx="1152525" cy="197222"/>
          <a:chOff x="3149607" y="2696162"/>
          <a:chExt cx="1162614" cy="202825"/>
        </a:xfrm>
      </xdr:grpSpPr>
      <xdr:sp macro="" textlink="">
        <xdr:nvSpPr>
          <xdr:cNvPr id="853060" name="Check Box 68" hidden="1">
            <a:extLst>
              <a:ext uri="{63B3BB69-23CF-44E3-9099-C40C66FF867C}">
                <a14:compatExt xmlns:a14="http://schemas.microsoft.com/office/drawing/2010/main" spid="_x0000_s853060"/>
              </a:ext>
              <a:ext uri="{FF2B5EF4-FFF2-40B4-BE49-F238E27FC236}">
                <a16:creationId xmlns:a16="http://schemas.microsoft.com/office/drawing/2014/main" id="{00000000-0008-0000-0E00-000044040D00}"/>
              </a:ext>
            </a:extLst>
          </xdr:cNvPr>
          <xdr:cNvSpPr/>
        </xdr:nvSpPr>
        <xdr:spPr bwMode="auto">
          <a:xfrm>
            <a:off x="3149607" y="2696163"/>
            <a:ext cx="557493" cy="202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1" name="Check Box 69" hidden="1">
            <a:extLst>
              <a:ext uri="{63B3BB69-23CF-44E3-9099-C40C66FF867C}">
                <a14:compatExt xmlns:a14="http://schemas.microsoft.com/office/drawing/2010/main" spid="_x0000_s853061"/>
              </a:ext>
              <a:ext uri="{FF2B5EF4-FFF2-40B4-BE49-F238E27FC236}">
                <a16:creationId xmlns:a16="http://schemas.microsoft.com/office/drawing/2014/main" id="{00000000-0008-0000-0E00-000045040D00}"/>
              </a:ext>
            </a:extLst>
          </xdr:cNvPr>
          <xdr:cNvSpPr/>
        </xdr:nvSpPr>
        <xdr:spPr bwMode="auto">
          <a:xfrm>
            <a:off x="3754728" y="2696162"/>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21</xdr:col>
          <xdr:colOff>85725</xdr:colOff>
          <xdr:row>20</xdr:row>
          <xdr:rowOff>38100</xdr:rowOff>
        </xdr:from>
        <xdr:to>
          <xdr:col>27</xdr:col>
          <xdr:colOff>152400</xdr:colOff>
          <xdr:row>21</xdr:row>
          <xdr:rowOff>63872</xdr:rowOff>
        </xdr:to>
        <xdr:grpSp>
          <xdr:nvGrpSpPr>
            <xdr:cNvPr id="86" name="グループ化 85">
              <a:extLst>
                <a:ext uri="{FF2B5EF4-FFF2-40B4-BE49-F238E27FC236}">
                  <a16:creationId xmlns:a16="http://schemas.microsoft.com/office/drawing/2014/main" id="{00000000-0008-0000-0E00-000056000000}"/>
                </a:ext>
              </a:extLst>
            </xdr:cNvPr>
            <xdr:cNvGrpSpPr/>
          </xdr:nvGrpSpPr>
          <xdr:grpSpPr>
            <a:xfrm>
              <a:off x="3829050" y="3295650"/>
              <a:ext cx="1152525" cy="197222"/>
              <a:chOff x="3149804" y="2696134"/>
              <a:chExt cx="1162616" cy="202824"/>
            </a:xfrm>
          </xdr:grpSpPr>
          <xdr:sp macro="" textlink="">
            <xdr:nvSpPr>
              <xdr:cNvPr id="853064" name="Check Box 72" hidden="1">
                <a:extLst>
                  <a:ext uri="{63B3BB69-23CF-44E3-9099-C40C66FF867C}">
                    <a14:compatExt spid="_x0000_s853064"/>
                  </a:ext>
                  <a:ext uri="{FF2B5EF4-FFF2-40B4-BE49-F238E27FC236}">
                    <a16:creationId xmlns:a16="http://schemas.microsoft.com/office/drawing/2014/main" id="{00000000-0008-0000-0E00-000048040D00}"/>
                  </a:ext>
                </a:extLst>
              </xdr:cNvPr>
              <xdr:cNvSpPr/>
            </xdr:nvSpPr>
            <xdr:spPr bwMode="auto">
              <a:xfrm>
                <a:off x="3149804" y="269613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5" name="Check Box 73" hidden="1">
                <a:extLst>
                  <a:ext uri="{63B3BB69-23CF-44E3-9099-C40C66FF867C}">
                    <a14:compatExt spid="_x0000_s853065"/>
                  </a:ext>
                  <a:ext uri="{FF2B5EF4-FFF2-40B4-BE49-F238E27FC236}">
                    <a16:creationId xmlns:a16="http://schemas.microsoft.com/office/drawing/2014/main" id="{00000000-0008-0000-0E00-000049040D00}"/>
                  </a:ext>
                </a:extLst>
              </xdr:cNvPr>
              <xdr:cNvSpPr/>
            </xdr:nvSpPr>
            <xdr:spPr bwMode="auto">
              <a:xfrm>
                <a:off x="375492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32</xdr:row>
          <xdr:rowOff>152400</xdr:rowOff>
        </xdr:from>
        <xdr:to>
          <xdr:col>27</xdr:col>
          <xdr:colOff>152400</xdr:colOff>
          <xdr:row>34</xdr:row>
          <xdr:rowOff>6722</xdr:rowOff>
        </xdr:to>
        <xdr:grpSp>
          <xdr:nvGrpSpPr>
            <xdr:cNvPr id="89" name="グループ化 88">
              <a:extLst>
                <a:ext uri="{FF2B5EF4-FFF2-40B4-BE49-F238E27FC236}">
                  <a16:creationId xmlns:a16="http://schemas.microsoft.com/office/drawing/2014/main" id="{00000000-0008-0000-0E00-000059000000}"/>
                </a:ext>
              </a:extLst>
            </xdr:cNvPr>
            <xdr:cNvGrpSpPr/>
          </xdr:nvGrpSpPr>
          <xdr:grpSpPr>
            <a:xfrm>
              <a:off x="3829050" y="5276850"/>
              <a:ext cx="1152525" cy="197222"/>
              <a:chOff x="3149804" y="2696155"/>
              <a:chExt cx="1162616" cy="202824"/>
            </a:xfrm>
          </xdr:grpSpPr>
          <xdr:sp macro="" textlink="">
            <xdr:nvSpPr>
              <xdr:cNvPr id="853066" name="Check Box 74" hidden="1">
                <a:extLst>
                  <a:ext uri="{63B3BB69-23CF-44E3-9099-C40C66FF867C}">
                    <a14:compatExt spid="_x0000_s853066"/>
                  </a:ext>
                  <a:ext uri="{FF2B5EF4-FFF2-40B4-BE49-F238E27FC236}">
                    <a16:creationId xmlns:a16="http://schemas.microsoft.com/office/drawing/2014/main" id="{00000000-0008-0000-0E00-00004A040D00}"/>
                  </a:ext>
                </a:extLst>
              </xdr:cNvPr>
              <xdr:cNvSpPr/>
            </xdr:nvSpPr>
            <xdr:spPr bwMode="auto">
              <a:xfrm>
                <a:off x="3149804" y="269615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7" name="Check Box 75" hidden="1">
                <a:extLst>
                  <a:ext uri="{63B3BB69-23CF-44E3-9099-C40C66FF867C}">
                    <a14:compatExt spid="_x0000_s853067"/>
                  </a:ext>
                  <a:ext uri="{FF2B5EF4-FFF2-40B4-BE49-F238E27FC236}">
                    <a16:creationId xmlns:a16="http://schemas.microsoft.com/office/drawing/2014/main" id="{00000000-0008-0000-0E00-00004B040D00}"/>
                  </a:ext>
                </a:extLst>
              </xdr:cNvPr>
              <xdr:cNvSpPr/>
            </xdr:nvSpPr>
            <xdr:spPr bwMode="auto">
              <a:xfrm>
                <a:off x="3754927" y="2696169"/>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37</xdr:row>
          <xdr:rowOff>0</xdr:rowOff>
        </xdr:from>
        <xdr:to>
          <xdr:col>27</xdr:col>
          <xdr:colOff>152400</xdr:colOff>
          <xdr:row>38</xdr:row>
          <xdr:rowOff>0</xdr:rowOff>
        </xdr:to>
        <xdr:grpSp>
          <xdr:nvGrpSpPr>
            <xdr:cNvPr id="92" name="グループ化 91">
              <a:extLst>
                <a:ext uri="{FF2B5EF4-FFF2-40B4-BE49-F238E27FC236}">
                  <a16:creationId xmlns:a16="http://schemas.microsoft.com/office/drawing/2014/main" id="{00000000-0008-0000-0E00-00005C000000}"/>
                </a:ext>
              </a:extLst>
            </xdr:cNvPr>
            <xdr:cNvGrpSpPr/>
          </xdr:nvGrpSpPr>
          <xdr:grpSpPr>
            <a:xfrm>
              <a:off x="3829050" y="5981700"/>
              <a:ext cx="1152525" cy="171450"/>
              <a:chOff x="3149804" y="2696283"/>
              <a:chExt cx="1162616" cy="202821"/>
            </a:xfrm>
          </xdr:grpSpPr>
          <xdr:sp macro="" textlink="">
            <xdr:nvSpPr>
              <xdr:cNvPr id="853068" name="Check Box 76" hidden="1">
                <a:extLst>
                  <a:ext uri="{63B3BB69-23CF-44E3-9099-C40C66FF867C}">
                    <a14:compatExt spid="_x0000_s853068"/>
                  </a:ext>
                  <a:ext uri="{FF2B5EF4-FFF2-40B4-BE49-F238E27FC236}">
                    <a16:creationId xmlns:a16="http://schemas.microsoft.com/office/drawing/2014/main" id="{00000000-0008-0000-0E00-00004C040D00}"/>
                  </a:ext>
                </a:extLst>
              </xdr:cNvPr>
              <xdr:cNvSpPr/>
            </xdr:nvSpPr>
            <xdr:spPr bwMode="auto">
              <a:xfrm>
                <a:off x="3149804" y="2696283"/>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9" name="Check Box 77" hidden="1">
                <a:extLst>
                  <a:ext uri="{63B3BB69-23CF-44E3-9099-C40C66FF867C}">
                    <a14:compatExt spid="_x0000_s853069"/>
                  </a:ext>
                  <a:ext uri="{FF2B5EF4-FFF2-40B4-BE49-F238E27FC236}">
                    <a16:creationId xmlns:a16="http://schemas.microsoft.com/office/drawing/2014/main" id="{00000000-0008-0000-0E00-00004D040D00}"/>
                  </a:ext>
                </a:extLst>
              </xdr:cNvPr>
              <xdr:cNvSpPr/>
            </xdr:nvSpPr>
            <xdr:spPr bwMode="auto">
              <a:xfrm>
                <a:off x="3754927" y="269632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46</xdr:row>
          <xdr:rowOff>133350</xdr:rowOff>
        </xdr:from>
        <xdr:to>
          <xdr:col>5</xdr:col>
          <xdr:colOff>123825</xdr:colOff>
          <xdr:row>48</xdr:row>
          <xdr:rowOff>38100</xdr:rowOff>
        </xdr:to>
        <xdr:sp macro="" textlink="">
          <xdr:nvSpPr>
            <xdr:cNvPr id="853072" name="Check Box 80" hidden="1">
              <a:extLst>
                <a:ext uri="{63B3BB69-23CF-44E3-9099-C40C66FF867C}">
                  <a14:compatExt spid="_x0000_s853072"/>
                </a:ext>
                <a:ext uri="{FF2B5EF4-FFF2-40B4-BE49-F238E27FC236}">
                  <a16:creationId xmlns:a16="http://schemas.microsoft.com/office/drawing/2014/main" id="{00000000-0008-0000-0E00-000050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46</xdr:row>
          <xdr:rowOff>152400</xdr:rowOff>
        </xdr:from>
        <xdr:to>
          <xdr:col>26</xdr:col>
          <xdr:colOff>133350</xdr:colOff>
          <xdr:row>48</xdr:row>
          <xdr:rowOff>19050</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3381375" y="7677150"/>
              <a:ext cx="1400175" cy="209550"/>
              <a:chOff x="3200426" y="7743980"/>
              <a:chExt cx="1400166" cy="209551"/>
            </a:xfrm>
          </xdr:grpSpPr>
          <xdr:sp macro="" textlink="">
            <xdr:nvSpPr>
              <xdr:cNvPr id="853073" name="Check Box 81" descr="いない･" hidden="1">
                <a:extLst>
                  <a:ext uri="{63B3BB69-23CF-44E3-9099-C40C66FF867C}">
                    <a14:compatExt spid="_x0000_s853073"/>
                  </a:ext>
                  <a:ext uri="{FF2B5EF4-FFF2-40B4-BE49-F238E27FC236}">
                    <a16:creationId xmlns:a16="http://schemas.microsoft.com/office/drawing/2014/main" id="{00000000-0008-0000-0E00-000051040D00}"/>
                  </a:ext>
                </a:extLst>
              </xdr:cNvPr>
              <xdr:cNvSpPr/>
            </xdr:nvSpPr>
            <xdr:spPr bwMode="auto">
              <a:xfrm>
                <a:off x="3200426" y="7743980"/>
                <a:ext cx="723807"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853074" name="Check Box 82" descr="いない･" hidden="1">
                <a:extLst>
                  <a:ext uri="{63B3BB69-23CF-44E3-9099-C40C66FF867C}">
                    <a14:compatExt spid="_x0000_s853074"/>
                  </a:ext>
                  <a:ext uri="{FF2B5EF4-FFF2-40B4-BE49-F238E27FC236}">
                    <a16:creationId xmlns:a16="http://schemas.microsoft.com/office/drawing/2014/main" id="{00000000-0008-0000-0E00-000052040D00}"/>
                  </a:ext>
                </a:extLst>
              </xdr:cNvPr>
              <xdr:cNvSpPr/>
            </xdr:nvSpPr>
            <xdr:spPr bwMode="auto">
              <a:xfrm>
                <a:off x="3924303" y="7762884"/>
                <a:ext cx="676289" cy="1714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85725</xdr:colOff>
          <xdr:row>53</xdr:row>
          <xdr:rowOff>0</xdr:rowOff>
        </xdr:to>
        <xdr:sp macro="" textlink="">
          <xdr:nvSpPr>
            <xdr:cNvPr id="853077" name="Check Box 85" hidden="1">
              <a:extLst>
                <a:ext uri="{63B3BB69-23CF-44E3-9099-C40C66FF867C}">
                  <a14:compatExt spid="_x0000_s853077"/>
                </a:ext>
                <a:ext uri="{FF2B5EF4-FFF2-40B4-BE49-F238E27FC236}">
                  <a16:creationId xmlns:a16="http://schemas.microsoft.com/office/drawing/2014/main" id="{00000000-0008-0000-0E00-000055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85725</xdr:colOff>
          <xdr:row>53</xdr:row>
          <xdr:rowOff>0</xdr:rowOff>
        </xdr:to>
        <xdr:sp macro="" textlink="">
          <xdr:nvSpPr>
            <xdr:cNvPr id="853079" name="Check Box 87" hidden="1">
              <a:extLst>
                <a:ext uri="{63B3BB69-23CF-44E3-9099-C40C66FF867C}">
                  <a14:compatExt spid="_x0000_s853079"/>
                </a:ext>
                <a:ext uri="{FF2B5EF4-FFF2-40B4-BE49-F238E27FC236}">
                  <a16:creationId xmlns:a16="http://schemas.microsoft.com/office/drawing/2014/main" id="{00000000-0008-0000-0E00-000057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10</xdr:col>
          <xdr:colOff>85725</xdr:colOff>
          <xdr:row>53</xdr:row>
          <xdr:rowOff>0</xdr:rowOff>
        </xdr:to>
        <xdr:sp macro="" textlink="">
          <xdr:nvSpPr>
            <xdr:cNvPr id="853080" name="Check Box 88" hidden="1">
              <a:extLst>
                <a:ext uri="{63B3BB69-23CF-44E3-9099-C40C66FF867C}">
                  <a14:compatExt spid="_x0000_s853080"/>
                </a:ext>
                <a:ext uri="{FF2B5EF4-FFF2-40B4-BE49-F238E27FC236}">
                  <a16:creationId xmlns:a16="http://schemas.microsoft.com/office/drawing/2014/main" id="{00000000-0008-0000-0E00-000058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0</xdr:rowOff>
        </xdr:from>
        <xdr:to>
          <xdr:col>16</xdr:col>
          <xdr:colOff>85725</xdr:colOff>
          <xdr:row>53</xdr:row>
          <xdr:rowOff>0</xdr:rowOff>
        </xdr:to>
        <xdr:sp macro="" textlink="">
          <xdr:nvSpPr>
            <xdr:cNvPr id="853081" name="Check Box 89" hidden="1">
              <a:extLst>
                <a:ext uri="{63B3BB69-23CF-44E3-9099-C40C66FF867C}">
                  <a14:compatExt spid="_x0000_s853081"/>
                </a:ext>
                <a:ext uri="{FF2B5EF4-FFF2-40B4-BE49-F238E27FC236}">
                  <a16:creationId xmlns:a16="http://schemas.microsoft.com/office/drawing/2014/main" id="{00000000-0008-0000-0E00-000059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21</xdr:col>
          <xdr:colOff>85725</xdr:colOff>
          <xdr:row>53</xdr:row>
          <xdr:rowOff>0</xdr:rowOff>
        </xdr:to>
        <xdr:sp macro="" textlink="">
          <xdr:nvSpPr>
            <xdr:cNvPr id="853082" name="Check Box 90" hidden="1">
              <a:extLst>
                <a:ext uri="{63B3BB69-23CF-44E3-9099-C40C66FF867C}">
                  <a14:compatExt spid="_x0000_s853082"/>
                </a:ext>
                <a:ext uri="{FF2B5EF4-FFF2-40B4-BE49-F238E27FC236}">
                  <a16:creationId xmlns:a16="http://schemas.microsoft.com/office/drawing/2014/main" id="{00000000-0008-0000-0E00-00005A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85725</xdr:colOff>
          <xdr:row>54</xdr:row>
          <xdr:rowOff>0</xdr:rowOff>
        </xdr:to>
        <xdr:sp macro="" textlink="">
          <xdr:nvSpPr>
            <xdr:cNvPr id="853083" name="Check Box 91" hidden="1">
              <a:extLst>
                <a:ext uri="{63B3BB69-23CF-44E3-9099-C40C66FF867C}">
                  <a14:compatExt spid="_x0000_s853083"/>
                </a:ext>
                <a:ext uri="{FF2B5EF4-FFF2-40B4-BE49-F238E27FC236}">
                  <a16:creationId xmlns:a16="http://schemas.microsoft.com/office/drawing/2014/main" id="{00000000-0008-0000-0E00-00005B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152400</xdr:rowOff>
        </xdr:from>
        <xdr:to>
          <xdr:col>6</xdr:col>
          <xdr:colOff>38100</xdr:colOff>
          <xdr:row>59</xdr:row>
          <xdr:rowOff>161925</xdr:rowOff>
        </xdr:to>
        <xdr:sp macro="" textlink="">
          <xdr:nvSpPr>
            <xdr:cNvPr id="853087" name="Check Box 95" hidden="1">
              <a:extLst>
                <a:ext uri="{63B3BB69-23CF-44E3-9099-C40C66FF867C}">
                  <a14:compatExt spid="_x0000_s853087"/>
                </a:ext>
                <a:ext uri="{FF2B5EF4-FFF2-40B4-BE49-F238E27FC236}">
                  <a16:creationId xmlns:a16="http://schemas.microsoft.com/office/drawing/2014/main" id="{00000000-0008-0000-0E00-00005F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58</xdr:row>
          <xdr:rowOff>152400</xdr:rowOff>
        </xdr:from>
        <xdr:to>
          <xdr:col>11</xdr:col>
          <xdr:colOff>28575</xdr:colOff>
          <xdr:row>59</xdr:row>
          <xdr:rowOff>161925</xdr:rowOff>
        </xdr:to>
        <xdr:sp macro="" textlink="">
          <xdr:nvSpPr>
            <xdr:cNvPr id="853088" name="Check Box 96" hidden="1">
              <a:extLst>
                <a:ext uri="{63B3BB69-23CF-44E3-9099-C40C66FF867C}">
                  <a14:compatExt spid="_x0000_s853088"/>
                </a:ext>
                <a:ext uri="{FF2B5EF4-FFF2-40B4-BE49-F238E27FC236}">
                  <a16:creationId xmlns:a16="http://schemas.microsoft.com/office/drawing/2014/main" id="{00000000-0008-0000-0E00-000060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85726</xdr:colOff>
          <xdr:row>57</xdr:row>
          <xdr:rowOff>0</xdr:rowOff>
        </xdr:from>
        <xdr:to>
          <xdr:col>27</xdr:col>
          <xdr:colOff>152400</xdr:colOff>
          <xdr:row>58</xdr:row>
          <xdr:rowOff>25772</xdr:rowOff>
        </xdr:to>
        <xdr:grpSp>
          <xdr:nvGrpSpPr>
            <xdr:cNvPr id="81" name="グループ化 80">
              <a:extLst>
                <a:ext uri="{FF2B5EF4-FFF2-40B4-BE49-F238E27FC236}">
                  <a16:creationId xmlns:a16="http://schemas.microsoft.com/office/drawing/2014/main" id="{00000000-0008-0000-0E00-000051000000}"/>
                </a:ext>
              </a:extLst>
            </xdr:cNvPr>
            <xdr:cNvGrpSpPr/>
          </xdr:nvGrpSpPr>
          <xdr:grpSpPr>
            <a:xfrm>
              <a:off x="3829051" y="9410700"/>
              <a:ext cx="1152524" cy="197222"/>
              <a:chOff x="3149799" y="2696134"/>
              <a:chExt cx="1162614" cy="202824"/>
            </a:xfrm>
          </xdr:grpSpPr>
          <xdr:sp macro="" textlink="">
            <xdr:nvSpPr>
              <xdr:cNvPr id="853090" name="Check Box 98" hidden="1">
                <a:extLst>
                  <a:ext uri="{63B3BB69-23CF-44E3-9099-C40C66FF867C}">
                    <a14:compatExt spid="_x0000_s853090"/>
                  </a:ext>
                  <a:ext uri="{FF2B5EF4-FFF2-40B4-BE49-F238E27FC236}">
                    <a16:creationId xmlns:a16="http://schemas.microsoft.com/office/drawing/2014/main" id="{00000000-0008-0000-0E00-000062040D00}"/>
                  </a:ext>
                </a:extLst>
              </xdr:cNvPr>
              <xdr:cNvSpPr/>
            </xdr:nvSpPr>
            <xdr:spPr bwMode="auto">
              <a:xfrm>
                <a:off x="3149799" y="269613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91" name="Check Box 99" hidden="1">
                <a:extLst>
                  <a:ext uri="{63B3BB69-23CF-44E3-9099-C40C66FF867C}">
                    <a14:compatExt spid="_x0000_s853091"/>
                  </a:ext>
                  <a:ext uri="{FF2B5EF4-FFF2-40B4-BE49-F238E27FC236}">
                    <a16:creationId xmlns:a16="http://schemas.microsoft.com/office/drawing/2014/main" id="{00000000-0008-0000-0E00-000063040D00}"/>
                  </a:ext>
                </a:extLst>
              </xdr:cNvPr>
              <xdr:cNvSpPr/>
            </xdr:nvSpPr>
            <xdr:spPr bwMode="auto">
              <a:xfrm>
                <a:off x="3754920"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161925</xdr:rowOff>
        </xdr:from>
        <xdr:to>
          <xdr:col>6</xdr:col>
          <xdr:colOff>38100</xdr:colOff>
          <xdr:row>61</xdr:row>
          <xdr:rowOff>0</xdr:rowOff>
        </xdr:to>
        <xdr:sp macro="" textlink="">
          <xdr:nvSpPr>
            <xdr:cNvPr id="853093" name="Check Box 101" hidden="1">
              <a:extLst>
                <a:ext uri="{63B3BB69-23CF-44E3-9099-C40C66FF867C}">
                  <a14:compatExt spid="_x0000_s853093"/>
                </a:ext>
                <a:ext uri="{FF2B5EF4-FFF2-40B4-BE49-F238E27FC236}">
                  <a16:creationId xmlns:a16="http://schemas.microsoft.com/office/drawing/2014/main" id="{00000000-0008-0000-0E00-000065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xdr:row>
          <xdr:rowOff>152400</xdr:rowOff>
        </xdr:from>
        <xdr:to>
          <xdr:col>27</xdr:col>
          <xdr:colOff>152400</xdr:colOff>
          <xdr:row>6</xdr:row>
          <xdr:rowOff>9525</xdr:rowOff>
        </xdr:to>
        <xdr:grpSp>
          <xdr:nvGrpSpPr>
            <xdr:cNvPr id="853092" name="グループ化 79">
              <a:extLst>
                <a:ext uri="{FF2B5EF4-FFF2-40B4-BE49-F238E27FC236}">
                  <a16:creationId xmlns:a16="http://schemas.microsoft.com/office/drawing/2014/main" id="{00000000-0008-0000-0E00-000064040D00}"/>
                </a:ext>
              </a:extLst>
            </xdr:cNvPr>
            <xdr:cNvGrpSpPr>
              <a:grpSpLocks/>
            </xdr:cNvGrpSpPr>
          </xdr:nvGrpSpPr>
          <xdr:grpSpPr bwMode="auto">
            <a:xfrm>
              <a:off x="3829050" y="723900"/>
              <a:ext cx="1152525" cy="200025"/>
              <a:chOff x="31496" y="26961"/>
              <a:chExt cx="11626" cy="2028"/>
            </a:xfrm>
          </xdr:grpSpPr>
          <xdr:sp macro="" textlink="">
            <xdr:nvSpPr>
              <xdr:cNvPr id="4" name="Check Box 68" hidden="1">
                <a:extLst>
                  <a:ext uri="{63B3BB69-23CF-44E3-9099-C40C66FF867C}">
                    <a14:compatExt spid="_x0000_s853060"/>
                  </a:ext>
                  <a:ext uri="{FF2B5EF4-FFF2-40B4-BE49-F238E27FC236}">
                    <a16:creationId xmlns:a16="http://schemas.microsoft.com/office/drawing/2014/main" id="{00000000-0008-0000-0E00-0000040000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69" hidden="1">
                <a:extLst>
                  <a:ext uri="{63B3BB69-23CF-44E3-9099-C40C66FF867C}">
                    <a14:compatExt spid="_x0000_s853061"/>
                  </a:ext>
                  <a:ext uri="{FF2B5EF4-FFF2-40B4-BE49-F238E27FC236}">
                    <a16:creationId xmlns:a16="http://schemas.microsoft.com/office/drawing/2014/main" id="{00000000-0008-0000-0E00-0000050000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119063</xdr:colOff>
      <xdr:row>62</xdr:row>
      <xdr:rowOff>166687</xdr:rowOff>
    </xdr:from>
    <xdr:to>
      <xdr:col>27</xdr:col>
      <xdr:colOff>63500</xdr:colOff>
      <xdr:row>64</xdr:row>
      <xdr:rowOff>0</xdr:rowOff>
    </xdr:to>
    <xdr:sp macro="" textlink="">
      <xdr:nvSpPr>
        <xdr:cNvPr id="78" name="大かっこ 77">
          <a:extLst>
            <a:ext uri="{FF2B5EF4-FFF2-40B4-BE49-F238E27FC236}">
              <a16:creationId xmlns:a16="http://schemas.microsoft.com/office/drawing/2014/main" id="{00000000-0008-0000-0E00-00004E000000}"/>
            </a:ext>
          </a:extLst>
        </xdr:cNvPr>
        <xdr:cNvSpPr/>
      </xdr:nvSpPr>
      <xdr:spPr>
        <a:xfrm>
          <a:off x="585788" y="10148887"/>
          <a:ext cx="4306887" cy="176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171450</xdr:colOff>
          <xdr:row>58</xdr:row>
          <xdr:rowOff>152400</xdr:rowOff>
        </xdr:from>
        <xdr:to>
          <xdr:col>17</xdr:col>
          <xdr:colOff>28575</xdr:colOff>
          <xdr:row>59</xdr:row>
          <xdr:rowOff>161925</xdr:rowOff>
        </xdr:to>
        <xdr:sp macro="" textlink="">
          <xdr:nvSpPr>
            <xdr:cNvPr id="853094" name="Check Box 102" hidden="1">
              <a:extLst>
                <a:ext uri="{63B3BB69-23CF-44E3-9099-C40C66FF867C}">
                  <a14:compatExt spid="_x0000_s853094"/>
                </a:ext>
                <a:ext uri="{FF2B5EF4-FFF2-40B4-BE49-F238E27FC236}">
                  <a16:creationId xmlns:a16="http://schemas.microsoft.com/office/drawing/2014/main" id="{00000000-0008-0000-0E00-000066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49</xdr:row>
          <xdr:rowOff>161925</xdr:rowOff>
        </xdr:from>
        <xdr:to>
          <xdr:col>26</xdr:col>
          <xdr:colOff>133350</xdr:colOff>
          <xdr:row>50</xdr:row>
          <xdr:rowOff>170475</xdr:rowOff>
        </xdr:to>
        <xdr:grpSp>
          <xdr:nvGrpSpPr>
            <xdr:cNvPr id="6" name="グループ化 5">
              <a:extLst>
                <a:ext uri="{FF2B5EF4-FFF2-40B4-BE49-F238E27FC236}">
                  <a16:creationId xmlns:a16="http://schemas.microsoft.com/office/drawing/2014/main" id="{00000000-0008-0000-0E00-000006000000}"/>
                </a:ext>
              </a:extLst>
            </xdr:cNvPr>
            <xdr:cNvGrpSpPr/>
          </xdr:nvGrpSpPr>
          <xdr:grpSpPr>
            <a:xfrm>
              <a:off x="2571750" y="8201025"/>
              <a:ext cx="2209800" cy="180000"/>
              <a:chOff x="2724157" y="6886562"/>
              <a:chExt cx="2028815" cy="180000"/>
            </a:xfrm>
            <a:solidFill>
              <a:srgbClr val="FF0000"/>
            </a:solidFill>
          </xdr:grpSpPr>
          <xdr:sp macro="" textlink="">
            <xdr:nvSpPr>
              <xdr:cNvPr id="853095" name="Check Box 103" hidden="1">
                <a:extLst>
                  <a:ext uri="{63B3BB69-23CF-44E3-9099-C40C66FF867C}">
                    <a14:compatExt spid="_x0000_s853095"/>
                  </a:ext>
                  <a:ext uri="{FF2B5EF4-FFF2-40B4-BE49-F238E27FC236}">
                    <a16:creationId xmlns:a16="http://schemas.microsoft.com/office/drawing/2014/main" id="{00000000-0008-0000-0E00-000067040D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853096" name="Check Box 104" hidden="1">
                <a:extLst>
                  <a:ext uri="{63B3BB69-23CF-44E3-9099-C40C66FF867C}">
                    <a14:compatExt spid="_x0000_s853096"/>
                  </a:ext>
                  <a:ext uri="{FF2B5EF4-FFF2-40B4-BE49-F238E27FC236}">
                    <a16:creationId xmlns:a16="http://schemas.microsoft.com/office/drawing/2014/main" id="{00000000-0008-0000-0E00-000068040D00}"/>
                  </a:ext>
                </a:extLst>
              </xdr:cNvPr>
              <xdr:cNvSpPr/>
            </xdr:nvSpPr>
            <xdr:spPr bwMode="auto">
              <a:xfrm>
                <a:off x="3890022" y="6886562"/>
                <a:ext cx="8629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法定外控除なし</a:t>
                </a:r>
              </a:p>
            </xdr:txBody>
          </xdr:sp>
          <xdr:sp macro="" textlink="">
            <xdr:nvSpPr>
              <xdr:cNvPr id="853097" name="Check Box 105" hidden="1">
                <a:extLst>
                  <a:ext uri="{63B3BB69-23CF-44E3-9099-C40C66FF867C}">
                    <a14:compatExt spid="_x0000_s853097"/>
                  </a:ext>
                  <a:ext uri="{FF2B5EF4-FFF2-40B4-BE49-F238E27FC236}">
                    <a16:creationId xmlns:a16="http://schemas.microsoft.com/office/drawing/2014/main" id="{00000000-0008-0000-0E00-000069040D00}"/>
                  </a:ext>
                </a:extLst>
              </xdr:cNvPr>
              <xdr:cNvSpPr/>
            </xdr:nvSpPr>
            <xdr:spPr bwMode="auto">
              <a:xfrm>
                <a:off x="2724157"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142875</xdr:rowOff>
        </xdr:from>
        <xdr:to>
          <xdr:col>27</xdr:col>
          <xdr:colOff>152400</xdr:colOff>
          <xdr:row>24</xdr:row>
          <xdr:rowOff>168647</xdr:rowOff>
        </xdr:to>
        <xdr:grpSp>
          <xdr:nvGrpSpPr>
            <xdr:cNvPr id="7" name="グループ化 6">
              <a:extLst>
                <a:ext uri="{FF2B5EF4-FFF2-40B4-BE49-F238E27FC236}">
                  <a16:creationId xmlns:a16="http://schemas.microsoft.com/office/drawing/2014/main" id="{00000000-0008-0000-0E00-000007000000}"/>
                </a:ext>
              </a:extLst>
            </xdr:cNvPr>
            <xdr:cNvGrpSpPr/>
          </xdr:nvGrpSpPr>
          <xdr:grpSpPr>
            <a:xfrm>
              <a:off x="3829050" y="3819525"/>
              <a:ext cx="1152525" cy="197222"/>
              <a:chOff x="3149804" y="2696134"/>
              <a:chExt cx="1162616" cy="202824"/>
            </a:xfrm>
          </xdr:grpSpPr>
          <xdr:sp macro="" textlink="">
            <xdr:nvSpPr>
              <xdr:cNvPr id="853098" name="Check Box 106" hidden="1">
                <a:extLst>
                  <a:ext uri="{63B3BB69-23CF-44E3-9099-C40C66FF867C}">
                    <a14:compatExt spid="_x0000_s853098"/>
                  </a:ext>
                  <a:ext uri="{FF2B5EF4-FFF2-40B4-BE49-F238E27FC236}">
                    <a16:creationId xmlns:a16="http://schemas.microsoft.com/office/drawing/2014/main" id="{00000000-0008-0000-0E00-00006A040D00}"/>
                  </a:ext>
                </a:extLst>
              </xdr:cNvPr>
              <xdr:cNvSpPr/>
            </xdr:nvSpPr>
            <xdr:spPr bwMode="auto">
              <a:xfrm>
                <a:off x="3149804" y="269613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99" name="Check Box 107" hidden="1">
                <a:extLst>
                  <a:ext uri="{63B3BB69-23CF-44E3-9099-C40C66FF867C}">
                    <a14:compatExt spid="_x0000_s853099"/>
                  </a:ext>
                  <a:ext uri="{FF2B5EF4-FFF2-40B4-BE49-F238E27FC236}">
                    <a16:creationId xmlns:a16="http://schemas.microsoft.com/office/drawing/2014/main" id="{00000000-0008-0000-0E00-00006B040D00}"/>
                  </a:ext>
                </a:extLst>
              </xdr:cNvPr>
              <xdr:cNvSpPr/>
            </xdr:nvSpPr>
            <xdr:spPr bwMode="auto">
              <a:xfrm>
                <a:off x="375492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30</xdr:row>
          <xdr:rowOff>0</xdr:rowOff>
        </xdr:from>
        <xdr:to>
          <xdr:col>27</xdr:col>
          <xdr:colOff>152400</xdr:colOff>
          <xdr:row>31</xdr:row>
          <xdr:rowOff>25772</xdr:rowOff>
        </xdr:to>
        <xdr:grpSp>
          <xdr:nvGrpSpPr>
            <xdr:cNvPr id="8" name="グループ化 7">
              <a:extLst>
                <a:ext uri="{FF2B5EF4-FFF2-40B4-BE49-F238E27FC236}">
                  <a16:creationId xmlns:a16="http://schemas.microsoft.com/office/drawing/2014/main" id="{00000000-0008-0000-0E00-000008000000}"/>
                </a:ext>
              </a:extLst>
            </xdr:cNvPr>
            <xdr:cNvGrpSpPr/>
          </xdr:nvGrpSpPr>
          <xdr:grpSpPr>
            <a:xfrm>
              <a:off x="3829050" y="4781550"/>
              <a:ext cx="1152525" cy="197222"/>
              <a:chOff x="3149804" y="2696134"/>
              <a:chExt cx="1162616" cy="202824"/>
            </a:xfrm>
          </xdr:grpSpPr>
          <xdr:sp macro="" textlink="">
            <xdr:nvSpPr>
              <xdr:cNvPr id="853100" name="Check Box 108" hidden="1">
                <a:extLst>
                  <a:ext uri="{63B3BB69-23CF-44E3-9099-C40C66FF867C}">
                    <a14:compatExt spid="_x0000_s853100"/>
                  </a:ext>
                  <a:ext uri="{FF2B5EF4-FFF2-40B4-BE49-F238E27FC236}">
                    <a16:creationId xmlns:a16="http://schemas.microsoft.com/office/drawing/2014/main" id="{00000000-0008-0000-0E00-00006C040D00}"/>
                  </a:ext>
                </a:extLst>
              </xdr:cNvPr>
              <xdr:cNvSpPr/>
            </xdr:nvSpPr>
            <xdr:spPr bwMode="auto">
              <a:xfrm>
                <a:off x="3149804" y="269613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101" name="Check Box 109" hidden="1">
                <a:extLst>
                  <a:ext uri="{63B3BB69-23CF-44E3-9099-C40C66FF867C}">
                    <a14:compatExt spid="_x0000_s853101"/>
                  </a:ext>
                  <a:ext uri="{FF2B5EF4-FFF2-40B4-BE49-F238E27FC236}">
                    <a16:creationId xmlns:a16="http://schemas.microsoft.com/office/drawing/2014/main" id="{00000000-0008-0000-0E00-00006D040D00}"/>
                  </a:ext>
                </a:extLst>
              </xdr:cNvPr>
              <xdr:cNvSpPr/>
            </xdr:nvSpPr>
            <xdr:spPr bwMode="auto">
              <a:xfrm>
                <a:off x="375492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28</xdr:row>
          <xdr:rowOff>123825</xdr:rowOff>
        </xdr:from>
        <xdr:to>
          <xdr:col>27</xdr:col>
          <xdr:colOff>152400</xdr:colOff>
          <xdr:row>29</xdr:row>
          <xdr:rowOff>149597</xdr:rowOff>
        </xdr:to>
        <xdr:grpSp>
          <xdr:nvGrpSpPr>
            <xdr:cNvPr id="9" name="グループ化 8">
              <a:extLst>
                <a:ext uri="{FF2B5EF4-FFF2-40B4-BE49-F238E27FC236}">
                  <a16:creationId xmlns:a16="http://schemas.microsoft.com/office/drawing/2014/main" id="{00000000-0008-0000-0E00-000009000000}"/>
                </a:ext>
              </a:extLst>
            </xdr:cNvPr>
            <xdr:cNvGrpSpPr/>
          </xdr:nvGrpSpPr>
          <xdr:grpSpPr>
            <a:xfrm>
              <a:off x="3829050" y="4562475"/>
              <a:ext cx="1152525" cy="197222"/>
              <a:chOff x="3149804" y="2696134"/>
              <a:chExt cx="1162616" cy="202824"/>
            </a:xfrm>
          </xdr:grpSpPr>
          <xdr:sp macro="" textlink="">
            <xdr:nvSpPr>
              <xdr:cNvPr id="853102" name="Check Box 110" hidden="1">
                <a:extLst>
                  <a:ext uri="{63B3BB69-23CF-44E3-9099-C40C66FF867C}">
                    <a14:compatExt spid="_x0000_s853102"/>
                  </a:ext>
                  <a:ext uri="{FF2B5EF4-FFF2-40B4-BE49-F238E27FC236}">
                    <a16:creationId xmlns:a16="http://schemas.microsoft.com/office/drawing/2014/main" id="{00000000-0008-0000-0E00-00006E040D00}"/>
                  </a:ext>
                </a:extLst>
              </xdr:cNvPr>
              <xdr:cNvSpPr/>
            </xdr:nvSpPr>
            <xdr:spPr bwMode="auto">
              <a:xfrm>
                <a:off x="3149804" y="269613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103" name="Check Box 111" hidden="1">
                <a:extLst>
                  <a:ext uri="{63B3BB69-23CF-44E3-9099-C40C66FF867C}">
                    <a14:compatExt spid="_x0000_s853103"/>
                  </a:ext>
                  <a:ext uri="{FF2B5EF4-FFF2-40B4-BE49-F238E27FC236}">
                    <a16:creationId xmlns:a16="http://schemas.microsoft.com/office/drawing/2014/main" id="{00000000-0008-0000-0E00-00006F040D00}"/>
                  </a:ext>
                </a:extLst>
              </xdr:cNvPr>
              <xdr:cNvSpPr/>
            </xdr:nvSpPr>
            <xdr:spPr bwMode="auto">
              <a:xfrm>
                <a:off x="375492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55</xdr:col>
      <xdr:colOff>142875</xdr:colOff>
      <xdr:row>41</xdr:row>
      <xdr:rowOff>57151</xdr:rowOff>
    </xdr:from>
    <xdr:to>
      <xdr:col>65</xdr:col>
      <xdr:colOff>114300</xdr:colOff>
      <xdr:row>43</xdr:row>
      <xdr:rowOff>133351</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2696825" y="6753226"/>
          <a:ext cx="1781175"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twoCellAnchor>
    <xdr:from>
      <xdr:col>53</xdr:col>
      <xdr:colOff>114300</xdr:colOff>
      <xdr:row>0</xdr:row>
      <xdr:rowOff>47625</xdr:rowOff>
    </xdr:from>
    <xdr:to>
      <xdr:col>60</xdr:col>
      <xdr:colOff>28575</xdr:colOff>
      <xdr:row>1</xdr:row>
      <xdr:rowOff>133350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1801475" y="47625"/>
          <a:ext cx="16859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171450</xdr:colOff>
          <xdr:row>20</xdr:row>
          <xdr:rowOff>9512</xdr:rowOff>
        </xdr:from>
        <xdr:to>
          <xdr:col>26</xdr:col>
          <xdr:colOff>28575</xdr:colOff>
          <xdr:row>21</xdr:row>
          <xdr:rowOff>18062</xdr:rowOff>
        </xdr:to>
        <xdr:grpSp>
          <xdr:nvGrpSpPr>
            <xdr:cNvPr id="12" name="グループ化 11">
              <a:extLst>
                <a:ext uri="{FF2B5EF4-FFF2-40B4-BE49-F238E27FC236}">
                  <a16:creationId xmlns:a16="http://schemas.microsoft.com/office/drawing/2014/main" id="{00000000-0008-0000-1000-00000C000000}"/>
                </a:ext>
              </a:extLst>
            </xdr:cNvPr>
            <xdr:cNvGrpSpPr/>
          </xdr:nvGrpSpPr>
          <xdr:grpSpPr>
            <a:xfrm>
              <a:off x="2447925" y="3324212"/>
              <a:ext cx="2209800" cy="180000"/>
              <a:chOff x="2724157" y="6886562"/>
              <a:chExt cx="2028815" cy="180000"/>
            </a:xfrm>
          </xdr:grpSpPr>
          <xdr:sp macro="" textlink="">
            <xdr:nvSpPr>
              <xdr:cNvPr id="668681" name="Check Box 116" hidden="1">
                <a:extLst>
                  <a:ext uri="{63B3BB69-23CF-44E3-9099-C40C66FF867C}">
                    <a14:compatExt spid="_x0000_s668681"/>
                  </a:ext>
                  <a:ext uri="{FF2B5EF4-FFF2-40B4-BE49-F238E27FC236}">
                    <a16:creationId xmlns:a16="http://schemas.microsoft.com/office/drawing/2014/main" id="{00000000-0008-0000-1000-000009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682" name="Check Box 117" hidden="1">
                <a:extLst>
                  <a:ext uri="{63B3BB69-23CF-44E3-9099-C40C66FF867C}">
                    <a14:compatExt spid="_x0000_s668682"/>
                  </a:ext>
                  <a:ext uri="{FF2B5EF4-FFF2-40B4-BE49-F238E27FC236}">
                    <a16:creationId xmlns:a16="http://schemas.microsoft.com/office/drawing/2014/main" id="{00000000-0008-0000-1000-00000A340A00}"/>
                  </a:ext>
                </a:extLst>
              </xdr:cNvPr>
              <xdr:cNvSpPr/>
            </xdr:nvSpPr>
            <xdr:spPr bwMode="auto">
              <a:xfrm>
                <a:off x="3890022" y="6886562"/>
                <a:ext cx="8629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683" name="Check Box 118" hidden="1">
                <a:extLst>
                  <a:ext uri="{63B3BB69-23CF-44E3-9099-C40C66FF867C}">
                    <a14:compatExt spid="_x0000_s668683"/>
                  </a:ext>
                  <a:ext uri="{FF2B5EF4-FFF2-40B4-BE49-F238E27FC236}">
                    <a16:creationId xmlns:a16="http://schemas.microsoft.com/office/drawing/2014/main" id="{00000000-0008-0000-1000-00000B340A00}"/>
                  </a:ext>
                </a:extLst>
              </xdr:cNvPr>
              <xdr:cNvSpPr/>
            </xdr:nvSpPr>
            <xdr:spPr bwMode="auto">
              <a:xfrm>
                <a:off x="2724157"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9525</xdr:rowOff>
        </xdr:from>
        <xdr:to>
          <xdr:col>25</xdr:col>
          <xdr:colOff>161925</xdr:colOff>
          <xdr:row>33</xdr:row>
          <xdr:rowOff>0</xdr:rowOff>
        </xdr:to>
        <xdr:sp macro="" textlink="">
          <xdr:nvSpPr>
            <xdr:cNvPr id="668684" name="Check Box 153" hidden="1">
              <a:extLst>
                <a:ext uri="{63B3BB69-23CF-44E3-9099-C40C66FF867C}">
                  <a14:compatExt spid="_x0000_s668684"/>
                </a:ext>
                <a:ext uri="{FF2B5EF4-FFF2-40B4-BE49-F238E27FC236}">
                  <a16:creationId xmlns:a16="http://schemas.microsoft.com/office/drawing/2014/main" id="{00000000-0008-0000-1000-00000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161925</xdr:rowOff>
        </xdr:from>
        <xdr:to>
          <xdr:col>6</xdr:col>
          <xdr:colOff>66675</xdr:colOff>
          <xdr:row>33</xdr:row>
          <xdr:rowOff>38100</xdr:rowOff>
        </xdr:to>
        <xdr:sp macro="" textlink="">
          <xdr:nvSpPr>
            <xdr:cNvPr id="668685" name="Check Box 154" hidden="1">
              <a:extLst>
                <a:ext uri="{63B3BB69-23CF-44E3-9099-C40C66FF867C}">
                  <a14:compatExt spid="_x0000_s668685"/>
                </a:ext>
                <a:ext uri="{FF2B5EF4-FFF2-40B4-BE49-F238E27FC236}">
                  <a16:creationId xmlns:a16="http://schemas.microsoft.com/office/drawing/2014/main" id="{00000000-0008-0000-1000-00000D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34</xdr:row>
          <xdr:rowOff>154131</xdr:rowOff>
        </xdr:from>
        <xdr:to>
          <xdr:col>24</xdr:col>
          <xdr:colOff>51289</xdr:colOff>
          <xdr:row>36</xdr:row>
          <xdr:rowOff>5522</xdr:rowOff>
        </xdr:to>
        <xdr:grpSp>
          <xdr:nvGrpSpPr>
            <xdr:cNvPr id="28" name="グループ化 27">
              <a:extLst>
                <a:ext uri="{FF2B5EF4-FFF2-40B4-BE49-F238E27FC236}">
                  <a16:creationId xmlns:a16="http://schemas.microsoft.com/office/drawing/2014/main" id="{00000000-0008-0000-1000-00001C000000}"/>
                </a:ext>
              </a:extLst>
            </xdr:cNvPr>
            <xdr:cNvGrpSpPr/>
          </xdr:nvGrpSpPr>
          <xdr:grpSpPr>
            <a:xfrm>
              <a:off x="3152775" y="5869131"/>
              <a:ext cx="1165714" cy="194291"/>
              <a:chOff x="3149149" y="2694946"/>
              <a:chExt cx="1162605" cy="202827"/>
            </a:xfrm>
          </xdr:grpSpPr>
          <xdr:sp macro="" textlink="">
            <xdr:nvSpPr>
              <xdr:cNvPr id="668692" name="Check Box 20" hidden="1">
                <a:extLst>
                  <a:ext uri="{63B3BB69-23CF-44E3-9099-C40C66FF867C}">
                    <a14:compatExt spid="_x0000_s668692"/>
                  </a:ext>
                  <a:ext uri="{FF2B5EF4-FFF2-40B4-BE49-F238E27FC236}">
                    <a16:creationId xmlns:a16="http://schemas.microsoft.com/office/drawing/2014/main" id="{00000000-0008-0000-1000-000014340A00}"/>
                  </a:ext>
                </a:extLst>
              </xdr:cNvPr>
              <xdr:cNvSpPr/>
            </xdr:nvSpPr>
            <xdr:spPr bwMode="auto">
              <a:xfrm>
                <a:off x="3149149" y="2694946"/>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3" name="Check Box 21" hidden="1">
                <a:extLst>
                  <a:ext uri="{63B3BB69-23CF-44E3-9099-C40C66FF867C}">
                    <a14:compatExt spid="_x0000_s668693"/>
                  </a:ext>
                  <a:ext uri="{FF2B5EF4-FFF2-40B4-BE49-F238E27FC236}">
                    <a16:creationId xmlns:a16="http://schemas.microsoft.com/office/drawing/2014/main" id="{00000000-0008-0000-1000-000015340A00}"/>
                  </a:ext>
                </a:extLst>
              </xdr:cNvPr>
              <xdr:cNvSpPr/>
            </xdr:nvSpPr>
            <xdr:spPr bwMode="auto">
              <a:xfrm>
                <a:off x="3754261"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9525</xdr:rowOff>
        </xdr:from>
        <xdr:to>
          <xdr:col>24</xdr:col>
          <xdr:colOff>51289</xdr:colOff>
          <xdr:row>29</xdr:row>
          <xdr:rowOff>32366</xdr:rowOff>
        </xdr:to>
        <xdr:grpSp>
          <xdr:nvGrpSpPr>
            <xdr:cNvPr id="31" name="グループ化 30">
              <a:extLst>
                <a:ext uri="{FF2B5EF4-FFF2-40B4-BE49-F238E27FC236}">
                  <a16:creationId xmlns:a16="http://schemas.microsoft.com/office/drawing/2014/main" id="{00000000-0008-0000-1000-00001F000000}"/>
                </a:ext>
              </a:extLst>
            </xdr:cNvPr>
            <xdr:cNvGrpSpPr/>
          </xdr:nvGrpSpPr>
          <xdr:grpSpPr>
            <a:xfrm>
              <a:off x="3152775" y="4695825"/>
              <a:ext cx="1165714" cy="194291"/>
              <a:chOff x="3149149" y="2694936"/>
              <a:chExt cx="1162605" cy="202827"/>
            </a:xfrm>
          </xdr:grpSpPr>
          <xdr:sp macro="" textlink="">
            <xdr:nvSpPr>
              <xdr:cNvPr id="668694" name="Check Box 22" hidden="1">
                <a:extLst>
                  <a:ext uri="{63B3BB69-23CF-44E3-9099-C40C66FF867C}">
                    <a14:compatExt spid="_x0000_s668694"/>
                  </a:ext>
                  <a:ext uri="{FF2B5EF4-FFF2-40B4-BE49-F238E27FC236}">
                    <a16:creationId xmlns:a16="http://schemas.microsoft.com/office/drawing/2014/main" id="{00000000-0008-0000-1000-000016340A00}"/>
                  </a:ext>
                </a:extLst>
              </xdr:cNvPr>
              <xdr:cNvSpPr/>
            </xdr:nvSpPr>
            <xdr:spPr bwMode="auto">
              <a:xfrm>
                <a:off x="3149149" y="2694936"/>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5" name="Check Box 23" hidden="1">
                <a:extLst>
                  <a:ext uri="{63B3BB69-23CF-44E3-9099-C40C66FF867C}">
                    <a14:compatExt spid="_x0000_s668695"/>
                  </a:ext>
                  <a:ext uri="{FF2B5EF4-FFF2-40B4-BE49-F238E27FC236}">
                    <a16:creationId xmlns:a16="http://schemas.microsoft.com/office/drawing/2014/main" id="{00000000-0008-0000-1000-000017340A00}"/>
                  </a:ext>
                </a:extLst>
              </xdr:cNvPr>
              <xdr:cNvSpPr/>
            </xdr:nvSpPr>
            <xdr:spPr bwMode="auto">
              <a:xfrm>
                <a:off x="3754261"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24</xdr:col>
          <xdr:colOff>51289</xdr:colOff>
          <xdr:row>16</xdr:row>
          <xdr:rowOff>22841</xdr:rowOff>
        </xdr:to>
        <xdr:grpSp>
          <xdr:nvGrpSpPr>
            <xdr:cNvPr id="37" name="グループ化 36">
              <a:extLst>
                <a:ext uri="{FF2B5EF4-FFF2-40B4-BE49-F238E27FC236}">
                  <a16:creationId xmlns:a16="http://schemas.microsoft.com/office/drawing/2014/main" id="{00000000-0008-0000-1000-000025000000}"/>
                </a:ext>
              </a:extLst>
            </xdr:cNvPr>
            <xdr:cNvGrpSpPr/>
          </xdr:nvGrpSpPr>
          <xdr:grpSpPr>
            <a:xfrm>
              <a:off x="3152775" y="2457450"/>
              <a:ext cx="1165714" cy="194291"/>
              <a:chOff x="3149149" y="2695337"/>
              <a:chExt cx="1162605" cy="202822"/>
            </a:xfrm>
          </xdr:grpSpPr>
          <xdr:sp macro="" textlink="">
            <xdr:nvSpPr>
              <xdr:cNvPr id="668699" name="Check Box 27" hidden="1">
                <a:extLst>
                  <a:ext uri="{63B3BB69-23CF-44E3-9099-C40C66FF867C}">
                    <a14:compatExt spid="_x0000_s668699"/>
                  </a:ext>
                  <a:ext uri="{FF2B5EF4-FFF2-40B4-BE49-F238E27FC236}">
                    <a16:creationId xmlns:a16="http://schemas.microsoft.com/office/drawing/2014/main" id="{00000000-0008-0000-1000-00001B340A00}"/>
                  </a:ext>
                </a:extLst>
              </xdr:cNvPr>
              <xdr:cNvSpPr/>
            </xdr:nvSpPr>
            <xdr:spPr bwMode="auto">
              <a:xfrm>
                <a:off x="3149149" y="269533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0" name="Check Box 28" hidden="1">
                <a:extLst>
                  <a:ext uri="{63B3BB69-23CF-44E3-9099-C40C66FF867C}">
                    <a14:compatExt spid="_x0000_s668700"/>
                  </a:ext>
                  <a:ext uri="{FF2B5EF4-FFF2-40B4-BE49-F238E27FC236}">
                    <a16:creationId xmlns:a16="http://schemas.microsoft.com/office/drawing/2014/main" id="{00000000-0008-0000-1000-00001C340A00}"/>
                  </a:ext>
                </a:extLst>
              </xdr:cNvPr>
              <xdr:cNvSpPr/>
            </xdr:nvSpPr>
            <xdr:spPr bwMode="auto">
              <a:xfrm>
                <a:off x="3754261"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13</xdr:row>
          <xdr:rowOff>0</xdr:rowOff>
        </xdr:from>
        <xdr:to>
          <xdr:col>24</xdr:col>
          <xdr:colOff>51289</xdr:colOff>
          <xdr:row>14</xdr:row>
          <xdr:rowOff>22841</xdr:rowOff>
        </xdr:to>
        <xdr:grpSp>
          <xdr:nvGrpSpPr>
            <xdr:cNvPr id="40" name="グループ化 39">
              <a:extLst>
                <a:ext uri="{FF2B5EF4-FFF2-40B4-BE49-F238E27FC236}">
                  <a16:creationId xmlns:a16="http://schemas.microsoft.com/office/drawing/2014/main" id="{00000000-0008-0000-1000-000028000000}"/>
                </a:ext>
              </a:extLst>
            </xdr:cNvPr>
            <xdr:cNvGrpSpPr/>
          </xdr:nvGrpSpPr>
          <xdr:grpSpPr>
            <a:xfrm>
              <a:off x="3152775" y="2114550"/>
              <a:ext cx="1165714" cy="194291"/>
              <a:chOff x="3149149" y="2695337"/>
              <a:chExt cx="1162605" cy="202822"/>
            </a:xfrm>
          </xdr:grpSpPr>
          <xdr:sp macro="" textlink="">
            <xdr:nvSpPr>
              <xdr:cNvPr id="668701" name="Check Box 29" hidden="1">
                <a:extLst>
                  <a:ext uri="{63B3BB69-23CF-44E3-9099-C40C66FF867C}">
                    <a14:compatExt spid="_x0000_s668701"/>
                  </a:ext>
                  <a:ext uri="{FF2B5EF4-FFF2-40B4-BE49-F238E27FC236}">
                    <a16:creationId xmlns:a16="http://schemas.microsoft.com/office/drawing/2014/main" id="{00000000-0008-0000-1000-00001D340A00}"/>
                  </a:ext>
                </a:extLst>
              </xdr:cNvPr>
              <xdr:cNvSpPr/>
            </xdr:nvSpPr>
            <xdr:spPr bwMode="auto">
              <a:xfrm>
                <a:off x="3149149" y="269533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2" name="Check Box 30" hidden="1">
                <a:extLst>
                  <a:ext uri="{63B3BB69-23CF-44E3-9099-C40C66FF867C}">
                    <a14:compatExt spid="_x0000_s668702"/>
                  </a:ext>
                  <a:ext uri="{FF2B5EF4-FFF2-40B4-BE49-F238E27FC236}">
                    <a16:creationId xmlns:a16="http://schemas.microsoft.com/office/drawing/2014/main" id="{00000000-0008-0000-1000-00001E340A00}"/>
                  </a:ext>
                </a:extLst>
              </xdr:cNvPr>
              <xdr:cNvSpPr/>
            </xdr:nvSpPr>
            <xdr:spPr bwMode="auto">
              <a:xfrm>
                <a:off x="3754261"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xdr:row>
          <xdr:rowOff>142875</xdr:rowOff>
        </xdr:from>
        <xdr:to>
          <xdr:col>24</xdr:col>
          <xdr:colOff>51289</xdr:colOff>
          <xdr:row>4</xdr:row>
          <xdr:rowOff>165716</xdr:rowOff>
        </xdr:to>
        <xdr:grpSp>
          <xdr:nvGrpSpPr>
            <xdr:cNvPr id="70" name="グループ化 69">
              <a:extLst>
                <a:ext uri="{FF2B5EF4-FFF2-40B4-BE49-F238E27FC236}">
                  <a16:creationId xmlns:a16="http://schemas.microsoft.com/office/drawing/2014/main" id="{00000000-0008-0000-1000-000046000000}"/>
                </a:ext>
              </a:extLst>
            </xdr:cNvPr>
            <xdr:cNvGrpSpPr/>
          </xdr:nvGrpSpPr>
          <xdr:grpSpPr>
            <a:xfrm>
              <a:off x="3152775" y="542925"/>
              <a:ext cx="1165714" cy="194291"/>
              <a:chOff x="3149149" y="2694928"/>
              <a:chExt cx="1162605" cy="202827"/>
            </a:xfrm>
          </xdr:grpSpPr>
          <xdr:sp macro="" textlink="">
            <xdr:nvSpPr>
              <xdr:cNvPr id="668727" name="Check Box 55" hidden="1">
                <a:extLst>
                  <a:ext uri="{63B3BB69-23CF-44E3-9099-C40C66FF867C}">
                    <a14:compatExt spid="_x0000_s668727"/>
                  </a:ext>
                  <a:ext uri="{FF2B5EF4-FFF2-40B4-BE49-F238E27FC236}">
                    <a16:creationId xmlns:a16="http://schemas.microsoft.com/office/drawing/2014/main" id="{00000000-0008-0000-1000-000037340A00}"/>
                  </a:ext>
                </a:extLst>
              </xdr:cNvPr>
              <xdr:cNvSpPr/>
            </xdr:nvSpPr>
            <xdr:spPr bwMode="auto">
              <a:xfrm>
                <a:off x="3149149" y="2694928"/>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28" name="Check Box 56" hidden="1">
                <a:extLst>
                  <a:ext uri="{63B3BB69-23CF-44E3-9099-C40C66FF867C}">
                    <a14:compatExt spid="_x0000_s668728"/>
                  </a:ext>
                  <a:ext uri="{FF2B5EF4-FFF2-40B4-BE49-F238E27FC236}">
                    <a16:creationId xmlns:a16="http://schemas.microsoft.com/office/drawing/2014/main" id="{00000000-0008-0000-1000-000038340A00}"/>
                  </a:ext>
                </a:extLst>
              </xdr:cNvPr>
              <xdr:cNvSpPr/>
            </xdr:nvSpPr>
            <xdr:spPr bwMode="auto">
              <a:xfrm>
                <a:off x="3754261"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xdr:row>
          <xdr:rowOff>161925</xdr:rowOff>
        </xdr:from>
        <xdr:to>
          <xdr:col>24</xdr:col>
          <xdr:colOff>51289</xdr:colOff>
          <xdr:row>6</xdr:row>
          <xdr:rowOff>13316</xdr:rowOff>
        </xdr:to>
        <xdr:grpSp>
          <xdr:nvGrpSpPr>
            <xdr:cNvPr id="73" name="グループ化 72">
              <a:extLst>
                <a:ext uri="{FF2B5EF4-FFF2-40B4-BE49-F238E27FC236}">
                  <a16:creationId xmlns:a16="http://schemas.microsoft.com/office/drawing/2014/main" id="{00000000-0008-0000-1000-000049000000}"/>
                </a:ext>
              </a:extLst>
            </xdr:cNvPr>
            <xdr:cNvGrpSpPr/>
          </xdr:nvGrpSpPr>
          <xdr:grpSpPr>
            <a:xfrm>
              <a:off x="3152775" y="733425"/>
              <a:ext cx="1165714" cy="194291"/>
              <a:chOff x="3149149" y="2694997"/>
              <a:chExt cx="1162605" cy="202828"/>
            </a:xfrm>
          </xdr:grpSpPr>
          <xdr:sp macro="" textlink="">
            <xdr:nvSpPr>
              <xdr:cNvPr id="668729" name="Check Box 57" hidden="1">
                <a:extLst>
                  <a:ext uri="{63B3BB69-23CF-44E3-9099-C40C66FF867C}">
                    <a14:compatExt spid="_x0000_s668729"/>
                  </a:ext>
                  <a:ext uri="{FF2B5EF4-FFF2-40B4-BE49-F238E27FC236}">
                    <a16:creationId xmlns:a16="http://schemas.microsoft.com/office/drawing/2014/main" id="{00000000-0008-0000-1000-000039340A00}"/>
                  </a:ext>
                </a:extLst>
              </xdr:cNvPr>
              <xdr:cNvSpPr/>
            </xdr:nvSpPr>
            <xdr:spPr bwMode="auto">
              <a:xfrm>
                <a:off x="3149149" y="2694997"/>
                <a:ext cx="557493" cy="202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30" name="Check Box 58" hidden="1">
                <a:extLst>
                  <a:ext uri="{63B3BB69-23CF-44E3-9099-C40C66FF867C}">
                    <a14:compatExt spid="_x0000_s668730"/>
                  </a:ext>
                  <a:ext uri="{FF2B5EF4-FFF2-40B4-BE49-F238E27FC236}">
                    <a16:creationId xmlns:a16="http://schemas.microsoft.com/office/drawing/2014/main" id="{00000000-0008-0000-1000-00003A340A00}"/>
                  </a:ext>
                </a:extLst>
              </xdr:cNvPr>
              <xdr:cNvSpPr/>
            </xdr:nvSpPr>
            <xdr:spPr bwMode="auto">
              <a:xfrm>
                <a:off x="3754261"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114299</xdr:colOff>
      <xdr:row>7</xdr:row>
      <xdr:rowOff>161925</xdr:rowOff>
    </xdr:from>
    <xdr:to>
      <xdr:col>26</xdr:col>
      <xdr:colOff>66675</xdr:colOff>
      <xdr:row>10</xdr:row>
      <xdr:rowOff>19050</xdr:rowOff>
    </xdr:to>
    <xdr:sp macro="" textlink="">
      <xdr:nvSpPr>
        <xdr:cNvPr id="76" name="大かっこ 75">
          <a:extLst>
            <a:ext uri="{FF2B5EF4-FFF2-40B4-BE49-F238E27FC236}">
              <a16:creationId xmlns:a16="http://schemas.microsoft.com/office/drawing/2014/main" id="{00000000-0008-0000-1000-00004C000000}"/>
            </a:ext>
          </a:extLst>
        </xdr:cNvPr>
        <xdr:cNvSpPr/>
      </xdr:nvSpPr>
      <xdr:spPr>
        <a:xfrm>
          <a:off x="400049" y="1247775"/>
          <a:ext cx="4114801"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13</xdr:col>
          <xdr:colOff>171450</xdr:colOff>
          <xdr:row>22</xdr:row>
          <xdr:rowOff>0</xdr:rowOff>
        </xdr:from>
        <xdr:to>
          <xdr:col>26</xdr:col>
          <xdr:colOff>28575</xdr:colOff>
          <xdr:row>23</xdr:row>
          <xdr:rowOff>8550</xdr:rowOff>
        </xdr:to>
        <xdr:grpSp>
          <xdr:nvGrpSpPr>
            <xdr:cNvPr id="84" name="グループ化 83">
              <a:extLst>
                <a:ext uri="{FF2B5EF4-FFF2-40B4-BE49-F238E27FC236}">
                  <a16:creationId xmlns:a16="http://schemas.microsoft.com/office/drawing/2014/main" id="{00000000-0008-0000-1000-000054000000}"/>
                </a:ext>
              </a:extLst>
            </xdr:cNvPr>
            <xdr:cNvGrpSpPr/>
          </xdr:nvGrpSpPr>
          <xdr:grpSpPr>
            <a:xfrm>
              <a:off x="2447925" y="3657600"/>
              <a:ext cx="2209800" cy="180000"/>
              <a:chOff x="2724157" y="6886562"/>
              <a:chExt cx="2028815" cy="180000"/>
            </a:xfrm>
          </xdr:grpSpPr>
          <xdr:sp macro="" textlink="">
            <xdr:nvSpPr>
              <xdr:cNvPr id="668737" name="Check Box 116" hidden="1">
                <a:extLst>
                  <a:ext uri="{63B3BB69-23CF-44E3-9099-C40C66FF867C}">
                    <a14:compatExt spid="_x0000_s668737"/>
                  </a:ext>
                  <a:ext uri="{FF2B5EF4-FFF2-40B4-BE49-F238E27FC236}">
                    <a16:creationId xmlns:a16="http://schemas.microsoft.com/office/drawing/2014/main" id="{00000000-0008-0000-1000-000041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38" name="Check Box 117" hidden="1">
                <a:extLst>
                  <a:ext uri="{63B3BB69-23CF-44E3-9099-C40C66FF867C}">
                    <a14:compatExt spid="_x0000_s668738"/>
                  </a:ext>
                  <a:ext uri="{FF2B5EF4-FFF2-40B4-BE49-F238E27FC236}">
                    <a16:creationId xmlns:a16="http://schemas.microsoft.com/office/drawing/2014/main" id="{00000000-0008-0000-1000-000042340A00}"/>
                  </a:ext>
                </a:extLst>
              </xdr:cNvPr>
              <xdr:cNvSpPr/>
            </xdr:nvSpPr>
            <xdr:spPr bwMode="auto">
              <a:xfrm>
                <a:off x="3890022" y="6886562"/>
                <a:ext cx="8629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39" name="Check Box 118" hidden="1">
                <a:extLst>
                  <a:ext uri="{63B3BB69-23CF-44E3-9099-C40C66FF867C}">
                    <a14:compatExt spid="_x0000_s668739"/>
                  </a:ext>
                  <a:ext uri="{FF2B5EF4-FFF2-40B4-BE49-F238E27FC236}">
                    <a16:creationId xmlns:a16="http://schemas.microsoft.com/office/drawing/2014/main" id="{00000000-0008-0000-1000-000043340A00}"/>
                  </a:ext>
                </a:extLst>
              </xdr:cNvPr>
              <xdr:cNvSpPr/>
            </xdr:nvSpPr>
            <xdr:spPr bwMode="auto">
              <a:xfrm>
                <a:off x="2724157"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24</xdr:row>
          <xdr:rowOff>0</xdr:rowOff>
        </xdr:from>
        <xdr:to>
          <xdr:col>26</xdr:col>
          <xdr:colOff>28575</xdr:colOff>
          <xdr:row>25</xdr:row>
          <xdr:rowOff>8550</xdr:rowOff>
        </xdr:to>
        <xdr:grpSp>
          <xdr:nvGrpSpPr>
            <xdr:cNvPr id="88" name="グループ化 87">
              <a:extLst>
                <a:ext uri="{FF2B5EF4-FFF2-40B4-BE49-F238E27FC236}">
                  <a16:creationId xmlns:a16="http://schemas.microsoft.com/office/drawing/2014/main" id="{00000000-0008-0000-1000-000058000000}"/>
                </a:ext>
              </a:extLst>
            </xdr:cNvPr>
            <xdr:cNvGrpSpPr/>
          </xdr:nvGrpSpPr>
          <xdr:grpSpPr>
            <a:xfrm>
              <a:off x="2447925" y="4000500"/>
              <a:ext cx="2209800" cy="180000"/>
              <a:chOff x="2724157" y="6886562"/>
              <a:chExt cx="2028815" cy="180000"/>
            </a:xfrm>
          </xdr:grpSpPr>
          <xdr:sp macro="" textlink="">
            <xdr:nvSpPr>
              <xdr:cNvPr id="668740" name="Check Box 116" hidden="1">
                <a:extLst>
                  <a:ext uri="{63B3BB69-23CF-44E3-9099-C40C66FF867C}">
                    <a14:compatExt spid="_x0000_s668740"/>
                  </a:ext>
                  <a:ext uri="{FF2B5EF4-FFF2-40B4-BE49-F238E27FC236}">
                    <a16:creationId xmlns:a16="http://schemas.microsoft.com/office/drawing/2014/main" id="{00000000-0008-0000-1000-000044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41" name="Check Box 117" hidden="1">
                <a:extLst>
                  <a:ext uri="{63B3BB69-23CF-44E3-9099-C40C66FF867C}">
                    <a14:compatExt spid="_x0000_s668741"/>
                  </a:ext>
                  <a:ext uri="{FF2B5EF4-FFF2-40B4-BE49-F238E27FC236}">
                    <a16:creationId xmlns:a16="http://schemas.microsoft.com/office/drawing/2014/main" id="{00000000-0008-0000-1000-000045340A00}"/>
                  </a:ext>
                </a:extLst>
              </xdr:cNvPr>
              <xdr:cNvSpPr/>
            </xdr:nvSpPr>
            <xdr:spPr bwMode="auto">
              <a:xfrm>
                <a:off x="3890022" y="6886562"/>
                <a:ext cx="8629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42" name="Check Box 118" hidden="1">
                <a:extLst>
                  <a:ext uri="{63B3BB69-23CF-44E3-9099-C40C66FF867C}">
                    <a14:compatExt spid="_x0000_s668742"/>
                  </a:ext>
                  <a:ext uri="{FF2B5EF4-FFF2-40B4-BE49-F238E27FC236}">
                    <a16:creationId xmlns:a16="http://schemas.microsoft.com/office/drawing/2014/main" id="{00000000-0008-0000-1000-000046340A00}"/>
                  </a:ext>
                </a:extLst>
              </xdr:cNvPr>
              <xdr:cNvSpPr/>
            </xdr:nvSpPr>
            <xdr:spPr bwMode="auto">
              <a:xfrm>
                <a:off x="2724157"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5</xdr:col>
          <xdr:colOff>161925</xdr:colOff>
          <xdr:row>40</xdr:row>
          <xdr:rowOff>9525</xdr:rowOff>
        </xdr:to>
        <xdr:sp macro="" textlink="">
          <xdr:nvSpPr>
            <xdr:cNvPr id="668745" name="Check Box 53" descr="両方なし" hidden="1">
              <a:extLst>
                <a:ext uri="{63B3BB69-23CF-44E3-9099-C40C66FF867C}">
                  <a14:compatExt spid="_x0000_s668745"/>
                </a:ext>
                <a:ext uri="{FF2B5EF4-FFF2-40B4-BE49-F238E27FC236}">
                  <a16:creationId xmlns:a16="http://schemas.microsoft.com/office/drawing/2014/main" id="{00000000-0008-0000-1000-000049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9525</xdr:rowOff>
        </xdr:from>
        <xdr:to>
          <xdr:col>8</xdr:col>
          <xdr:colOff>85725</xdr:colOff>
          <xdr:row>40</xdr:row>
          <xdr:rowOff>9525</xdr:rowOff>
        </xdr:to>
        <xdr:sp macro="" textlink="">
          <xdr:nvSpPr>
            <xdr:cNvPr id="668746" name="Check Box 173" hidden="1">
              <a:extLst>
                <a:ext uri="{63B3BB69-23CF-44E3-9099-C40C66FF867C}">
                  <a14:compatExt spid="_x0000_s668746"/>
                </a:ext>
                <a:ext uri="{FF2B5EF4-FFF2-40B4-BE49-F238E27FC236}">
                  <a16:creationId xmlns:a16="http://schemas.microsoft.com/office/drawing/2014/main" id="{00000000-0008-0000-1000-00004A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9525</xdr:rowOff>
        </xdr:from>
        <xdr:to>
          <xdr:col>15</xdr:col>
          <xdr:colOff>76200</xdr:colOff>
          <xdr:row>40</xdr:row>
          <xdr:rowOff>9525</xdr:rowOff>
        </xdr:to>
        <xdr:sp macro="" textlink="">
          <xdr:nvSpPr>
            <xdr:cNvPr id="668747" name="Check Box 173" hidden="1">
              <a:extLst>
                <a:ext uri="{63B3BB69-23CF-44E3-9099-C40C66FF867C}">
                  <a14:compatExt spid="_x0000_s668747"/>
                </a:ext>
                <a:ext uri="{FF2B5EF4-FFF2-40B4-BE49-F238E27FC236}">
                  <a16:creationId xmlns:a16="http://schemas.microsoft.com/office/drawing/2014/main" id="{00000000-0008-0000-1000-00004B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38</xdr:row>
          <xdr:rowOff>161925</xdr:rowOff>
        </xdr:from>
        <xdr:to>
          <xdr:col>24</xdr:col>
          <xdr:colOff>114300</xdr:colOff>
          <xdr:row>40</xdr:row>
          <xdr:rowOff>28575</xdr:rowOff>
        </xdr:to>
        <xdr:sp macro="" textlink="">
          <xdr:nvSpPr>
            <xdr:cNvPr id="668748" name="Check Box 50" descr="両方なし" hidden="1">
              <a:extLst>
                <a:ext uri="{63B3BB69-23CF-44E3-9099-C40C66FF867C}">
                  <a14:compatExt spid="_x0000_s668748"/>
                </a:ext>
                <a:ext uri="{FF2B5EF4-FFF2-40B4-BE49-F238E27FC236}">
                  <a16:creationId xmlns:a16="http://schemas.microsoft.com/office/drawing/2014/main" id="{00000000-0008-0000-1000-00004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41</xdr:row>
          <xdr:rowOff>0</xdr:rowOff>
        </xdr:from>
        <xdr:to>
          <xdr:col>24</xdr:col>
          <xdr:colOff>51289</xdr:colOff>
          <xdr:row>42</xdr:row>
          <xdr:rowOff>22841</xdr:rowOff>
        </xdr:to>
        <xdr:grpSp>
          <xdr:nvGrpSpPr>
            <xdr:cNvPr id="53" name="グループ化 52">
              <a:extLst>
                <a:ext uri="{FF2B5EF4-FFF2-40B4-BE49-F238E27FC236}">
                  <a16:creationId xmlns:a16="http://schemas.microsoft.com/office/drawing/2014/main" id="{00000000-0008-0000-1000-000035000000}"/>
                </a:ext>
              </a:extLst>
            </xdr:cNvPr>
            <xdr:cNvGrpSpPr/>
          </xdr:nvGrpSpPr>
          <xdr:grpSpPr>
            <a:xfrm>
              <a:off x="3152775" y="6915150"/>
              <a:ext cx="1165714" cy="194291"/>
              <a:chOff x="3149149" y="2694945"/>
              <a:chExt cx="1162605" cy="202827"/>
            </a:xfrm>
          </xdr:grpSpPr>
          <xdr:sp macro="" textlink="">
            <xdr:nvSpPr>
              <xdr:cNvPr id="668749" name="Check Box 77" hidden="1">
                <a:extLst>
                  <a:ext uri="{63B3BB69-23CF-44E3-9099-C40C66FF867C}">
                    <a14:compatExt spid="_x0000_s668749"/>
                  </a:ext>
                  <a:ext uri="{FF2B5EF4-FFF2-40B4-BE49-F238E27FC236}">
                    <a16:creationId xmlns:a16="http://schemas.microsoft.com/office/drawing/2014/main" id="{00000000-0008-0000-1000-00004D340A00}"/>
                  </a:ext>
                </a:extLst>
              </xdr:cNvPr>
              <xdr:cNvSpPr/>
            </xdr:nvSpPr>
            <xdr:spPr bwMode="auto">
              <a:xfrm>
                <a:off x="3149149" y="2694945"/>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0" name="Check Box 78" hidden="1">
                <a:extLst>
                  <a:ext uri="{63B3BB69-23CF-44E3-9099-C40C66FF867C}">
                    <a14:compatExt spid="_x0000_s668750"/>
                  </a:ext>
                  <a:ext uri="{FF2B5EF4-FFF2-40B4-BE49-F238E27FC236}">
                    <a16:creationId xmlns:a16="http://schemas.microsoft.com/office/drawing/2014/main" id="{00000000-0008-0000-1000-00004E340A00}"/>
                  </a:ext>
                </a:extLst>
              </xdr:cNvPr>
              <xdr:cNvSpPr/>
            </xdr:nvSpPr>
            <xdr:spPr bwMode="auto">
              <a:xfrm>
                <a:off x="3754261"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43</xdr:row>
          <xdr:rowOff>5196</xdr:rowOff>
        </xdr:from>
        <xdr:to>
          <xdr:col>24</xdr:col>
          <xdr:colOff>51289</xdr:colOff>
          <xdr:row>44</xdr:row>
          <xdr:rowOff>28037</xdr:rowOff>
        </xdr:to>
        <xdr:grpSp>
          <xdr:nvGrpSpPr>
            <xdr:cNvPr id="56" name="グループ化 55">
              <a:extLst>
                <a:ext uri="{FF2B5EF4-FFF2-40B4-BE49-F238E27FC236}">
                  <a16:creationId xmlns:a16="http://schemas.microsoft.com/office/drawing/2014/main" id="{00000000-0008-0000-1000-000038000000}"/>
                </a:ext>
              </a:extLst>
            </xdr:cNvPr>
            <xdr:cNvGrpSpPr/>
          </xdr:nvGrpSpPr>
          <xdr:grpSpPr>
            <a:xfrm>
              <a:off x="3152775" y="7263246"/>
              <a:ext cx="1165714" cy="194291"/>
              <a:chOff x="3149149" y="2694945"/>
              <a:chExt cx="1162605" cy="202827"/>
            </a:xfrm>
          </xdr:grpSpPr>
          <xdr:sp macro="" textlink="">
            <xdr:nvSpPr>
              <xdr:cNvPr id="668751" name="Check Box 79" hidden="1">
                <a:extLst>
                  <a:ext uri="{63B3BB69-23CF-44E3-9099-C40C66FF867C}">
                    <a14:compatExt spid="_x0000_s668751"/>
                  </a:ext>
                  <a:ext uri="{FF2B5EF4-FFF2-40B4-BE49-F238E27FC236}">
                    <a16:creationId xmlns:a16="http://schemas.microsoft.com/office/drawing/2014/main" id="{00000000-0008-0000-1000-00004F340A00}"/>
                  </a:ext>
                </a:extLst>
              </xdr:cNvPr>
              <xdr:cNvSpPr/>
            </xdr:nvSpPr>
            <xdr:spPr bwMode="auto">
              <a:xfrm>
                <a:off x="3149149" y="2694945"/>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2" name="Check Box 80" hidden="1">
                <a:extLst>
                  <a:ext uri="{63B3BB69-23CF-44E3-9099-C40C66FF867C}">
                    <a14:compatExt spid="_x0000_s668752"/>
                  </a:ext>
                  <a:ext uri="{FF2B5EF4-FFF2-40B4-BE49-F238E27FC236}">
                    <a16:creationId xmlns:a16="http://schemas.microsoft.com/office/drawing/2014/main" id="{00000000-0008-0000-1000-000050340A00}"/>
                  </a:ext>
                </a:extLst>
              </xdr:cNvPr>
              <xdr:cNvSpPr/>
            </xdr:nvSpPr>
            <xdr:spPr bwMode="auto">
              <a:xfrm>
                <a:off x="3754261"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45</xdr:row>
          <xdr:rowOff>161925</xdr:rowOff>
        </xdr:from>
        <xdr:to>
          <xdr:col>24</xdr:col>
          <xdr:colOff>51289</xdr:colOff>
          <xdr:row>47</xdr:row>
          <xdr:rowOff>13316</xdr:rowOff>
        </xdr:to>
        <xdr:grpSp>
          <xdr:nvGrpSpPr>
            <xdr:cNvPr id="59" name="グループ化 58">
              <a:extLst>
                <a:ext uri="{FF2B5EF4-FFF2-40B4-BE49-F238E27FC236}">
                  <a16:creationId xmlns:a16="http://schemas.microsoft.com/office/drawing/2014/main" id="{00000000-0008-0000-1000-00003B000000}"/>
                </a:ext>
              </a:extLst>
            </xdr:cNvPr>
            <xdr:cNvGrpSpPr/>
          </xdr:nvGrpSpPr>
          <xdr:grpSpPr>
            <a:xfrm>
              <a:off x="3152775" y="7762875"/>
              <a:ext cx="1165714" cy="194291"/>
              <a:chOff x="3149149" y="2695213"/>
              <a:chExt cx="1162605" cy="202826"/>
            </a:xfrm>
          </xdr:grpSpPr>
          <xdr:sp macro="" textlink="">
            <xdr:nvSpPr>
              <xdr:cNvPr id="668753" name="Check Box 81" hidden="1">
                <a:extLst>
                  <a:ext uri="{63B3BB69-23CF-44E3-9099-C40C66FF867C}">
                    <a14:compatExt spid="_x0000_s668753"/>
                  </a:ext>
                  <a:ext uri="{FF2B5EF4-FFF2-40B4-BE49-F238E27FC236}">
                    <a16:creationId xmlns:a16="http://schemas.microsoft.com/office/drawing/2014/main" id="{00000000-0008-0000-1000-000051340A00}"/>
                  </a:ext>
                </a:extLst>
              </xdr:cNvPr>
              <xdr:cNvSpPr/>
            </xdr:nvSpPr>
            <xdr:spPr bwMode="auto">
              <a:xfrm>
                <a:off x="3149149" y="2695213"/>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4" name="Check Box 82" hidden="1">
                <a:extLst>
                  <a:ext uri="{63B3BB69-23CF-44E3-9099-C40C66FF867C}">
                    <a14:compatExt spid="_x0000_s668754"/>
                  </a:ext>
                  <a:ext uri="{FF2B5EF4-FFF2-40B4-BE49-F238E27FC236}">
                    <a16:creationId xmlns:a16="http://schemas.microsoft.com/office/drawing/2014/main" id="{00000000-0008-0000-1000-000052340A00}"/>
                  </a:ext>
                </a:extLst>
              </xdr:cNvPr>
              <xdr:cNvSpPr/>
            </xdr:nvSpPr>
            <xdr:spPr bwMode="auto">
              <a:xfrm>
                <a:off x="3754261"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60</xdr:row>
          <xdr:rowOff>0</xdr:rowOff>
        </xdr:from>
        <xdr:to>
          <xdr:col>24</xdr:col>
          <xdr:colOff>51289</xdr:colOff>
          <xdr:row>61</xdr:row>
          <xdr:rowOff>22841</xdr:rowOff>
        </xdr:to>
        <xdr:grpSp>
          <xdr:nvGrpSpPr>
            <xdr:cNvPr id="65" name="グループ化 64">
              <a:extLst>
                <a:ext uri="{FF2B5EF4-FFF2-40B4-BE49-F238E27FC236}">
                  <a16:creationId xmlns:a16="http://schemas.microsoft.com/office/drawing/2014/main" id="{00000000-0008-0000-1000-000041000000}"/>
                </a:ext>
              </a:extLst>
            </xdr:cNvPr>
            <xdr:cNvGrpSpPr/>
          </xdr:nvGrpSpPr>
          <xdr:grpSpPr>
            <a:xfrm>
              <a:off x="3152775" y="10172700"/>
              <a:ext cx="1165714" cy="194291"/>
              <a:chOff x="3149149" y="2694945"/>
              <a:chExt cx="1162605" cy="202827"/>
            </a:xfrm>
          </xdr:grpSpPr>
          <xdr:sp macro="" textlink="">
            <xdr:nvSpPr>
              <xdr:cNvPr id="668757" name="Check Box 85" hidden="1">
                <a:extLst>
                  <a:ext uri="{63B3BB69-23CF-44E3-9099-C40C66FF867C}">
                    <a14:compatExt spid="_x0000_s668757"/>
                  </a:ext>
                  <a:ext uri="{FF2B5EF4-FFF2-40B4-BE49-F238E27FC236}">
                    <a16:creationId xmlns:a16="http://schemas.microsoft.com/office/drawing/2014/main" id="{00000000-0008-0000-1000-000055340A00}"/>
                  </a:ext>
                </a:extLst>
              </xdr:cNvPr>
              <xdr:cNvSpPr/>
            </xdr:nvSpPr>
            <xdr:spPr bwMode="auto">
              <a:xfrm>
                <a:off x="3149149" y="2694945"/>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8" name="Check Box 86" hidden="1">
                <a:extLst>
                  <a:ext uri="{63B3BB69-23CF-44E3-9099-C40C66FF867C}">
                    <a14:compatExt spid="_x0000_s668758"/>
                  </a:ext>
                  <a:ext uri="{FF2B5EF4-FFF2-40B4-BE49-F238E27FC236}">
                    <a16:creationId xmlns:a16="http://schemas.microsoft.com/office/drawing/2014/main" id="{00000000-0008-0000-1000-000056340A00}"/>
                  </a:ext>
                </a:extLst>
              </xdr:cNvPr>
              <xdr:cNvSpPr/>
            </xdr:nvSpPr>
            <xdr:spPr bwMode="auto">
              <a:xfrm>
                <a:off x="3754261"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57</xdr:row>
          <xdr:rowOff>0</xdr:rowOff>
        </xdr:from>
        <xdr:to>
          <xdr:col>24</xdr:col>
          <xdr:colOff>51289</xdr:colOff>
          <xdr:row>58</xdr:row>
          <xdr:rowOff>22841</xdr:rowOff>
        </xdr:to>
        <xdr:grpSp>
          <xdr:nvGrpSpPr>
            <xdr:cNvPr id="68" name="グループ化 67">
              <a:extLst>
                <a:ext uri="{FF2B5EF4-FFF2-40B4-BE49-F238E27FC236}">
                  <a16:creationId xmlns:a16="http://schemas.microsoft.com/office/drawing/2014/main" id="{00000000-0008-0000-1000-000044000000}"/>
                </a:ext>
              </a:extLst>
            </xdr:cNvPr>
            <xdr:cNvGrpSpPr/>
          </xdr:nvGrpSpPr>
          <xdr:grpSpPr>
            <a:xfrm>
              <a:off x="3152775" y="9658350"/>
              <a:ext cx="1165714" cy="194291"/>
              <a:chOff x="3149149" y="2694945"/>
              <a:chExt cx="1162605" cy="202827"/>
            </a:xfrm>
          </xdr:grpSpPr>
          <xdr:sp macro="" textlink="">
            <xdr:nvSpPr>
              <xdr:cNvPr id="668759" name="Check Box 87" hidden="1">
                <a:extLst>
                  <a:ext uri="{63B3BB69-23CF-44E3-9099-C40C66FF867C}">
                    <a14:compatExt spid="_x0000_s668759"/>
                  </a:ext>
                  <a:ext uri="{FF2B5EF4-FFF2-40B4-BE49-F238E27FC236}">
                    <a16:creationId xmlns:a16="http://schemas.microsoft.com/office/drawing/2014/main" id="{00000000-0008-0000-1000-000057340A00}"/>
                  </a:ext>
                </a:extLst>
              </xdr:cNvPr>
              <xdr:cNvSpPr/>
            </xdr:nvSpPr>
            <xdr:spPr bwMode="auto">
              <a:xfrm>
                <a:off x="3149149" y="2694945"/>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60" name="Check Box 88" hidden="1">
                <a:extLst>
                  <a:ext uri="{63B3BB69-23CF-44E3-9099-C40C66FF867C}">
                    <a14:compatExt spid="_x0000_s668760"/>
                  </a:ext>
                  <a:ext uri="{FF2B5EF4-FFF2-40B4-BE49-F238E27FC236}">
                    <a16:creationId xmlns:a16="http://schemas.microsoft.com/office/drawing/2014/main" id="{00000000-0008-0000-1000-000058340A00}"/>
                  </a:ext>
                </a:extLst>
              </xdr:cNvPr>
              <xdr:cNvSpPr/>
            </xdr:nvSpPr>
            <xdr:spPr bwMode="auto">
              <a:xfrm>
                <a:off x="3754261"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152400</xdr:colOff>
      <xdr:row>37</xdr:row>
      <xdr:rowOff>9525</xdr:rowOff>
    </xdr:from>
    <xdr:to>
      <xdr:col>26</xdr:col>
      <xdr:colOff>47625</xdr:colOff>
      <xdr:row>38</xdr:row>
      <xdr:rowOff>38100</xdr:rowOff>
    </xdr:to>
    <xdr:grpSp>
      <xdr:nvGrpSpPr>
        <xdr:cNvPr id="3" name="Group 13">
          <a:extLst>
            <a:ext uri="{FF2B5EF4-FFF2-40B4-BE49-F238E27FC236}">
              <a16:creationId xmlns:a16="http://schemas.microsoft.com/office/drawing/2014/main" id="{00000000-0008-0000-1100-000003000000}"/>
            </a:ext>
          </a:extLst>
        </xdr:cNvPr>
        <xdr:cNvGrpSpPr>
          <a:grpSpLocks/>
        </xdr:cNvGrpSpPr>
      </xdr:nvGrpSpPr>
      <xdr:grpSpPr bwMode="auto">
        <a:xfrm>
          <a:off x="3514725" y="6143625"/>
          <a:ext cx="1162050" cy="200025"/>
          <a:chOff x="31496" y="26961"/>
          <a:chExt cx="11626" cy="2028"/>
        </a:xfrm>
      </xdr:grpSpPr>
      <xdr:sp macro="" textlink="">
        <xdr:nvSpPr>
          <xdr:cNvPr id="4" name="Check Box 94" hidden="1">
            <a:extLst>
              <a:ext uri="{63B3BB69-23CF-44E3-9099-C40C66FF867C}">
                <a14:compatExt xmlns:a14="http://schemas.microsoft.com/office/drawing/2010/main" spid="_x0000_s670752"/>
              </a:ext>
              <a:ext uri="{FF2B5EF4-FFF2-40B4-BE49-F238E27FC236}">
                <a16:creationId xmlns:a16="http://schemas.microsoft.com/office/drawing/2014/main" id="{00000000-0008-0000-1100-000004000000}"/>
              </a:ext>
            </a:extLst>
          </xdr:cNvPr>
          <xdr:cNvSpPr/>
        </xdr:nvSpPr>
        <xdr:spPr bwMode="auto">
          <a:xfrm>
            <a:off x="31496" y="26961"/>
            <a:ext cx="55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95" hidden="1">
            <a:extLst>
              <a:ext uri="{63B3BB69-23CF-44E3-9099-C40C66FF867C}">
                <a14:compatExt xmlns:a14="http://schemas.microsoft.com/office/drawing/2010/main" spid="_x0000_s670753"/>
              </a:ext>
              <a:ext uri="{FF2B5EF4-FFF2-40B4-BE49-F238E27FC236}">
                <a16:creationId xmlns:a16="http://schemas.microsoft.com/office/drawing/2014/main" id="{00000000-0008-0000-1100-000005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152400</xdr:colOff>
          <xdr:row>37</xdr:row>
          <xdr:rowOff>9525</xdr:rowOff>
        </xdr:from>
        <xdr:to>
          <xdr:col>26</xdr:col>
          <xdr:colOff>47625</xdr:colOff>
          <xdr:row>38</xdr:row>
          <xdr:rowOff>38100</xdr:rowOff>
        </xdr:to>
        <xdr:grpSp>
          <xdr:nvGrpSpPr>
            <xdr:cNvPr id="7" name="Group 49">
              <a:extLst>
                <a:ext uri="{FF2B5EF4-FFF2-40B4-BE49-F238E27FC236}">
                  <a16:creationId xmlns:a16="http://schemas.microsoft.com/office/drawing/2014/main" id="{00000000-0008-0000-1100-000007000000}"/>
                </a:ext>
              </a:extLst>
            </xdr:cNvPr>
            <xdr:cNvGrpSpPr>
              <a:grpSpLocks/>
            </xdr:cNvGrpSpPr>
          </xdr:nvGrpSpPr>
          <xdr:grpSpPr bwMode="auto">
            <a:xfrm>
              <a:off x="3514725" y="6143625"/>
              <a:ext cx="1162050" cy="200025"/>
              <a:chOff x="31496" y="26961"/>
              <a:chExt cx="11626" cy="2028"/>
            </a:xfrm>
          </xdr:grpSpPr>
          <xdr:sp macro="" textlink="">
            <xdr:nvSpPr>
              <xdr:cNvPr id="1233927" name="Check Box 7" hidden="1">
                <a:extLst>
                  <a:ext uri="{63B3BB69-23CF-44E3-9099-C40C66FF867C}">
                    <a14:compatExt spid="_x0000_s1233927"/>
                  </a:ext>
                  <a:ext uri="{FF2B5EF4-FFF2-40B4-BE49-F238E27FC236}">
                    <a16:creationId xmlns:a16="http://schemas.microsoft.com/office/drawing/2014/main" id="{00000000-0008-0000-1100-000007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28" name="Check Box 8" hidden="1">
                <a:extLst>
                  <a:ext uri="{63B3BB69-23CF-44E3-9099-C40C66FF867C}">
                    <a14:compatExt spid="_x0000_s1233928"/>
                  </a:ext>
                  <a:ext uri="{FF2B5EF4-FFF2-40B4-BE49-F238E27FC236}">
                    <a16:creationId xmlns:a16="http://schemas.microsoft.com/office/drawing/2014/main" id="{00000000-0008-0000-1100-000008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43</xdr:row>
          <xdr:rowOff>0</xdr:rowOff>
        </xdr:from>
        <xdr:to>
          <xdr:col>26</xdr:col>
          <xdr:colOff>47625</xdr:colOff>
          <xdr:row>44</xdr:row>
          <xdr:rowOff>19050</xdr:rowOff>
        </xdr:to>
        <xdr:grpSp>
          <xdr:nvGrpSpPr>
            <xdr:cNvPr id="1233948" name="Group 28">
              <a:extLst>
                <a:ext uri="{FF2B5EF4-FFF2-40B4-BE49-F238E27FC236}">
                  <a16:creationId xmlns:a16="http://schemas.microsoft.com/office/drawing/2014/main" id="{00000000-0008-0000-1100-00001CD41200}"/>
                </a:ext>
              </a:extLst>
            </xdr:cNvPr>
            <xdr:cNvGrpSpPr>
              <a:grpSpLocks/>
            </xdr:cNvGrpSpPr>
          </xdr:nvGrpSpPr>
          <xdr:grpSpPr bwMode="auto">
            <a:xfrm>
              <a:off x="3514725" y="7162800"/>
              <a:ext cx="1162050" cy="190500"/>
              <a:chOff x="31496" y="26961"/>
              <a:chExt cx="11626" cy="2028"/>
            </a:xfrm>
          </xdr:grpSpPr>
          <xdr:sp macro="" textlink="">
            <xdr:nvSpPr>
              <xdr:cNvPr id="1233921" name="Check Box 1" hidden="1">
                <a:extLst>
                  <a:ext uri="{63B3BB69-23CF-44E3-9099-C40C66FF867C}">
                    <a14:compatExt spid="_x0000_s1233921"/>
                  </a:ext>
                  <a:ext uri="{FF2B5EF4-FFF2-40B4-BE49-F238E27FC236}">
                    <a16:creationId xmlns:a16="http://schemas.microsoft.com/office/drawing/2014/main" id="{00000000-0008-0000-1100-000001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22" name="Check Box 95" hidden="1">
                <a:extLst>
                  <a:ext uri="{63B3BB69-23CF-44E3-9099-C40C66FF867C}">
                    <a14:compatExt spid="_x0000_s1233922"/>
                  </a:ext>
                  <a:ext uri="{FF2B5EF4-FFF2-40B4-BE49-F238E27FC236}">
                    <a16:creationId xmlns:a16="http://schemas.microsoft.com/office/drawing/2014/main" id="{00000000-0008-0000-1100-000002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50</xdr:row>
          <xdr:rowOff>152400</xdr:rowOff>
        </xdr:from>
        <xdr:to>
          <xdr:col>26</xdr:col>
          <xdr:colOff>47625</xdr:colOff>
          <xdr:row>52</xdr:row>
          <xdr:rowOff>28575</xdr:rowOff>
        </xdr:to>
        <xdr:grpSp>
          <xdr:nvGrpSpPr>
            <xdr:cNvPr id="11" name="Group 49">
              <a:extLst>
                <a:ext uri="{FF2B5EF4-FFF2-40B4-BE49-F238E27FC236}">
                  <a16:creationId xmlns:a16="http://schemas.microsoft.com/office/drawing/2014/main" id="{00000000-0008-0000-1100-00000B000000}"/>
                </a:ext>
              </a:extLst>
            </xdr:cNvPr>
            <xdr:cNvGrpSpPr>
              <a:grpSpLocks/>
            </xdr:cNvGrpSpPr>
          </xdr:nvGrpSpPr>
          <xdr:grpSpPr bwMode="auto">
            <a:xfrm>
              <a:off x="3514725" y="8467725"/>
              <a:ext cx="1162050" cy="200025"/>
              <a:chOff x="31496" y="26961"/>
              <a:chExt cx="11626" cy="2028"/>
            </a:xfrm>
          </xdr:grpSpPr>
          <xdr:sp macro="" textlink="">
            <xdr:nvSpPr>
              <xdr:cNvPr id="1233949" name="Check Box 29" hidden="1">
                <a:extLst>
                  <a:ext uri="{63B3BB69-23CF-44E3-9099-C40C66FF867C}">
                    <a14:compatExt spid="_x0000_s1233949"/>
                  </a:ext>
                  <a:ext uri="{FF2B5EF4-FFF2-40B4-BE49-F238E27FC236}">
                    <a16:creationId xmlns:a16="http://schemas.microsoft.com/office/drawing/2014/main" id="{00000000-0008-0000-1100-00001D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50" name="Check Box 30" hidden="1">
                <a:extLst>
                  <a:ext uri="{63B3BB69-23CF-44E3-9099-C40C66FF867C}">
                    <a14:compatExt spid="_x0000_s1233950"/>
                  </a:ext>
                  <a:ext uri="{FF2B5EF4-FFF2-40B4-BE49-F238E27FC236}">
                    <a16:creationId xmlns:a16="http://schemas.microsoft.com/office/drawing/2014/main" id="{00000000-0008-0000-1100-00001E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54</xdr:row>
          <xdr:rowOff>0</xdr:rowOff>
        </xdr:from>
        <xdr:to>
          <xdr:col>26</xdr:col>
          <xdr:colOff>47625</xdr:colOff>
          <xdr:row>55</xdr:row>
          <xdr:rowOff>47625</xdr:rowOff>
        </xdr:to>
        <xdr:grpSp>
          <xdr:nvGrpSpPr>
            <xdr:cNvPr id="12" name="Group 49">
              <a:extLst>
                <a:ext uri="{FF2B5EF4-FFF2-40B4-BE49-F238E27FC236}">
                  <a16:creationId xmlns:a16="http://schemas.microsoft.com/office/drawing/2014/main" id="{00000000-0008-0000-1100-00000C000000}"/>
                </a:ext>
              </a:extLst>
            </xdr:cNvPr>
            <xdr:cNvGrpSpPr>
              <a:grpSpLocks/>
            </xdr:cNvGrpSpPr>
          </xdr:nvGrpSpPr>
          <xdr:grpSpPr bwMode="auto">
            <a:xfrm>
              <a:off x="3514725" y="8943975"/>
              <a:ext cx="1162050" cy="200025"/>
              <a:chOff x="31496" y="26961"/>
              <a:chExt cx="11626" cy="2028"/>
            </a:xfrm>
          </xdr:grpSpPr>
          <xdr:sp macro="" textlink="">
            <xdr:nvSpPr>
              <xdr:cNvPr id="1233951" name="Check Box 31" hidden="1">
                <a:extLst>
                  <a:ext uri="{63B3BB69-23CF-44E3-9099-C40C66FF867C}">
                    <a14:compatExt spid="_x0000_s1233951"/>
                  </a:ext>
                  <a:ext uri="{FF2B5EF4-FFF2-40B4-BE49-F238E27FC236}">
                    <a16:creationId xmlns:a16="http://schemas.microsoft.com/office/drawing/2014/main" id="{00000000-0008-0000-1100-00001F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52" name="Check Box 32" hidden="1">
                <a:extLst>
                  <a:ext uri="{63B3BB69-23CF-44E3-9099-C40C66FF867C}">
                    <a14:compatExt spid="_x0000_s1233952"/>
                  </a:ext>
                  <a:ext uri="{FF2B5EF4-FFF2-40B4-BE49-F238E27FC236}">
                    <a16:creationId xmlns:a16="http://schemas.microsoft.com/office/drawing/2014/main" id="{00000000-0008-0000-1100-000020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59</xdr:row>
      <xdr:rowOff>0</xdr:rowOff>
    </xdr:from>
    <xdr:to>
      <xdr:col>36</xdr:col>
      <xdr:colOff>85724</xdr:colOff>
      <xdr:row>60</xdr:row>
      <xdr:rowOff>142875</xdr:rowOff>
    </xdr:to>
    <xdr:sp macro="" textlink="">
      <xdr:nvSpPr>
        <xdr:cNvPr id="13" name="AutoShape 3">
          <a:extLst>
            <a:ext uri="{FF2B5EF4-FFF2-40B4-BE49-F238E27FC236}">
              <a16:creationId xmlns:a16="http://schemas.microsoft.com/office/drawing/2014/main" id="{00000000-0008-0000-1100-00000D000000}"/>
            </a:ext>
          </a:extLst>
        </xdr:cNvPr>
        <xdr:cNvSpPr>
          <a:spLocks noChangeArrowheads="1"/>
        </xdr:cNvSpPr>
      </xdr:nvSpPr>
      <xdr:spPr bwMode="auto">
        <a:xfrm>
          <a:off x="552449" y="9582150"/>
          <a:ext cx="5972175" cy="295275"/>
        </a:xfrm>
        <a:prstGeom prst="bracketPair">
          <a:avLst>
            <a:gd name="adj" fmla="val 7792"/>
          </a:avLst>
        </a:prstGeom>
        <a:noFill/>
        <a:ln w="9525">
          <a:solidFill>
            <a:srgbClr val="000000"/>
          </a:solidFill>
          <a:round/>
          <a:headEnd/>
          <a:tailEnd/>
        </a:ln>
      </xdr:spPr>
    </xdr:sp>
    <xdr:clientData/>
  </xdr:twoCellAnchor>
  <xdr:twoCellAnchor>
    <xdr:from>
      <xdr:col>3</xdr:col>
      <xdr:colOff>85724</xdr:colOff>
      <xdr:row>63</xdr:row>
      <xdr:rowOff>0</xdr:rowOff>
    </xdr:from>
    <xdr:to>
      <xdr:col>36</xdr:col>
      <xdr:colOff>85724</xdr:colOff>
      <xdr:row>64</xdr:row>
      <xdr:rowOff>142875</xdr:rowOff>
    </xdr:to>
    <xdr:sp macro="" textlink="">
      <xdr:nvSpPr>
        <xdr:cNvPr id="14" name="AutoShape 3">
          <a:extLst>
            <a:ext uri="{FF2B5EF4-FFF2-40B4-BE49-F238E27FC236}">
              <a16:creationId xmlns:a16="http://schemas.microsoft.com/office/drawing/2014/main" id="{00000000-0008-0000-1100-00000E000000}"/>
            </a:ext>
          </a:extLst>
        </xdr:cNvPr>
        <xdr:cNvSpPr>
          <a:spLocks noChangeArrowheads="1"/>
        </xdr:cNvSpPr>
      </xdr:nvSpPr>
      <xdr:spPr bwMode="auto">
        <a:xfrm>
          <a:off x="552449" y="10191750"/>
          <a:ext cx="5972175" cy="295275"/>
        </a:xfrm>
        <a:prstGeom prst="bracketPair">
          <a:avLst>
            <a:gd name="adj" fmla="val 7792"/>
          </a:avLst>
        </a:prstGeom>
        <a:noFill/>
        <a:ln w="9525">
          <a:solidFill>
            <a:srgbClr val="000000"/>
          </a:solidFill>
          <a:round/>
          <a:headEnd/>
          <a:tailEnd/>
        </a:ln>
      </xdr:spPr>
    </xdr:sp>
    <xdr:clientData/>
  </xdr:twoCellAnchor>
  <xdr:twoCellAnchor>
    <xdr:from>
      <xdr:col>3</xdr:col>
      <xdr:colOff>66674</xdr:colOff>
      <xdr:row>39</xdr:row>
      <xdr:rowOff>9525</xdr:rowOff>
    </xdr:from>
    <xdr:to>
      <xdr:col>26</xdr:col>
      <xdr:colOff>57150</xdr:colOff>
      <xdr:row>42</xdr:row>
      <xdr:rowOff>0</xdr:rowOff>
    </xdr:to>
    <xdr:sp macro="" textlink="">
      <xdr:nvSpPr>
        <xdr:cNvPr id="6" name="AutoShape 3">
          <a:extLst>
            <a:ext uri="{FF2B5EF4-FFF2-40B4-BE49-F238E27FC236}">
              <a16:creationId xmlns:a16="http://schemas.microsoft.com/office/drawing/2014/main" id="{00000000-0008-0000-1100-000006000000}"/>
            </a:ext>
          </a:extLst>
        </xdr:cNvPr>
        <xdr:cNvSpPr>
          <a:spLocks noChangeArrowheads="1"/>
        </xdr:cNvSpPr>
      </xdr:nvSpPr>
      <xdr:spPr bwMode="auto">
        <a:xfrm>
          <a:off x="533399" y="6486525"/>
          <a:ext cx="4152901" cy="504825"/>
        </a:xfrm>
        <a:prstGeom prst="bracketPair">
          <a:avLst>
            <a:gd name="adj" fmla="val 7792"/>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3</xdr:col>
          <xdr:colOff>0</xdr:colOff>
          <xdr:row>48</xdr:row>
          <xdr:rowOff>133350</xdr:rowOff>
        </xdr:from>
        <xdr:to>
          <xdr:col>10</xdr:col>
          <xdr:colOff>47625</xdr:colOff>
          <xdr:row>50</xdr:row>
          <xdr:rowOff>57150</xdr:rowOff>
        </xdr:to>
        <xdr:sp macro="" textlink="">
          <xdr:nvSpPr>
            <xdr:cNvPr id="1233961" name="Check Box 41" hidden="1">
              <a:extLst>
                <a:ext uri="{63B3BB69-23CF-44E3-9099-C40C66FF867C}">
                  <a14:compatExt spid="_x0000_s1233961"/>
                </a:ext>
                <a:ext uri="{FF2B5EF4-FFF2-40B4-BE49-F238E27FC236}">
                  <a16:creationId xmlns:a16="http://schemas.microsoft.com/office/drawing/2014/main" id="{00000000-0008-0000-1100-000029D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48</xdr:row>
          <xdr:rowOff>142875</xdr:rowOff>
        </xdr:from>
        <xdr:to>
          <xdr:col>18</xdr:col>
          <xdr:colOff>38100</xdr:colOff>
          <xdr:row>50</xdr:row>
          <xdr:rowOff>47625</xdr:rowOff>
        </xdr:to>
        <xdr:sp macro="" textlink="">
          <xdr:nvSpPr>
            <xdr:cNvPr id="1233962" name="Check Box 42" hidden="1">
              <a:extLst>
                <a:ext uri="{63B3BB69-23CF-44E3-9099-C40C66FF867C}">
                  <a14:compatExt spid="_x0000_s1233962"/>
                </a:ext>
                <a:ext uri="{FF2B5EF4-FFF2-40B4-BE49-F238E27FC236}">
                  <a16:creationId xmlns:a16="http://schemas.microsoft.com/office/drawing/2014/main" id="{00000000-0008-0000-1100-00002AD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48</xdr:row>
          <xdr:rowOff>114300</xdr:rowOff>
        </xdr:from>
        <xdr:to>
          <xdr:col>26</xdr:col>
          <xdr:colOff>114300</xdr:colOff>
          <xdr:row>50</xdr:row>
          <xdr:rowOff>95250</xdr:rowOff>
        </xdr:to>
        <xdr:sp macro="" textlink="">
          <xdr:nvSpPr>
            <xdr:cNvPr id="1233963" name="Check Box 43" hidden="1">
              <a:extLst>
                <a:ext uri="{63B3BB69-23CF-44E3-9099-C40C66FF867C}">
                  <a14:compatExt spid="_x0000_s1233963"/>
                </a:ext>
                <a:ext uri="{FF2B5EF4-FFF2-40B4-BE49-F238E27FC236}">
                  <a16:creationId xmlns:a16="http://schemas.microsoft.com/office/drawing/2014/main" id="{00000000-0008-0000-1100-00002BD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48</xdr:row>
          <xdr:rowOff>104775</xdr:rowOff>
        </xdr:from>
        <xdr:to>
          <xdr:col>21</xdr:col>
          <xdr:colOff>38100</xdr:colOff>
          <xdr:row>50</xdr:row>
          <xdr:rowOff>95250</xdr:rowOff>
        </xdr:to>
        <xdr:sp macro="" textlink="">
          <xdr:nvSpPr>
            <xdr:cNvPr id="1233964" name="Check Box 44" hidden="1">
              <a:extLst>
                <a:ext uri="{63B3BB69-23CF-44E3-9099-C40C66FF867C}">
                  <a14:compatExt spid="_x0000_s1233964"/>
                </a:ext>
                <a:ext uri="{FF2B5EF4-FFF2-40B4-BE49-F238E27FC236}">
                  <a16:creationId xmlns:a16="http://schemas.microsoft.com/office/drawing/2014/main" id="{00000000-0008-0000-1100-00002CD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1325057" name="Check Box 1" hidden="1">
              <a:extLst>
                <a:ext uri="{63B3BB69-23CF-44E3-9099-C40C66FF867C}">
                  <a14:compatExt spid="_x0000_s1325057"/>
                </a:ext>
                <a:ext uri="{FF2B5EF4-FFF2-40B4-BE49-F238E27FC236}">
                  <a16:creationId xmlns:a16="http://schemas.microsoft.com/office/drawing/2014/main" id="{00000000-0008-0000-1200-000001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1325058" name="Check Box 2" hidden="1">
              <a:extLst>
                <a:ext uri="{63B3BB69-23CF-44E3-9099-C40C66FF867C}">
                  <a14:compatExt spid="_x0000_s1325058"/>
                </a:ext>
                <a:ext uri="{FF2B5EF4-FFF2-40B4-BE49-F238E27FC236}">
                  <a16:creationId xmlns:a16="http://schemas.microsoft.com/office/drawing/2014/main" id="{00000000-0008-0000-1200-000002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1325059" name="Check Box 3" hidden="1">
              <a:extLst>
                <a:ext uri="{63B3BB69-23CF-44E3-9099-C40C66FF867C}">
                  <a14:compatExt spid="_x0000_s1325059"/>
                </a:ext>
                <a:ext uri="{FF2B5EF4-FFF2-40B4-BE49-F238E27FC236}">
                  <a16:creationId xmlns:a16="http://schemas.microsoft.com/office/drawing/2014/main" id="{00000000-0008-0000-1200-000003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1325060" name="Check Box 4" hidden="1">
              <a:extLst>
                <a:ext uri="{63B3BB69-23CF-44E3-9099-C40C66FF867C}">
                  <a14:compatExt spid="_x0000_s1325060"/>
                </a:ext>
                <a:ext uri="{FF2B5EF4-FFF2-40B4-BE49-F238E27FC236}">
                  <a16:creationId xmlns:a16="http://schemas.microsoft.com/office/drawing/2014/main" id="{00000000-0008-0000-1200-000004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1325061" name="Check Box 5" hidden="1">
              <a:extLst>
                <a:ext uri="{63B3BB69-23CF-44E3-9099-C40C66FF867C}">
                  <a14:compatExt spid="_x0000_s1325061"/>
                </a:ext>
                <a:ext uri="{FF2B5EF4-FFF2-40B4-BE49-F238E27FC236}">
                  <a16:creationId xmlns:a16="http://schemas.microsoft.com/office/drawing/2014/main" id="{00000000-0008-0000-1200-000005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1325062" name="Check Box 6" hidden="1">
              <a:extLst>
                <a:ext uri="{63B3BB69-23CF-44E3-9099-C40C66FF867C}">
                  <a14:compatExt spid="_x0000_s1325062"/>
                </a:ext>
                <a:ext uri="{FF2B5EF4-FFF2-40B4-BE49-F238E27FC236}">
                  <a16:creationId xmlns:a16="http://schemas.microsoft.com/office/drawing/2014/main" id="{00000000-0008-0000-1200-000006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1325063" name="Check Box 7" hidden="1">
              <a:extLst>
                <a:ext uri="{63B3BB69-23CF-44E3-9099-C40C66FF867C}">
                  <a14:compatExt spid="_x0000_s1325063"/>
                </a:ext>
                <a:ext uri="{FF2B5EF4-FFF2-40B4-BE49-F238E27FC236}">
                  <a16:creationId xmlns:a16="http://schemas.microsoft.com/office/drawing/2014/main" id="{00000000-0008-0000-1200-000007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1325064" name="Check Box 8" hidden="1">
              <a:extLst>
                <a:ext uri="{63B3BB69-23CF-44E3-9099-C40C66FF867C}">
                  <a14:compatExt spid="_x0000_s1325064"/>
                </a:ext>
                <a:ext uri="{FF2B5EF4-FFF2-40B4-BE49-F238E27FC236}">
                  <a16:creationId xmlns:a16="http://schemas.microsoft.com/office/drawing/2014/main" id="{00000000-0008-0000-1200-000008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1325065" name="Check Box 9" hidden="1">
              <a:extLst>
                <a:ext uri="{63B3BB69-23CF-44E3-9099-C40C66FF867C}">
                  <a14:compatExt spid="_x0000_s1325065"/>
                </a:ext>
                <a:ext uri="{FF2B5EF4-FFF2-40B4-BE49-F238E27FC236}">
                  <a16:creationId xmlns:a16="http://schemas.microsoft.com/office/drawing/2014/main" id="{00000000-0008-0000-1200-000009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1325066" name="Check Box 10" hidden="1">
              <a:extLst>
                <a:ext uri="{63B3BB69-23CF-44E3-9099-C40C66FF867C}">
                  <a14:compatExt spid="_x0000_s1325066"/>
                </a:ext>
                <a:ext uri="{FF2B5EF4-FFF2-40B4-BE49-F238E27FC236}">
                  <a16:creationId xmlns:a16="http://schemas.microsoft.com/office/drawing/2014/main" id="{00000000-0008-0000-1200-00000A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1325067" name="Check Box 11" hidden="1">
              <a:extLst>
                <a:ext uri="{63B3BB69-23CF-44E3-9099-C40C66FF867C}">
                  <a14:compatExt spid="_x0000_s1325067"/>
                </a:ext>
                <a:ext uri="{FF2B5EF4-FFF2-40B4-BE49-F238E27FC236}">
                  <a16:creationId xmlns:a16="http://schemas.microsoft.com/office/drawing/2014/main" id="{00000000-0008-0000-1200-00000B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1325068" name="Check Box 12" hidden="1">
              <a:extLst>
                <a:ext uri="{63B3BB69-23CF-44E3-9099-C40C66FF867C}">
                  <a14:compatExt spid="_x0000_s1325068"/>
                </a:ext>
                <a:ext uri="{FF2B5EF4-FFF2-40B4-BE49-F238E27FC236}">
                  <a16:creationId xmlns:a16="http://schemas.microsoft.com/office/drawing/2014/main" id="{00000000-0008-0000-1200-00000C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1325069" name="Check Box 13" hidden="1">
              <a:extLst>
                <a:ext uri="{63B3BB69-23CF-44E3-9099-C40C66FF867C}">
                  <a14:compatExt spid="_x0000_s1325069"/>
                </a:ext>
                <a:ext uri="{FF2B5EF4-FFF2-40B4-BE49-F238E27FC236}">
                  <a16:creationId xmlns:a16="http://schemas.microsoft.com/office/drawing/2014/main" id="{00000000-0008-0000-1200-00000D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1325070" name="Check Box 14" hidden="1">
              <a:extLst>
                <a:ext uri="{63B3BB69-23CF-44E3-9099-C40C66FF867C}">
                  <a14:compatExt spid="_x0000_s1325070"/>
                </a:ext>
                <a:ext uri="{FF2B5EF4-FFF2-40B4-BE49-F238E27FC236}">
                  <a16:creationId xmlns:a16="http://schemas.microsoft.com/office/drawing/2014/main" id="{00000000-0008-0000-1200-00000E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1326081" name="Check Box 1" hidden="1">
              <a:extLst>
                <a:ext uri="{63B3BB69-23CF-44E3-9099-C40C66FF867C}">
                  <a14:compatExt spid="_x0000_s1326081"/>
                </a:ext>
                <a:ext uri="{FF2B5EF4-FFF2-40B4-BE49-F238E27FC236}">
                  <a16:creationId xmlns:a16="http://schemas.microsoft.com/office/drawing/2014/main" id="{00000000-0008-0000-1300-000001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1326082" name="Check Box 2" hidden="1">
              <a:extLst>
                <a:ext uri="{63B3BB69-23CF-44E3-9099-C40C66FF867C}">
                  <a14:compatExt spid="_x0000_s1326082"/>
                </a:ext>
                <a:ext uri="{FF2B5EF4-FFF2-40B4-BE49-F238E27FC236}">
                  <a16:creationId xmlns:a16="http://schemas.microsoft.com/office/drawing/2014/main" id="{00000000-0008-0000-1300-000002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1326083" name="Check Box 3" hidden="1">
              <a:extLst>
                <a:ext uri="{63B3BB69-23CF-44E3-9099-C40C66FF867C}">
                  <a14:compatExt spid="_x0000_s1326083"/>
                </a:ext>
                <a:ext uri="{FF2B5EF4-FFF2-40B4-BE49-F238E27FC236}">
                  <a16:creationId xmlns:a16="http://schemas.microsoft.com/office/drawing/2014/main" id="{00000000-0008-0000-1300-000003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1326084" name="Check Box 4" hidden="1">
              <a:extLst>
                <a:ext uri="{63B3BB69-23CF-44E3-9099-C40C66FF867C}">
                  <a14:compatExt spid="_x0000_s1326084"/>
                </a:ext>
                <a:ext uri="{FF2B5EF4-FFF2-40B4-BE49-F238E27FC236}">
                  <a16:creationId xmlns:a16="http://schemas.microsoft.com/office/drawing/2014/main" id="{00000000-0008-0000-1300-000004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1326085" name="Check Box 5" hidden="1">
              <a:extLst>
                <a:ext uri="{63B3BB69-23CF-44E3-9099-C40C66FF867C}">
                  <a14:compatExt spid="_x0000_s1326085"/>
                </a:ext>
                <a:ext uri="{FF2B5EF4-FFF2-40B4-BE49-F238E27FC236}">
                  <a16:creationId xmlns:a16="http://schemas.microsoft.com/office/drawing/2014/main" id="{00000000-0008-0000-1300-000005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1326086" name="Check Box 6" hidden="1">
              <a:extLst>
                <a:ext uri="{63B3BB69-23CF-44E3-9099-C40C66FF867C}">
                  <a14:compatExt spid="_x0000_s1326086"/>
                </a:ext>
                <a:ext uri="{FF2B5EF4-FFF2-40B4-BE49-F238E27FC236}">
                  <a16:creationId xmlns:a16="http://schemas.microsoft.com/office/drawing/2014/main" id="{00000000-0008-0000-1300-000006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1326087" name="Check Box 7" hidden="1">
              <a:extLst>
                <a:ext uri="{63B3BB69-23CF-44E3-9099-C40C66FF867C}">
                  <a14:compatExt spid="_x0000_s1326087"/>
                </a:ext>
                <a:ext uri="{FF2B5EF4-FFF2-40B4-BE49-F238E27FC236}">
                  <a16:creationId xmlns:a16="http://schemas.microsoft.com/office/drawing/2014/main" id="{00000000-0008-0000-1300-000007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1326088" name="Check Box 8" hidden="1">
              <a:extLst>
                <a:ext uri="{63B3BB69-23CF-44E3-9099-C40C66FF867C}">
                  <a14:compatExt spid="_x0000_s1326088"/>
                </a:ext>
                <a:ext uri="{FF2B5EF4-FFF2-40B4-BE49-F238E27FC236}">
                  <a16:creationId xmlns:a16="http://schemas.microsoft.com/office/drawing/2014/main" id="{00000000-0008-0000-1300-000008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1326089" name="Check Box 9" hidden="1">
              <a:extLst>
                <a:ext uri="{63B3BB69-23CF-44E3-9099-C40C66FF867C}">
                  <a14:compatExt spid="_x0000_s1326089"/>
                </a:ext>
                <a:ext uri="{FF2B5EF4-FFF2-40B4-BE49-F238E27FC236}">
                  <a16:creationId xmlns:a16="http://schemas.microsoft.com/office/drawing/2014/main" id="{00000000-0008-0000-1300-000009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1326090" name="Check Box 10" hidden="1">
              <a:extLst>
                <a:ext uri="{63B3BB69-23CF-44E3-9099-C40C66FF867C}">
                  <a14:compatExt spid="_x0000_s1326090"/>
                </a:ext>
                <a:ext uri="{FF2B5EF4-FFF2-40B4-BE49-F238E27FC236}">
                  <a16:creationId xmlns:a16="http://schemas.microsoft.com/office/drawing/2014/main" id="{00000000-0008-0000-1300-00000A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1326091" name="Check Box 11" hidden="1">
              <a:extLst>
                <a:ext uri="{63B3BB69-23CF-44E3-9099-C40C66FF867C}">
                  <a14:compatExt spid="_x0000_s1326091"/>
                </a:ext>
                <a:ext uri="{FF2B5EF4-FFF2-40B4-BE49-F238E27FC236}">
                  <a16:creationId xmlns:a16="http://schemas.microsoft.com/office/drawing/2014/main" id="{00000000-0008-0000-1300-00000B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1326092" name="Check Box 12" hidden="1">
              <a:extLst>
                <a:ext uri="{63B3BB69-23CF-44E3-9099-C40C66FF867C}">
                  <a14:compatExt spid="_x0000_s1326092"/>
                </a:ext>
                <a:ext uri="{FF2B5EF4-FFF2-40B4-BE49-F238E27FC236}">
                  <a16:creationId xmlns:a16="http://schemas.microsoft.com/office/drawing/2014/main" id="{00000000-0008-0000-1300-00000C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1326093" name="Check Box 13" hidden="1">
              <a:extLst>
                <a:ext uri="{63B3BB69-23CF-44E3-9099-C40C66FF867C}">
                  <a14:compatExt spid="_x0000_s1326093"/>
                </a:ext>
                <a:ext uri="{FF2B5EF4-FFF2-40B4-BE49-F238E27FC236}">
                  <a16:creationId xmlns:a16="http://schemas.microsoft.com/office/drawing/2014/main" id="{00000000-0008-0000-1300-00000D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1326094" name="Check Box 14" hidden="1">
              <a:extLst>
                <a:ext uri="{63B3BB69-23CF-44E3-9099-C40C66FF867C}">
                  <a14:compatExt spid="_x0000_s1326094"/>
                </a:ext>
                <a:ext uri="{FF2B5EF4-FFF2-40B4-BE49-F238E27FC236}">
                  <a16:creationId xmlns:a16="http://schemas.microsoft.com/office/drawing/2014/main" id="{00000000-0008-0000-1300-00000E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51</xdr:row>
          <xdr:rowOff>114300</xdr:rowOff>
        </xdr:from>
        <xdr:to>
          <xdr:col>58</xdr:col>
          <xdr:colOff>0</xdr:colOff>
          <xdr:row>52</xdr:row>
          <xdr:rowOff>114300</xdr:rowOff>
        </xdr:to>
        <xdr:sp macro="" textlink="">
          <xdr:nvSpPr>
            <xdr:cNvPr id="1326095" name="Check Box 15" hidden="1">
              <a:extLst>
                <a:ext uri="{63B3BB69-23CF-44E3-9099-C40C66FF867C}">
                  <a14:compatExt spid="_x0000_s1326095"/>
                </a:ext>
                <a:ext uri="{FF2B5EF4-FFF2-40B4-BE49-F238E27FC236}">
                  <a16:creationId xmlns:a16="http://schemas.microsoft.com/office/drawing/2014/main" id="{00000000-0008-0000-1300-00000F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52</xdr:row>
          <xdr:rowOff>133350</xdr:rowOff>
        </xdr:from>
        <xdr:to>
          <xdr:col>58</xdr:col>
          <xdr:colOff>0</xdr:colOff>
          <xdr:row>53</xdr:row>
          <xdr:rowOff>133350</xdr:rowOff>
        </xdr:to>
        <xdr:sp macro="" textlink="">
          <xdr:nvSpPr>
            <xdr:cNvPr id="1326096" name="Check Box 16" hidden="1">
              <a:extLst>
                <a:ext uri="{63B3BB69-23CF-44E3-9099-C40C66FF867C}">
                  <a14:compatExt spid="_x0000_s1326096"/>
                </a:ext>
                <a:ext uri="{FF2B5EF4-FFF2-40B4-BE49-F238E27FC236}">
                  <a16:creationId xmlns:a16="http://schemas.microsoft.com/office/drawing/2014/main" id="{00000000-0008-0000-1300-000010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54</xdr:row>
          <xdr:rowOff>104775</xdr:rowOff>
        </xdr:from>
        <xdr:to>
          <xdr:col>58</xdr:col>
          <xdr:colOff>0</xdr:colOff>
          <xdr:row>55</xdr:row>
          <xdr:rowOff>104775</xdr:rowOff>
        </xdr:to>
        <xdr:sp macro="" textlink="">
          <xdr:nvSpPr>
            <xdr:cNvPr id="1326097" name="Check Box 17" hidden="1">
              <a:extLst>
                <a:ext uri="{63B3BB69-23CF-44E3-9099-C40C66FF867C}">
                  <a14:compatExt spid="_x0000_s1326097"/>
                </a:ext>
                <a:ext uri="{FF2B5EF4-FFF2-40B4-BE49-F238E27FC236}">
                  <a16:creationId xmlns:a16="http://schemas.microsoft.com/office/drawing/2014/main" id="{00000000-0008-0000-1300-000011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55</xdr:row>
          <xdr:rowOff>123825</xdr:rowOff>
        </xdr:from>
        <xdr:to>
          <xdr:col>58</xdr:col>
          <xdr:colOff>0</xdr:colOff>
          <xdr:row>56</xdr:row>
          <xdr:rowOff>123825</xdr:rowOff>
        </xdr:to>
        <xdr:sp macro="" textlink="">
          <xdr:nvSpPr>
            <xdr:cNvPr id="1326098" name="Check Box 18" hidden="1">
              <a:extLst>
                <a:ext uri="{63B3BB69-23CF-44E3-9099-C40C66FF867C}">
                  <a14:compatExt spid="_x0000_s1326098"/>
                </a:ext>
                <a:ext uri="{FF2B5EF4-FFF2-40B4-BE49-F238E27FC236}">
                  <a16:creationId xmlns:a16="http://schemas.microsoft.com/office/drawing/2014/main" id="{00000000-0008-0000-1300-000012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57</xdr:row>
          <xdr:rowOff>85725</xdr:rowOff>
        </xdr:from>
        <xdr:to>
          <xdr:col>58</xdr:col>
          <xdr:colOff>0</xdr:colOff>
          <xdr:row>58</xdr:row>
          <xdr:rowOff>85725</xdr:rowOff>
        </xdr:to>
        <xdr:sp macro="" textlink="">
          <xdr:nvSpPr>
            <xdr:cNvPr id="1326099" name="Check Box 19" hidden="1">
              <a:extLst>
                <a:ext uri="{63B3BB69-23CF-44E3-9099-C40C66FF867C}">
                  <a14:compatExt spid="_x0000_s1326099"/>
                </a:ext>
                <a:ext uri="{FF2B5EF4-FFF2-40B4-BE49-F238E27FC236}">
                  <a16:creationId xmlns:a16="http://schemas.microsoft.com/office/drawing/2014/main" id="{00000000-0008-0000-1300-000013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58</xdr:row>
          <xdr:rowOff>104775</xdr:rowOff>
        </xdr:from>
        <xdr:to>
          <xdr:col>58</xdr:col>
          <xdr:colOff>0</xdr:colOff>
          <xdr:row>59</xdr:row>
          <xdr:rowOff>104775</xdr:rowOff>
        </xdr:to>
        <xdr:sp macro="" textlink="">
          <xdr:nvSpPr>
            <xdr:cNvPr id="1326100" name="Check Box 20" hidden="1">
              <a:extLst>
                <a:ext uri="{63B3BB69-23CF-44E3-9099-C40C66FF867C}">
                  <a14:compatExt spid="_x0000_s1326100"/>
                </a:ext>
                <a:ext uri="{FF2B5EF4-FFF2-40B4-BE49-F238E27FC236}">
                  <a16:creationId xmlns:a16="http://schemas.microsoft.com/office/drawing/2014/main" id="{00000000-0008-0000-1300-000014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60</xdr:row>
          <xdr:rowOff>104775</xdr:rowOff>
        </xdr:from>
        <xdr:to>
          <xdr:col>58</xdr:col>
          <xdr:colOff>0</xdr:colOff>
          <xdr:row>61</xdr:row>
          <xdr:rowOff>104775</xdr:rowOff>
        </xdr:to>
        <xdr:sp macro="" textlink="">
          <xdr:nvSpPr>
            <xdr:cNvPr id="1326101" name="Check Box 21" hidden="1">
              <a:extLst>
                <a:ext uri="{63B3BB69-23CF-44E3-9099-C40C66FF867C}">
                  <a14:compatExt spid="_x0000_s1326101"/>
                </a:ext>
                <a:ext uri="{FF2B5EF4-FFF2-40B4-BE49-F238E27FC236}">
                  <a16:creationId xmlns:a16="http://schemas.microsoft.com/office/drawing/2014/main" id="{00000000-0008-0000-1300-000015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61</xdr:row>
          <xdr:rowOff>123825</xdr:rowOff>
        </xdr:from>
        <xdr:to>
          <xdr:col>58</xdr:col>
          <xdr:colOff>0</xdr:colOff>
          <xdr:row>62</xdr:row>
          <xdr:rowOff>123825</xdr:rowOff>
        </xdr:to>
        <xdr:sp macro="" textlink="">
          <xdr:nvSpPr>
            <xdr:cNvPr id="1326102" name="Check Box 22" hidden="1">
              <a:extLst>
                <a:ext uri="{63B3BB69-23CF-44E3-9099-C40C66FF867C}">
                  <a14:compatExt spid="_x0000_s1326102"/>
                </a:ext>
                <a:ext uri="{FF2B5EF4-FFF2-40B4-BE49-F238E27FC236}">
                  <a16:creationId xmlns:a16="http://schemas.microsoft.com/office/drawing/2014/main" id="{00000000-0008-0000-1300-000016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63</xdr:row>
          <xdr:rowOff>95250</xdr:rowOff>
        </xdr:from>
        <xdr:to>
          <xdr:col>58</xdr:col>
          <xdr:colOff>0</xdr:colOff>
          <xdr:row>64</xdr:row>
          <xdr:rowOff>95250</xdr:rowOff>
        </xdr:to>
        <xdr:sp macro="" textlink="">
          <xdr:nvSpPr>
            <xdr:cNvPr id="1326103" name="Check Box 23" hidden="1">
              <a:extLst>
                <a:ext uri="{63B3BB69-23CF-44E3-9099-C40C66FF867C}">
                  <a14:compatExt spid="_x0000_s1326103"/>
                </a:ext>
                <a:ext uri="{FF2B5EF4-FFF2-40B4-BE49-F238E27FC236}">
                  <a16:creationId xmlns:a16="http://schemas.microsoft.com/office/drawing/2014/main" id="{00000000-0008-0000-1300-000017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64</xdr:row>
          <xdr:rowOff>114300</xdr:rowOff>
        </xdr:from>
        <xdr:to>
          <xdr:col>58</xdr:col>
          <xdr:colOff>0</xdr:colOff>
          <xdr:row>65</xdr:row>
          <xdr:rowOff>114300</xdr:rowOff>
        </xdr:to>
        <xdr:sp macro="" textlink="">
          <xdr:nvSpPr>
            <xdr:cNvPr id="1326104" name="Check Box 24" hidden="1">
              <a:extLst>
                <a:ext uri="{63B3BB69-23CF-44E3-9099-C40C66FF867C}">
                  <a14:compatExt spid="_x0000_s1326104"/>
                </a:ext>
                <a:ext uri="{FF2B5EF4-FFF2-40B4-BE49-F238E27FC236}">
                  <a16:creationId xmlns:a16="http://schemas.microsoft.com/office/drawing/2014/main" id="{00000000-0008-0000-1300-000018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66</xdr:row>
          <xdr:rowOff>95250</xdr:rowOff>
        </xdr:from>
        <xdr:to>
          <xdr:col>58</xdr:col>
          <xdr:colOff>0</xdr:colOff>
          <xdr:row>67</xdr:row>
          <xdr:rowOff>95250</xdr:rowOff>
        </xdr:to>
        <xdr:sp macro="" textlink="">
          <xdr:nvSpPr>
            <xdr:cNvPr id="1326105" name="Check Box 25" hidden="1">
              <a:extLst>
                <a:ext uri="{63B3BB69-23CF-44E3-9099-C40C66FF867C}">
                  <a14:compatExt spid="_x0000_s1326105"/>
                </a:ext>
                <a:ext uri="{FF2B5EF4-FFF2-40B4-BE49-F238E27FC236}">
                  <a16:creationId xmlns:a16="http://schemas.microsoft.com/office/drawing/2014/main" id="{00000000-0008-0000-1300-000019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67</xdr:row>
          <xdr:rowOff>114300</xdr:rowOff>
        </xdr:from>
        <xdr:to>
          <xdr:col>58</xdr:col>
          <xdr:colOff>0</xdr:colOff>
          <xdr:row>68</xdr:row>
          <xdr:rowOff>114300</xdr:rowOff>
        </xdr:to>
        <xdr:sp macro="" textlink="">
          <xdr:nvSpPr>
            <xdr:cNvPr id="1326106" name="Check Box 26" hidden="1">
              <a:extLst>
                <a:ext uri="{63B3BB69-23CF-44E3-9099-C40C66FF867C}">
                  <a14:compatExt spid="_x0000_s1326106"/>
                </a:ext>
                <a:ext uri="{FF2B5EF4-FFF2-40B4-BE49-F238E27FC236}">
                  <a16:creationId xmlns:a16="http://schemas.microsoft.com/office/drawing/2014/main" id="{00000000-0008-0000-1300-00001A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69</xdr:row>
          <xdr:rowOff>95250</xdr:rowOff>
        </xdr:from>
        <xdr:to>
          <xdr:col>58</xdr:col>
          <xdr:colOff>0</xdr:colOff>
          <xdr:row>70</xdr:row>
          <xdr:rowOff>95250</xdr:rowOff>
        </xdr:to>
        <xdr:sp macro="" textlink="">
          <xdr:nvSpPr>
            <xdr:cNvPr id="1326107" name="Check Box 27" hidden="1">
              <a:extLst>
                <a:ext uri="{63B3BB69-23CF-44E3-9099-C40C66FF867C}">
                  <a14:compatExt spid="_x0000_s1326107"/>
                </a:ext>
                <a:ext uri="{FF2B5EF4-FFF2-40B4-BE49-F238E27FC236}">
                  <a16:creationId xmlns:a16="http://schemas.microsoft.com/office/drawing/2014/main" id="{00000000-0008-0000-1300-00001B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70</xdr:row>
          <xdr:rowOff>114300</xdr:rowOff>
        </xdr:from>
        <xdr:to>
          <xdr:col>58</xdr:col>
          <xdr:colOff>0</xdr:colOff>
          <xdr:row>71</xdr:row>
          <xdr:rowOff>114300</xdr:rowOff>
        </xdr:to>
        <xdr:sp macro="" textlink="">
          <xdr:nvSpPr>
            <xdr:cNvPr id="1326108" name="Check Box 28" hidden="1">
              <a:extLst>
                <a:ext uri="{63B3BB69-23CF-44E3-9099-C40C66FF867C}">
                  <a14:compatExt spid="_x0000_s1326108"/>
                </a:ext>
                <a:ext uri="{FF2B5EF4-FFF2-40B4-BE49-F238E27FC236}">
                  <a16:creationId xmlns:a16="http://schemas.microsoft.com/office/drawing/2014/main" id="{00000000-0008-0000-1300-00001C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327105" name="Check Box 1" hidden="1">
              <a:extLst>
                <a:ext uri="{63B3BB69-23CF-44E3-9099-C40C66FF867C}">
                  <a14:compatExt spid="_x0000_s1327105"/>
                </a:ext>
                <a:ext uri="{FF2B5EF4-FFF2-40B4-BE49-F238E27FC236}">
                  <a16:creationId xmlns:a16="http://schemas.microsoft.com/office/drawing/2014/main" id="{00000000-0008-0000-1400-000001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327106" name="Check Box 2" hidden="1">
              <a:extLst>
                <a:ext uri="{63B3BB69-23CF-44E3-9099-C40C66FF867C}">
                  <a14:compatExt spid="_x0000_s1327106"/>
                </a:ext>
                <a:ext uri="{FF2B5EF4-FFF2-40B4-BE49-F238E27FC236}">
                  <a16:creationId xmlns:a16="http://schemas.microsoft.com/office/drawing/2014/main" id="{00000000-0008-0000-1400-000002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1327107" name="Check Box 3" hidden="1">
              <a:extLst>
                <a:ext uri="{63B3BB69-23CF-44E3-9099-C40C66FF867C}">
                  <a14:compatExt spid="_x0000_s1327107"/>
                </a:ext>
                <a:ext uri="{FF2B5EF4-FFF2-40B4-BE49-F238E27FC236}">
                  <a16:creationId xmlns:a16="http://schemas.microsoft.com/office/drawing/2014/main" id="{00000000-0008-0000-1400-000003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1327108" name="Check Box 4" hidden="1">
              <a:extLst>
                <a:ext uri="{63B3BB69-23CF-44E3-9099-C40C66FF867C}">
                  <a14:compatExt spid="_x0000_s1327108"/>
                </a:ext>
                <a:ext uri="{FF2B5EF4-FFF2-40B4-BE49-F238E27FC236}">
                  <a16:creationId xmlns:a16="http://schemas.microsoft.com/office/drawing/2014/main" id="{00000000-0008-0000-1400-000004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1327109" name="Check Box 5" hidden="1">
              <a:extLst>
                <a:ext uri="{63B3BB69-23CF-44E3-9099-C40C66FF867C}">
                  <a14:compatExt spid="_x0000_s1327109"/>
                </a:ext>
                <a:ext uri="{FF2B5EF4-FFF2-40B4-BE49-F238E27FC236}">
                  <a16:creationId xmlns:a16="http://schemas.microsoft.com/office/drawing/2014/main" id="{00000000-0008-0000-1400-000005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1327110" name="Check Box 6" hidden="1">
              <a:extLst>
                <a:ext uri="{63B3BB69-23CF-44E3-9099-C40C66FF867C}">
                  <a14:compatExt spid="_x0000_s1327110"/>
                </a:ext>
                <a:ext uri="{FF2B5EF4-FFF2-40B4-BE49-F238E27FC236}">
                  <a16:creationId xmlns:a16="http://schemas.microsoft.com/office/drawing/2014/main" id="{00000000-0008-0000-1400-000006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327111" name="Check Box 7" hidden="1">
              <a:extLst>
                <a:ext uri="{63B3BB69-23CF-44E3-9099-C40C66FF867C}">
                  <a14:compatExt spid="_x0000_s1327111"/>
                </a:ext>
                <a:ext uri="{FF2B5EF4-FFF2-40B4-BE49-F238E27FC236}">
                  <a16:creationId xmlns:a16="http://schemas.microsoft.com/office/drawing/2014/main" id="{00000000-0008-0000-1400-000007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327112" name="Check Box 8" hidden="1">
              <a:extLst>
                <a:ext uri="{63B3BB69-23CF-44E3-9099-C40C66FF867C}">
                  <a14:compatExt spid="_x0000_s1327112"/>
                </a:ext>
                <a:ext uri="{FF2B5EF4-FFF2-40B4-BE49-F238E27FC236}">
                  <a16:creationId xmlns:a16="http://schemas.microsoft.com/office/drawing/2014/main" id="{00000000-0008-0000-1400-000008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1327113" name="Check Box 9" hidden="1">
              <a:extLst>
                <a:ext uri="{63B3BB69-23CF-44E3-9099-C40C66FF867C}">
                  <a14:compatExt spid="_x0000_s1327113"/>
                </a:ext>
                <a:ext uri="{FF2B5EF4-FFF2-40B4-BE49-F238E27FC236}">
                  <a16:creationId xmlns:a16="http://schemas.microsoft.com/office/drawing/2014/main" id="{00000000-0008-0000-1400-000009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1327114" name="Check Box 10" hidden="1">
              <a:extLst>
                <a:ext uri="{63B3BB69-23CF-44E3-9099-C40C66FF867C}">
                  <a14:compatExt spid="_x0000_s1327114"/>
                </a:ext>
                <a:ext uri="{FF2B5EF4-FFF2-40B4-BE49-F238E27FC236}">
                  <a16:creationId xmlns:a16="http://schemas.microsoft.com/office/drawing/2014/main" id="{00000000-0008-0000-1400-00000A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1327115" name="Check Box 11" hidden="1">
              <a:extLst>
                <a:ext uri="{63B3BB69-23CF-44E3-9099-C40C66FF867C}">
                  <a14:compatExt spid="_x0000_s1327115"/>
                </a:ext>
                <a:ext uri="{FF2B5EF4-FFF2-40B4-BE49-F238E27FC236}">
                  <a16:creationId xmlns:a16="http://schemas.microsoft.com/office/drawing/2014/main" id="{00000000-0008-0000-1400-00000B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1327116" name="Check Box 12" hidden="1">
              <a:extLst>
                <a:ext uri="{63B3BB69-23CF-44E3-9099-C40C66FF867C}">
                  <a14:compatExt spid="_x0000_s1327116"/>
                </a:ext>
                <a:ext uri="{FF2B5EF4-FFF2-40B4-BE49-F238E27FC236}">
                  <a16:creationId xmlns:a16="http://schemas.microsoft.com/office/drawing/2014/main" id="{00000000-0008-0000-1400-00000C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1327117" name="Check Box 13" hidden="1">
              <a:extLst>
                <a:ext uri="{63B3BB69-23CF-44E3-9099-C40C66FF867C}">
                  <a14:compatExt spid="_x0000_s1327117"/>
                </a:ext>
                <a:ext uri="{FF2B5EF4-FFF2-40B4-BE49-F238E27FC236}">
                  <a16:creationId xmlns:a16="http://schemas.microsoft.com/office/drawing/2014/main" id="{00000000-0008-0000-1400-00000D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1327118" name="Check Box 14" hidden="1">
              <a:extLst>
                <a:ext uri="{63B3BB69-23CF-44E3-9099-C40C66FF867C}">
                  <a14:compatExt spid="_x0000_s1327118"/>
                </a:ext>
                <a:ext uri="{FF2B5EF4-FFF2-40B4-BE49-F238E27FC236}">
                  <a16:creationId xmlns:a16="http://schemas.microsoft.com/office/drawing/2014/main" id="{00000000-0008-0000-1400-00000E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1327119" name="Check Box 15" hidden="1">
              <a:extLst>
                <a:ext uri="{63B3BB69-23CF-44E3-9099-C40C66FF867C}">
                  <a14:compatExt spid="_x0000_s1327119"/>
                </a:ext>
                <a:ext uri="{FF2B5EF4-FFF2-40B4-BE49-F238E27FC236}">
                  <a16:creationId xmlns:a16="http://schemas.microsoft.com/office/drawing/2014/main" id="{00000000-0008-0000-1400-00000F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1327120" name="Check Box 16" hidden="1">
              <a:extLst>
                <a:ext uri="{63B3BB69-23CF-44E3-9099-C40C66FF867C}">
                  <a14:compatExt spid="_x0000_s1327120"/>
                </a:ext>
                <a:ext uri="{FF2B5EF4-FFF2-40B4-BE49-F238E27FC236}">
                  <a16:creationId xmlns:a16="http://schemas.microsoft.com/office/drawing/2014/main" id="{00000000-0008-0000-1400-000010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328129" name="Check Box 1" hidden="1">
              <a:extLst>
                <a:ext uri="{63B3BB69-23CF-44E3-9099-C40C66FF867C}">
                  <a14:compatExt spid="_x0000_s1328129"/>
                </a:ext>
                <a:ext uri="{FF2B5EF4-FFF2-40B4-BE49-F238E27FC236}">
                  <a16:creationId xmlns:a16="http://schemas.microsoft.com/office/drawing/2014/main" id="{00000000-0008-0000-1500-000001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328130" name="Check Box 2" hidden="1">
              <a:extLst>
                <a:ext uri="{63B3BB69-23CF-44E3-9099-C40C66FF867C}">
                  <a14:compatExt spid="_x0000_s1328130"/>
                </a:ext>
                <a:ext uri="{FF2B5EF4-FFF2-40B4-BE49-F238E27FC236}">
                  <a16:creationId xmlns:a16="http://schemas.microsoft.com/office/drawing/2014/main" id="{00000000-0008-0000-1500-000002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1328131" name="Check Box 3" hidden="1">
              <a:extLst>
                <a:ext uri="{63B3BB69-23CF-44E3-9099-C40C66FF867C}">
                  <a14:compatExt spid="_x0000_s1328131"/>
                </a:ext>
                <a:ext uri="{FF2B5EF4-FFF2-40B4-BE49-F238E27FC236}">
                  <a16:creationId xmlns:a16="http://schemas.microsoft.com/office/drawing/2014/main" id="{00000000-0008-0000-1500-000003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1328132" name="Check Box 4" hidden="1">
              <a:extLst>
                <a:ext uri="{63B3BB69-23CF-44E3-9099-C40C66FF867C}">
                  <a14:compatExt spid="_x0000_s1328132"/>
                </a:ext>
                <a:ext uri="{FF2B5EF4-FFF2-40B4-BE49-F238E27FC236}">
                  <a16:creationId xmlns:a16="http://schemas.microsoft.com/office/drawing/2014/main" id="{00000000-0008-0000-1500-000004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1328133" name="Check Box 5" hidden="1">
              <a:extLst>
                <a:ext uri="{63B3BB69-23CF-44E3-9099-C40C66FF867C}">
                  <a14:compatExt spid="_x0000_s1328133"/>
                </a:ext>
                <a:ext uri="{FF2B5EF4-FFF2-40B4-BE49-F238E27FC236}">
                  <a16:creationId xmlns:a16="http://schemas.microsoft.com/office/drawing/2014/main" id="{00000000-0008-0000-1500-000005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1328134" name="Check Box 6" hidden="1">
              <a:extLst>
                <a:ext uri="{63B3BB69-23CF-44E3-9099-C40C66FF867C}">
                  <a14:compatExt spid="_x0000_s1328134"/>
                </a:ext>
                <a:ext uri="{FF2B5EF4-FFF2-40B4-BE49-F238E27FC236}">
                  <a16:creationId xmlns:a16="http://schemas.microsoft.com/office/drawing/2014/main" id="{00000000-0008-0000-1500-000006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328135" name="Check Box 7" hidden="1">
              <a:extLst>
                <a:ext uri="{63B3BB69-23CF-44E3-9099-C40C66FF867C}">
                  <a14:compatExt spid="_x0000_s1328135"/>
                </a:ext>
                <a:ext uri="{FF2B5EF4-FFF2-40B4-BE49-F238E27FC236}">
                  <a16:creationId xmlns:a16="http://schemas.microsoft.com/office/drawing/2014/main" id="{00000000-0008-0000-1500-000007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328136" name="Check Box 8" hidden="1">
              <a:extLst>
                <a:ext uri="{63B3BB69-23CF-44E3-9099-C40C66FF867C}">
                  <a14:compatExt spid="_x0000_s1328136"/>
                </a:ext>
                <a:ext uri="{FF2B5EF4-FFF2-40B4-BE49-F238E27FC236}">
                  <a16:creationId xmlns:a16="http://schemas.microsoft.com/office/drawing/2014/main" id="{00000000-0008-0000-1500-000008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1328137" name="Check Box 9" hidden="1">
              <a:extLst>
                <a:ext uri="{63B3BB69-23CF-44E3-9099-C40C66FF867C}">
                  <a14:compatExt spid="_x0000_s1328137"/>
                </a:ext>
                <a:ext uri="{FF2B5EF4-FFF2-40B4-BE49-F238E27FC236}">
                  <a16:creationId xmlns:a16="http://schemas.microsoft.com/office/drawing/2014/main" id="{00000000-0008-0000-1500-000009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1328138" name="Check Box 10" hidden="1">
              <a:extLst>
                <a:ext uri="{63B3BB69-23CF-44E3-9099-C40C66FF867C}">
                  <a14:compatExt spid="_x0000_s1328138"/>
                </a:ext>
                <a:ext uri="{FF2B5EF4-FFF2-40B4-BE49-F238E27FC236}">
                  <a16:creationId xmlns:a16="http://schemas.microsoft.com/office/drawing/2014/main" id="{00000000-0008-0000-1500-00000A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1328139" name="Check Box 11" hidden="1">
              <a:extLst>
                <a:ext uri="{63B3BB69-23CF-44E3-9099-C40C66FF867C}">
                  <a14:compatExt spid="_x0000_s1328139"/>
                </a:ext>
                <a:ext uri="{FF2B5EF4-FFF2-40B4-BE49-F238E27FC236}">
                  <a16:creationId xmlns:a16="http://schemas.microsoft.com/office/drawing/2014/main" id="{00000000-0008-0000-1500-00000B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1328140" name="Check Box 12" hidden="1">
              <a:extLst>
                <a:ext uri="{63B3BB69-23CF-44E3-9099-C40C66FF867C}">
                  <a14:compatExt spid="_x0000_s1328140"/>
                </a:ext>
                <a:ext uri="{FF2B5EF4-FFF2-40B4-BE49-F238E27FC236}">
                  <a16:creationId xmlns:a16="http://schemas.microsoft.com/office/drawing/2014/main" id="{00000000-0008-0000-1500-00000C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1328141" name="Check Box 13" hidden="1">
              <a:extLst>
                <a:ext uri="{63B3BB69-23CF-44E3-9099-C40C66FF867C}">
                  <a14:compatExt spid="_x0000_s1328141"/>
                </a:ext>
                <a:ext uri="{FF2B5EF4-FFF2-40B4-BE49-F238E27FC236}">
                  <a16:creationId xmlns:a16="http://schemas.microsoft.com/office/drawing/2014/main" id="{00000000-0008-0000-1500-00000D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1328142" name="Check Box 14" hidden="1">
              <a:extLst>
                <a:ext uri="{63B3BB69-23CF-44E3-9099-C40C66FF867C}">
                  <a14:compatExt spid="_x0000_s1328142"/>
                </a:ext>
                <a:ext uri="{FF2B5EF4-FFF2-40B4-BE49-F238E27FC236}">
                  <a16:creationId xmlns:a16="http://schemas.microsoft.com/office/drawing/2014/main" id="{00000000-0008-0000-1500-00000E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1328143" name="Check Box 15" hidden="1">
              <a:extLst>
                <a:ext uri="{63B3BB69-23CF-44E3-9099-C40C66FF867C}">
                  <a14:compatExt spid="_x0000_s1328143"/>
                </a:ext>
                <a:ext uri="{FF2B5EF4-FFF2-40B4-BE49-F238E27FC236}">
                  <a16:creationId xmlns:a16="http://schemas.microsoft.com/office/drawing/2014/main" id="{00000000-0008-0000-1500-00000F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1328144" name="Check Box 16" hidden="1">
              <a:extLst>
                <a:ext uri="{63B3BB69-23CF-44E3-9099-C40C66FF867C}">
                  <a14:compatExt spid="_x0000_s1328144"/>
                </a:ext>
                <a:ext uri="{FF2B5EF4-FFF2-40B4-BE49-F238E27FC236}">
                  <a16:creationId xmlns:a16="http://schemas.microsoft.com/office/drawing/2014/main" id="{00000000-0008-0000-1500-000010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328145" name="Check Box 17" hidden="1">
              <a:extLst>
                <a:ext uri="{63B3BB69-23CF-44E3-9099-C40C66FF867C}">
                  <a14:compatExt spid="_x0000_s1328145"/>
                </a:ext>
                <a:ext uri="{FF2B5EF4-FFF2-40B4-BE49-F238E27FC236}">
                  <a16:creationId xmlns:a16="http://schemas.microsoft.com/office/drawing/2014/main" id="{00000000-0008-0000-1500-000011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328146" name="Check Box 18" hidden="1">
              <a:extLst>
                <a:ext uri="{63B3BB69-23CF-44E3-9099-C40C66FF867C}">
                  <a14:compatExt spid="_x0000_s1328146"/>
                </a:ext>
                <a:ext uri="{FF2B5EF4-FFF2-40B4-BE49-F238E27FC236}">
                  <a16:creationId xmlns:a16="http://schemas.microsoft.com/office/drawing/2014/main" id="{00000000-0008-0000-1500-000012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54</xdr:row>
          <xdr:rowOff>114300</xdr:rowOff>
        </xdr:from>
        <xdr:to>
          <xdr:col>54</xdr:col>
          <xdr:colOff>0</xdr:colOff>
          <xdr:row>55</xdr:row>
          <xdr:rowOff>114300</xdr:rowOff>
        </xdr:to>
        <xdr:sp macro="" textlink="">
          <xdr:nvSpPr>
            <xdr:cNvPr id="1328147" name="Check Box 19" hidden="1">
              <a:extLst>
                <a:ext uri="{63B3BB69-23CF-44E3-9099-C40C66FF867C}">
                  <a14:compatExt spid="_x0000_s1328147"/>
                </a:ext>
                <a:ext uri="{FF2B5EF4-FFF2-40B4-BE49-F238E27FC236}">
                  <a16:creationId xmlns:a16="http://schemas.microsoft.com/office/drawing/2014/main" id="{00000000-0008-0000-1500-000013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55</xdr:row>
          <xdr:rowOff>133350</xdr:rowOff>
        </xdr:from>
        <xdr:to>
          <xdr:col>54</xdr:col>
          <xdr:colOff>0</xdr:colOff>
          <xdr:row>56</xdr:row>
          <xdr:rowOff>133350</xdr:rowOff>
        </xdr:to>
        <xdr:sp macro="" textlink="">
          <xdr:nvSpPr>
            <xdr:cNvPr id="1328148" name="Check Box 20" hidden="1">
              <a:extLst>
                <a:ext uri="{63B3BB69-23CF-44E3-9099-C40C66FF867C}">
                  <a14:compatExt spid="_x0000_s1328148"/>
                </a:ext>
                <a:ext uri="{FF2B5EF4-FFF2-40B4-BE49-F238E27FC236}">
                  <a16:creationId xmlns:a16="http://schemas.microsoft.com/office/drawing/2014/main" id="{00000000-0008-0000-1500-000014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57</xdr:row>
          <xdr:rowOff>114300</xdr:rowOff>
        </xdr:from>
        <xdr:to>
          <xdr:col>54</xdr:col>
          <xdr:colOff>0</xdr:colOff>
          <xdr:row>58</xdr:row>
          <xdr:rowOff>114300</xdr:rowOff>
        </xdr:to>
        <xdr:sp macro="" textlink="">
          <xdr:nvSpPr>
            <xdr:cNvPr id="1328149" name="Check Box 21" hidden="1">
              <a:extLst>
                <a:ext uri="{63B3BB69-23CF-44E3-9099-C40C66FF867C}">
                  <a14:compatExt spid="_x0000_s1328149"/>
                </a:ext>
                <a:ext uri="{FF2B5EF4-FFF2-40B4-BE49-F238E27FC236}">
                  <a16:creationId xmlns:a16="http://schemas.microsoft.com/office/drawing/2014/main" id="{00000000-0008-0000-1500-000015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58</xdr:row>
          <xdr:rowOff>133350</xdr:rowOff>
        </xdr:from>
        <xdr:to>
          <xdr:col>54</xdr:col>
          <xdr:colOff>0</xdr:colOff>
          <xdr:row>59</xdr:row>
          <xdr:rowOff>133350</xdr:rowOff>
        </xdr:to>
        <xdr:sp macro="" textlink="">
          <xdr:nvSpPr>
            <xdr:cNvPr id="1328150" name="Check Box 22" hidden="1">
              <a:extLst>
                <a:ext uri="{63B3BB69-23CF-44E3-9099-C40C66FF867C}">
                  <a14:compatExt spid="_x0000_s1328150"/>
                </a:ext>
                <a:ext uri="{FF2B5EF4-FFF2-40B4-BE49-F238E27FC236}">
                  <a16:creationId xmlns:a16="http://schemas.microsoft.com/office/drawing/2014/main" id="{00000000-0008-0000-1500-000016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328151" name="Check Box 23" hidden="1">
              <a:extLst>
                <a:ext uri="{63B3BB69-23CF-44E3-9099-C40C66FF867C}">
                  <a14:compatExt spid="_x0000_s1328151"/>
                </a:ext>
                <a:ext uri="{FF2B5EF4-FFF2-40B4-BE49-F238E27FC236}">
                  <a16:creationId xmlns:a16="http://schemas.microsoft.com/office/drawing/2014/main" id="{00000000-0008-0000-1500-000017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328152" name="Check Box 24" hidden="1">
              <a:extLst>
                <a:ext uri="{63B3BB69-23CF-44E3-9099-C40C66FF867C}">
                  <a14:compatExt spid="_x0000_s1328152"/>
                </a:ext>
                <a:ext uri="{FF2B5EF4-FFF2-40B4-BE49-F238E27FC236}">
                  <a16:creationId xmlns:a16="http://schemas.microsoft.com/office/drawing/2014/main" id="{00000000-0008-0000-1500-000018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60</xdr:row>
          <xdr:rowOff>114300</xdr:rowOff>
        </xdr:from>
        <xdr:to>
          <xdr:col>54</xdr:col>
          <xdr:colOff>0</xdr:colOff>
          <xdr:row>61</xdr:row>
          <xdr:rowOff>114300</xdr:rowOff>
        </xdr:to>
        <xdr:sp macro="" textlink="">
          <xdr:nvSpPr>
            <xdr:cNvPr id="1328153" name="Check Box 25" hidden="1">
              <a:extLst>
                <a:ext uri="{63B3BB69-23CF-44E3-9099-C40C66FF867C}">
                  <a14:compatExt spid="_x0000_s1328153"/>
                </a:ext>
                <a:ext uri="{FF2B5EF4-FFF2-40B4-BE49-F238E27FC236}">
                  <a16:creationId xmlns:a16="http://schemas.microsoft.com/office/drawing/2014/main" id="{00000000-0008-0000-1500-000019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61</xdr:row>
          <xdr:rowOff>133350</xdr:rowOff>
        </xdr:from>
        <xdr:to>
          <xdr:col>54</xdr:col>
          <xdr:colOff>0</xdr:colOff>
          <xdr:row>62</xdr:row>
          <xdr:rowOff>133350</xdr:rowOff>
        </xdr:to>
        <xdr:sp macro="" textlink="">
          <xdr:nvSpPr>
            <xdr:cNvPr id="1328154" name="Check Box 26" hidden="1">
              <a:extLst>
                <a:ext uri="{63B3BB69-23CF-44E3-9099-C40C66FF867C}">
                  <a14:compatExt spid="_x0000_s1328154"/>
                </a:ext>
                <a:ext uri="{FF2B5EF4-FFF2-40B4-BE49-F238E27FC236}">
                  <a16:creationId xmlns:a16="http://schemas.microsoft.com/office/drawing/2014/main" id="{00000000-0008-0000-1500-00001A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63</xdr:row>
          <xdr:rowOff>114300</xdr:rowOff>
        </xdr:from>
        <xdr:to>
          <xdr:col>54</xdr:col>
          <xdr:colOff>0</xdr:colOff>
          <xdr:row>64</xdr:row>
          <xdr:rowOff>114300</xdr:rowOff>
        </xdr:to>
        <xdr:sp macro="" textlink="">
          <xdr:nvSpPr>
            <xdr:cNvPr id="1328155" name="Check Box 27" hidden="1">
              <a:extLst>
                <a:ext uri="{63B3BB69-23CF-44E3-9099-C40C66FF867C}">
                  <a14:compatExt spid="_x0000_s1328155"/>
                </a:ext>
                <a:ext uri="{FF2B5EF4-FFF2-40B4-BE49-F238E27FC236}">
                  <a16:creationId xmlns:a16="http://schemas.microsoft.com/office/drawing/2014/main" id="{00000000-0008-0000-1500-00001B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64</xdr:row>
          <xdr:rowOff>133350</xdr:rowOff>
        </xdr:from>
        <xdr:to>
          <xdr:col>54</xdr:col>
          <xdr:colOff>0</xdr:colOff>
          <xdr:row>65</xdr:row>
          <xdr:rowOff>133350</xdr:rowOff>
        </xdr:to>
        <xdr:sp macro="" textlink="">
          <xdr:nvSpPr>
            <xdr:cNvPr id="1328156" name="Check Box 28" hidden="1">
              <a:extLst>
                <a:ext uri="{63B3BB69-23CF-44E3-9099-C40C66FF867C}">
                  <a14:compatExt spid="_x0000_s1328156"/>
                </a:ext>
                <a:ext uri="{FF2B5EF4-FFF2-40B4-BE49-F238E27FC236}">
                  <a16:creationId xmlns:a16="http://schemas.microsoft.com/office/drawing/2014/main" id="{00000000-0008-0000-1500-00001C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66</xdr:row>
          <xdr:rowOff>114300</xdr:rowOff>
        </xdr:from>
        <xdr:to>
          <xdr:col>54</xdr:col>
          <xdr:colOff>0</xdr:colOff>
          <xdr:row>67</xdr:row>
          <xdr:rowOff>114300</xdr:rowOff>
        </xdr:to>
        <xdr:sp macro="" textlink="">
          <xdr:nvSpPr>
            <xdr:cNvPr id="1328157" name="Check Box 29" hidden="1">
              <a:extLst>
                <a:ext uri="{63B3BB69-23CF-44E3-9099-C40C66FF867C}">
                  <a14:compatExt spid="_x0000_s1328157"/>
                </a:ext>
                <a:ext uri="{FF2B5EF4-FFF2-40B4-BE49-F238E27FC236}">
                  <a16:creationId xmlns:a16="http://schemas.microsoft.com/office/drawing/2014/main" id="{00000000-0008-0000-1500-00001D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67</xdr:row>
          <xdr:rowOff>133350</xdr:rowOff>
        </xdr:from>
        <xdr:to>
          <xdr:col>54</xdr:col>
          <xdr:colOff>0</xdr:colOff>
          <xdr:row>68</xdr:row>
          <xdr:rowOff>133350</xdr:rowOff>
        </xdr:to>
        <xdr:sp macro="" textlink="">
          <xdr:nvSpPr>
            <xdr:cNvPr id="1328158" name="Check Box 30" hidden="1">
              <a:extLst>
                <a:ext uri="{63B3BB69-23CF-44E3-9099-C40C66FF867C}">
                  <a14:compatExt spid="_x0000_s1328158"/>
                </a:ext>
                <a:ext uri="{FF2B5EF4-FFF2-40B4-BE49-F238E27FC236}">
                  <a16:creationId xmlns:a16="http://schemas.microsoft.com/office/drawing/2014/main" id="{00000000-0008-0000-1500-00001E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69</xdr:row>
          <xdr:rowOff>114300</xdr:rowOff>
        </xdr:from>
        <xdr:to>
          <xdr:col>54</xdr:col>
          <xdr:colOff>0</xdr:colOff>
          <xdr:row>70</xdr:row>
          <xdr:rowOff>114300</xdr:rowOff>
        </xdr:to>
        <xdr:sp macro="" textlink="">
          <xdr:nvSpPr>
            <xdr:cNvPr id="1328159" name="Check Box 31" hidden="1">
              <a:extLst>
                <a:ext uri="{63B3BB69-23CF-44E3-9099-C40C66FF867C}">
                  <a14:compatExt spid="_x0000_s1328159"/>
                </a:ext>
                <a:ext uri="{FF2B5EF4-FFF2-40B4-BE49-F238E27FC236}">
                  <a16:creationId xmlns:a16="http://schemas.microsoft.com/office/drawing/2014/main" id="{00000000-0008-0000-1500-00001F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70</xdr:row>
          <xdr:rowOff>133350</xdr:rowOff>
        </xdr:from>
        <xdr:to>
          <xdr:col>54</xdr:col>
          <xdr:colOff>0</xdr:colOff>
          <xdr:row>71</xdr:row>
          <xdr:rowOff>133350</xdr:rowOff>
        </xdr:to>
        <xdr:sp macro="" textlink="">
          <xdr:nvSpPr>
            <xdr:cNvPr id="1328160" name="Check Box 32" hidden="1">
              <a:extLst>
                <a:ext uri="{63B3BB69-23CF-44E3-9099-C40C66FF867C}">
                  <a14:compatExt spid="_x0000_s1328160"/>
                </a:ext>
                <a:ext uri="{FF2B5EF4-FFF2-40B4-BE49-F238E27FC236}">
                  <a16:creationId xmlns:a16="http://schemas.microsoft.com/office/drawing/2014/main" id="{00000000-0008-0000-1500-000020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18</xdr:col>
      <xdr:colOff>171450</xdr:colOff>
      <xdr:row>5</xdr:row>
      <xdr:rowOff>0</xdr:rowOff>
    </xdr:from>
    <xdr:to>
      <xdr:col>25</xdr:col>
      <xdr:colOff>66675</xdr:colOff>
      <xdr:row>6</xdr:row>
      <xdr:rowOff>19422</xdr:rowOff>
    </xdr:to>
    <xdr:grpSp>
      <xdr:nvGrpSpPr>
        <xdr:cNvPr id="3" name="グループ化 2">
          <a:extLst>
            <a:ext uri="{FF2B5EF4-FFF2-40B4-BE49-F238E27FC236}">
              <a16:creationId xmlns:a16="http://schemas.microsoft.com/office/drawing/2014/main" id="{00000000-0008-0000-1600-000003000000}"/>
            </a:ext>
          </a:extLst>
        </xdr:cNvPr>
        <xdr:cNvGrpSpPr/>
      </xdr:nvGrpSpPr>
      <xdr:grpSpPr>
        <a:xfrm>
          <a:off x="3276600" y="666750"/>
          <a:ext cx="1228725" cy="200397"/>
          <a:chOff x="3149602" y="2696140"/>
          <a:chExt cx="1162625" cy="202825"/>
        </a:xfrm>
      </xdr:grpSpPr>
      <xdr:sp macro="" textlink="">
        <xdr:nvSpPr>
          <xdr:cNvPr id="671745" name="Check Box 94" hidden="1">
            <a:extLst>
              <a:ext uri="{63B3BB69-23CF-44E3-9099-C40C66FF867C}">
                <a14:compatExt xmlns:a14="http://schemas.microsoft.com/office/drawing/2010/main" spid="_x0000_s671745"/>
              </a:ext>
              <a:ext uri="{FF2B5EF4-FFF2-40B4-BE49-F238E27FC236}">
                <a16:creationId xmlns:a16="http://schemas.microsoft.com/office/drawing/2014/main" id="{00000000-0008-0000-1600-000001400A00}"/>
              </a:ext>
            </a:extLst>
          </xdr:cNvPr>
          <xdr:cNvSpPr/>
        </xdr:nvSpPr>
        <xdr:spPr bwMode="auto">
          <a:xfrm>
            <a:off x="3149602"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6" name="Check Box 95" hidden="1">
            <a:extLst>
              <a:ext uri="{63B3BB69-23CF-44E3-9099-C40C66FF867C}">
                <a14:compatExt xmlns:a14="http://schemas.microsoft.com/office/drawing/2010/main" spid="_x0000_s671746"/>
              </a:ext>
              <a:ext uri="{FF2B5EF4-FFF2-40B4-BE49-F238E27FC236}">
                <a16:creationId xmlns:a16="http://schemas.microsoft.com/office/drawing/2014/main" id="{00000000-0008-0000-1600-000002400A00}"/>
              </a:ext>
            </a:extLst>
          </xdr:cNvPr>
          <xdr:cNvSpPr/>
        </xdr:nvSpPr>
        <xdr:spPr bwMode="auto">
          <a:xfrm>
            <a:off x="375473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4</xdr:row>
          <xdr:rowOff>171450</xdr:rowOff>
        </xdr:from>
        <xdr:to>
          <xdr:col>25</xdr:col>
          <xdr:colOff>66675</xdr:colOff>
          <xdr:row>6</xdr:row>
          <xdr:rowOff>9897</xdr:rowOff>
        </xdr:to>
        <xdr:grpSp>
          <xdr:nvGrpSpPr>
            <xdr:cNvPr id="6" name="グループ化 5">
              <a:extLst>
                <a:ext uri="{FF2B5EF4-FFF2-40B4-BE49-F238E27FC236}">
                  <a16:creationId xmlns:a16="http://schemas.microsoft.com/office/drawing/2014/main" id="{00000000-0008-0000-1600-000006000000}"/>
                </a:ext>
              </a:extLst>
            </xdr:cNvPr>
            <xdr:cNvGrpSpPr/>
          </xdr:nvGrpSpPr>
          <xdr:grpSpPr>
            <a:xfrm>
              <a:off x="3276600" y="657225"/>
              <a:ext cx="1228725" cy="200397"/>
              <a:chOff x="3149443" y="2696120"/>
              <a:chExt cx="1162595" cy="202825"/>
            </a:xfrm>
          </xdr:grpSpPr>
          <xdr:sp macro="" textlink="">
            <xdr:nvSpPr>
              <xdr:cNvPr id="671747" name="Check Box 3" hidden="1">
                <a:extLst>
                  <a:ext uri="{63B3BB69-23CF-44E3-9099-C40C66FF867C}">
                    <a14:compatExt spid="_x0000_s671747"/>
                  </a:ext>
                  <a:ext uri="{FF2B5EF4-FFF2-40B4-BE49-F238E27FC236}">
                    <a16:creationId xmlns:a16="http://schemas.microsoft.com/office/drawing/2014/main" id="{00000000-0008-0000-1600-000003400A00}"/>
                  </a:ext>
                </a:extLst>
              </xdr:cNvPr>
              <xdr:cNvSpPr/>
            </xdr:nvSpPr>
            <xdr:spPr bwMode="auto">
              <a:xfrm>
                <a:off x="3149443" y="269612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8" name="Check Box 4" hidden="1">
                <a:extLst>
                  <a:ext uri="{63B3BB69-23CF-44E3-9099-C40C66FF867C}">
                    <a14:compatExt spid="_x0000_s671748"/>
                  </a:ext>
                  <a:ext uri="{FF2B5EF4-FFF2-40B4-BE49-F238E27FC236}">
                    <a16:creationId xmlns:a16="http://schemas.microsoft.com/office/drawing/2014/main" id="{00000000-0008-0000-1600-000004400A00}"/>
                  </a:ext>
                </a:extLst>
              </xdr:cNvPr>
              <xdr:cNvSpPr/>
            </xdr:nvSpPr>
            <xdr:spPr bwMode="auto">
              <a:xfrm>
                <a:off x="375454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7</xdr:row>
          <xdr:rowOff>171450</xdr:rowOff>
        </xdr:from>
        <xdr:to>
          <xdr:col>25</xdr:col>
          <xdr:colOff>66675</xdr:colOff>
          <xdr:row>9</xdr:row>
          <xdr:rowOff>9897</xdr:rowOff>
        </xdr:to>
        <xdr:grpSp>
          <xdr:nvGrpSpPr>
            <xdr:cNvPr id="9" name="グループ化 8">
              <a:extLst>
                <a:ext uri="{FF2B5EF4-FFF2-40B4-BE49-F238E27FC236}">
                  <a16:creationId xmlns:a16="http://schemas.microsoft.com/office/drawing/2014/main" id="{00000000-0008-0000-1600-000009000000}"/>
                </a:ext>
              </a:extLst>
            </xdr:cNvPr>
            <xdr:cNvGrpSpPr/>
          </xdr:nvGrpSpPr>
          <xdr:grpSpPr>
            <a:xfrm>
              <a:off x="3276600" y="1200150"/>
              <a:ext cx="1228725" cy="200397"/>
              <a:chOff x="3149443" y="2696120"/>
              <a:chExt cx="1162595" cy="202825"/>
            </a:xfrm>
          </xdr:grpSpPr>
          <xdr:sp macro="" textlink="">
            <xdr:nvSpPr>
              <xdr:cNvPr id="671749" name="Check Box 5" hidden="1">
                <a:extLst>
                  <a:ext uri="{63B3BB69-23CF-44E3-9099-C40C66FF867C}">
                    <a14:compatExt spid="_x0000_s671749"/>
                  </a:ext>
                  <a:ext uri="{FF2B5EF4-FFF2-40B4-BE49-F238E27FC236}">
                    <a16:creationId xmlns:a16="http://schemas.microsoft.com/office/drawing/2014/main" id="{00000000-0008-0000-1600-000005400A00}"/>
                  </a:ext>
                </a:extLst>
              </xdr:cNvPr>
              <xdr:cNvSpPr/>
            </xdr:nvSpPr>
            <xdr:spPr bwMode="auto">
              <a:xfrm>
                <a:off x="3149443" y="269612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0" name="Check Box 6" hidden="1">
                <a:extLst>
                  <a:ext uri="{63B3BB69-23CF-44E3-9099-C40C66FF867C}">
                    <a14:compatExt spid="_x0000_s671750"/>
                  </a:ext>
                  <a:ext uri="{FF2B5EF4-FFF2-40B4-BE49-F238E27FC236}">
                    <a16:creationId xmlns:a16="http://schemas.microsoft.com/office/drawing/2014/main" id="{00000000-0008-0000-1600-000006400A00}"/>
                  </a:ext>
                </a:extLst>
              </xdr:cNvPr>
              <xdr:cNvSpPr/>
            </xdr:nvSpPr>
            <xdr:spPr bwMode="auto">
              <a:xfrm>
                <a:off x="375454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10</xdr:row>
          <xdr:rowOff>171450</xdr:rowOff>
        </xdr:from>
        <xdr:to>
          <xdr:col>25</xdr:col>
          <xdr:colOff>66675</xdr:colOff>
          <xdr:row>12</xdr:row>
          <xdr:rowOff>9897</xdr:rowOff>
        </xdr:to>
        <xdr:grpSp>
          <xdr:nvGrpSpPr>
            <xdr:cNvPr id="12" name="グループ化 11">
              <a:extLst>
                <a:ext uri="{FF2B5EF4-FFF2-40B4-BE49-F238E27FC236}">
                  <a16:creationId xmlns:a16="http://schemas.microsoft.com/office/drawing/2014/main" id="{00000000-0008-0000-1600-00000C000000}"/>
                </a:ext>
              </a:extLst>
            </xdr:cNvPr>
            <xdr:cNvGrpSpPr/>
          </xdr:nvGrpSpPr>
          <xdr:grpSpPr>
            <a:xfrm>
              <a:off x="3276600" y="1743075"/>
              <a:ext cx="1228725" cy="200397"/>
              <a:chOff x="3149443" y="2696120"/>
              <a:chExt cx="1162595" cy="202825"/>
            </a:xfrm>
          </xdr:grpSpPr>
          <xdr:sp macro="" textlink="">
            <xdr:nvSpPr>
              <xdr:cNvPr id="671751" name="Check Box 7" hidden="1">
                <a:extLst>
                  <a:ext uri="{63B3BB69-23CF-44E3-9099-C40C66FF867C}">
                    <a14:compatExt spid="_x0000_s671751"/>
                  </a:ext>
                  <a:ext uri="{FF2B5EF4-FFF2-40B4-BE49-F238E27FC236}">
                    <a16:creationId xmlns:a16="http://schemas.microsoft.com/office/drawing/2014/main" id="{00000000-0008-0000-1600-000007400A00}"/>
                  </a:ext>
                </a:extLst>
              </xdr:cNvPr>
              <xdr:cNvSpPr/>
            </xdr:nvSpPr>
            <xdr:spPr bwMode="auto">
              <a:xfrm>
                <a:off x="3149443" y="269612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2" name="Check Box 8" hidden="1">
                <a:extLst>
                  <a:ext uri="{63B3BB69-23CF-44E3-9099-C40C66FF867C}">
                    <a14:compatExt spid="_x0000_s671752"/>
                  </a:ext>
                  <a:ext uri="{FF2B5EF4-FFF2-40B4-BE49-F238E27FC236}">
                    <a16:creationId xmlns:a16="http://schemas.microsoft.com/office/drawing/2014/main" id="{00000000-0008-0000-1600-000008400A00}"/>
                  </a:ext>
                </a:extLst>
              </xdr:cNvPr>
              <xdr:cNvSpPr/>
            </xdr:nvSpPr>
            <xdr:spPr bwMode="auto">
              <a:xfrm>
                <a:off x="375454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13</xdr:row>
          <xdr:rowOff>171450</xdr:rowOff>
        </xdr:from>
        <xdr:to>
          <xdr:col>25</xdr:col>
          <xdr:colOff>66675</xdr:colOff>
          <xdr:row>15</xdr:row>
          <xdr:rowOff>9897</xdr:rowOff>
        </xdr:to>
        <xdr:grpSp>
          <xdr:nvGrpSpPr>
            <xdr:cNvPr id="15" name="グループ化 14">
              <a:extLst>
                <a:ext uri="{FF2B5EF4-FFF2-40B4-BE49-F238E27FC236}">
                  <a16:creationId xmlns:a16="http://schemas.microsoft.com/office/drawing/2014/main" id="{00000000-0008-0000-1600-00000F000000}"/>
                </a:ext>
              </a:extLst>
            </xdr:cNvPr>
            <xdr:cNvGrpSpPr/>
          </xdr:nvGrpSpPr>
          <xdr:grpSpPr>
            <a:xfrm>
              <a:off x="3276600" y="2286000"/>
              <a:ext cx="1228725" cy="200397"/>
              <a:chOff x="3149443" y="2696120"/>
              <a:chExt cx="1162595" cy="202825"/>
            </a:xfrm>
          </xdr:grpSpPr>
          <xdr:sp macro="" textlink="">
            <xdr:nvSpPr>
              <xdr:cNvPr id="671753" name="Check Box 9" hidden="1">
                <a:extLst>
                  <a:ext uri="{63B3BB69-23CF-44E3-9099-C40C66FF867C}">
                    <a14:compatExt spid="_x0000_s671753"/>
                  </a:ext>
                  <a:ext uri="{FF2B5EF4-FFF2-40B4-BE49-F238E27FC236}">
                    <a16:creationId xmlns:a16="http://schemas.microsoft.com/office/drawing/2014/main" id="{00000000-0008-0000-1600-000009400A00}"/>
                  </a:ext>
                </a:extLst>
              </xdr:cNvPr>
              <xdr:cNvSpPr/>
            </xdr:nvSpPr>
            <xdr:spPr bwMode="auto">
              <a:xfrm>
                <a:off x="3149443" y="269612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4" name="Check Box 10" hidden="1">
                <a:extLst>
                  <a:ext uri="{63B3BB69-23CF-44E3-9099-C40C66FF867C}">
                    <a14:compatExt spid="_x0000_s671754"/>
                  </a:ext>
                  <a:ext uri="{FF2B5EF4-FFF2-40B4-BE49-F238E27FC236}">
                    <a16:creationId xmlns:a16="http://schemas.microsoft.com/office/drawing/2014/main" id="{00000000-0008-0000-1600-00000A400A00}"/>
                  </a:ext>
                </a:extLst>
              </xdr:cNvPr>
              <xdr:cNvSpPr/>
            </xdr:nvSpPr>
            <xdr:spPr bwMode="auto">
              <a:xfrm>
                <a:off x="375454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4</xdr:col>
      <xdr:colOff>85725</xdr:colOff>
      <xdr:row>12</xdr:row>
      <xdr:rowOff>171450</xdr:rowOff>
    </xdr:from>
    <xdr:to>
      <xdr:col>28</xdr:col>
      <xdr:colOff>104775</xdr:colOff>
      <xdr:row>15</xdr:row>
      <xdr:rowOff>161925</xdr:rowOff>
    </xdr:to>
    <xdr:sp macro="" textlink="">
      <xdr:nvSpPr>
        <xdr:cNvPr id="2" name="AutoShape 3">
          <a:extLst>
            <a:ext uri="{FF2B5EF4-FFF2-40B4-BE49-F238E27FC236}">
              <a16:creationId xmlns:a16="http://schemas.microsoft.com/office/drawing/2014/main" id="{00000000-0008-0000-1700-000002000000}"/>
            </a:ext>
          </a:extLst>
        </xdr:cNvPr>
        <xdr:cNvSpPr>
          <a:spLocks noChangeArrowheads="1"/>
        </xdr:cNvSpPr>
      </xdr:nvSpPr>
      <xdr:spPr bwMode="auto">
        <a:xfrm>
          <a:off x="657225" y="2000250"/>
          <a:ext cx="4362450" cy="53340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22</xdr:col>
          <xdr:colOff>38100</xdr:colOff>
          <xdr:row>3</xdr:row>
          <xdr:rowOff>66675</xdr:rowOff>
        </xdr:from>
        <xdr:to>
          <xdr:col>28</xdr:col>
          <xdr:colOff>114300</xdr:colOff>
          <xdr:row>5</xdr:row>
          <xdr:rowOff>372</xdr:rowOff>
        </xdr:to>
        <xdr:grpSp>
          <xdr:nvGrpSpPr>
            <xdr:cNvPr id="3" name="グループ化 2">
              <a:extLst>
                <a:ext uri="{FF2B5EF4-FFF2-40B4-BE49-F238E27FC236}">
                  <a16:creationId xmlns:a16="http://schemas.microsoft.com/office/drawing/2014/main" id="{00000000-0008-0000-1700-000003000000}"/>
                </a:ext>
              </a:extLst>
            </xdr:cNvPr>
            <xdr:cNvGrpSpPr/>
          </xdr:nvGrpSpPr>
          <xdr:grpSpPr>
            <a:xfrm>
              <a:off x="3867150" y="466725"/>
              <a:ext cx="1162050" cy="200397"/>
              <a:chOff x="3149255" y="2696150"/>
              <a:chExt cx="1162622" cy="202825"/>
            </a:xfrm>
          </xdr:grpSpPr>
          <xdr:sp macro="" textlink="">
            <xdr:nvSpPr>
              <xdr:cNvPr id="672769" name="Check Box 94" hidden="1">
                <a:extLst>
                  <a:ext uri="{63B3BB69-23CF-44E3-9099-C40C66FF867C}">
                    <a14:compatExt spid="_x0000_s672769"/>
                  </a:ext>
                  <a:ext uri="{FF2B5EF4-FFF2-40B4-BE49-F238E27FC236}">
                    <a16:creationId xmlns:a16="http://schemas.microsoft.com/office/drawing/2014/main" id="{00000000-0008-0000-1700-000001440A00}"/>
                  </a:ext>
                </a:extLst>
              </xdr:cNvPr>
              <xdr:cNvSpPr/>
            </xdr:nvSpPr>
            <xdr:spPr bwMode="auto">
              <a:xfrm>
                <a:off x="3149255" y="269615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0" name="Check Box 95" hidden="1">
                <a:extLst>
                  <a:ext uri="{63B3BB69-23CF-44E3-9099-C40C66FF867C}">
                    <a14:compatExt spid="_x0000_s672770"/>
                  </a:ext>
                  <a:ext uri="{FF2B5EF4-FFF2-40B4-BE49-F238E27FC236}">
                    <a16:creationId xmlns:a16="http://schemas.microsoft.com/office/drawing/2014/main" id="{00000000-0008-0000-1700-000002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17</xdr:row>
          <xdr:rowOff>0</xdr:rowOff>
        </xdr:from>
        <xdr:to>
          <xdr:col>28</xdr:col>
          <xdr:colOff>114300</xdr:colOff>
          <xdr:row>18</xdr:row>
          <xdr:rowOff>19422</xdr:rowOff>
        </xdr:to>
        <xdr:grpSp>
          <xdr:nvGrpSpPr>
            <xdr:cNvPr id="6" name="グループ化 5">
              <a:extLst>
                <a:ext uri="{FF2B5EF4-FFF2-40B4-BE49-F238E27FC236}">
                  <a16:creationId xmlns:a16="http://schemas.microsoft.com/office/drawing/2014/main" id="{00000000-0008-0000-1700-000006000000}"/>
                </a:ext>
              </a:extLst>
            </xdr:cNvPr>
            <xdr:cNvGrpSpPr/>
          </xdr:nvGrpSpPr>
          <xdr:grpSpPr>
            <a:xfrm>
              <a:off x="3867150" y="2733675"/>
              <a:ext cx="1162050" cy="200397"/>
              <a:chOff x="3149255" y="2696112"/>
              <a:chExt cx="1162622" cy="202825"/>
            </a:xfrm>
          </xdr:grpSpPr>
          <xdr:sp macro="" textlink="">
            <xdr:nvSpPr>
              <xdr:cNvPr id="672771" name="Check Box 3" hidden="1">
                <a:extLst>
                  <a:ext uri="{63B3BB69-23CF-44E3-9099-C40C66FF867C}">
                    <a14:compatExt spid="_x0000_s672771"/>
                  </a:ext>
                  <a:ext uri="{FF2B5EF4-FFF2-40B4-BE49-F238E27FC236}">
                    <a16:creationId xmlns:a16="http://schemas.microsoft.com/office/drawing/2014/main" id="{00000000-0008-0000-1700-000003440A00}"/>
                  </a:ext>
                </a:extLst>
              </xdr:cNvPr>
              <xdr:cNvSpPr/>
            </xdr:nvSpPr>
            <xdr:spPr bwMode="auto">
              <a:xfrm>
                <a:off x="3149255" y="269611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2" name="Check Box 4" hidden="1">
                <a:extLst>
                  <a:ext uri="{63B3BB69-23CF-44E3-9099-C40C66FF867C}">
                    <a14:compatExt spid="_x0000_s672772"/>
                  </a:ext>
                  <a:ext uri="{FF2B5EF4-FFF2-40B4-BE49-F238E27FC236}">
                    <a16:creationId xmlns:a16="http://schemas.microsoft.com/office/drawing/2014/main" id="{00000000-0008-0000-1700-000004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10</xdr:row>
          <xdr:rowOff>0</xdr:rowOff>
        </xdr:from>
        <xdr:to>
          <xdr:col>28</xdr:col>
          <xdr:colOff>114300</xdr:colOff>
          <xdr:row>11</xdr:row>
          <xdr:rowOff>19422</xdr:rowOff>
        </xdr:to>
        <xdr:grpSp>
          <xdr:nvGrpSpPr>
            <xdr:cNvPr id="15" name="グループ化 14">
              <a:extLst>
                <a:ext uri="{FF2B5EF4-FFF2-40B4-BE49-F238E27FC236}">
                  <a16:creationId xmlns:a16="http://schemas.microsoft.com/office/drawing/2014/main" id="{00000000-0008-0000-1700-00000F000000}"/>
                </a:ext>
              </a:extLst>
            </xdr:cNvPr>
            <xdr:cNvGrpSpPr/>
          </xdr:nvGrpSpPr>
          <xdr:grpSpPr>
            <a:xfrm>
              <a:off x="3867150" y="1562100"/>
              <a:ext cx="1162050" cy="200397"/>
              <a:chOff x="3149255" y="2696112"/>
              <a:chExt cx="1162622" cy="202825"/>
            </a:xfrm>
          </xdr:grpSpPr>
          <xdr:sp macro="" textlink="">
            <xdr:nvSpPr>
              <xdr:cNvPr id="672777" name="Check Box 9" hidden="1">
                <a:extLst>
                  <a:ext uri="{63B3BB69-23CF-44E3-9099-C40C66FF867C}">
                    <a14:compatExt spid="_x0000_s672777"/>
                  </a:ext>
                  <a:ext uri="{FF2B5EF4-FFF2-40B4-BE49-F238E27FC236}">
                    <a16:creationId xmlns:a16="http://schemas.microsoft.com/office/drawing/2014/main" id="{00000000-0008-0000-1700-000009440A00}"/>
                  </a:ext>
                </a:extLst>
              </xdr:cNvPr>
              <xdr:cNvSpPr/>
            </xdr:nvSpPr>
            <xdr:spPr bwMode="auto">
              <a:xfrm>
                <a:off x="3149255" y="269611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8" name="Check Box 10" hidden="1">
                <a:extLst>
                  <a:ext uri="{63B3BB69-23CF-44E3-9099-C40C66FF867C}">
                    <a14:compatExt spid="_x0000_s672778"/>
                  </a:ext>
                  <a:ext uri="{FF2B5EF4-FFF2-40B4-BE49-F238E27FC236}">
                    <a16:creationId xmlns:a16="http://schemas.microsoft.com/office/drawing/2014/main" id="{00000000-0008-0000-1700-00000A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29</xdr:row>
          <xdr:rowOff>171450</xdr:rowOff>
        </xdr:from>
        <xdr:to>
          <xdr:col>28</xdr:col>
          <xdr:colOff>114300</xdr:colOff>
          <xdr:row>31</xdr:row>
          <xdr:rowOff>9897</xdr:rowOff>
        </xdr:to>
        <xdr:grpSp>
          <xdr:nvGrpSpPr>
            <xdr:cNvPr id="27" name="グループ化 26">
              <a:extLst>
                <a:ext uri="{FF2B5EF4-FFF2-40B4-BE49-F238E27FC236}">
                  <a16:creationId xmlns:a16="http://schemas.microsoft.com/office/drawing/2014/main" id="{00000000-0008-0000-1700-00001B000000}"/>
                </a:ext>
              </a:extLst>
            </xdr:cNvPr>
            <xdr:cNvGrpSpPr/>
          </xdr:nvGrpSpPr>
          <xdr:grpSpPr>
            <a:xfrm>
              <a:off x="3867150" y="5076825"/>
              <a:ext cx="1162050" cy="200397"/>
              <a:chOff x="3149255" y="2696124"/>
              <a:chExt cx="1162622" cy="202825"/>
            </a:xfrm>
          </xdr:grpSpPr>
          <xdr:sp macro="" textlink="">
            <xdr:nvSpPr>
              <xdr:cNvPr id="672786" name="Check Box 18" hidden="1">
                <a:extLst>
                  <a:ext uri="{63B3BB69-23CF-44E3-9099-C40C66FF867C}">
                    <a14:compatExt spid="_x0000_s672786"/>
                  </a:ext>
                  <a:ext uri="{FF2B5EF4-FFF2-40B4-BE49-F238E27FC236}">
                    <a16:creationId xmlns:a16="http://schemas.microsoft.com/office/drawing/2014/main" id="{00000000-0008-0000-1700-000012440A00}"/>
                  </a:ext>
                </a:extLst>
              </xdr:cNvPr>
              <xdr:cNvSpPr/>
            </xdr:nvSpPr>
            <xdr:spPr bwMode="auto">
              <a:xfrm>
                <a:off x="3149255" y="2696124"/>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7" name="Check Box 19" hidden="1">
                <a:extLst>
                  <a:ext uri="{63B3BB69-23CF-44E3-9099-C40C66FF867C}">
                    <a14:compatExt spid="_x0000_s672787"/>
                  </a:ext>
                  <a:ext uri="{FF2B5EF4-FFF2-40B4-BE49-F238E27FC236}">
                    <a16:creationId xmlns:a16="http://schemas.microsoft.com/office/drawing/2014/main" id="{00000000-0008-0000-1700-000013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28</xdr:row>
          <xdr:rowOff>0</xdr:rowOff>
        </xdr:from>
        <xdr:to>
          <xdr:col>28</xdr:col>
          <xdr:colOff>114300</xdr:colOff>
          <xdr:row>29</xdr:row>
          <xdr:rowOff>19422</xdr:rowOff>
        </xdr:to>
        <xdr:grpSp>
          <xdr:nvGrpSpPr>
            <xdr:cNvPr id="30" name="グループ化 29">
              <a:extLst>
                <a:ext uri="{FF2B5EF4-FFF2-40B4-BE49-F238E27FC236}">
                  <a16:creationId xmlns:a16="http://schemas.microsoft.com/office/drawing/2014/main" id="{00000000-0008-0000-1700-00001E000000}"/>
                </a:ext>
              </a:extLst>
            </xdr:cNvPr>
            <xdr:cNvGrpSpPr/>
          </xdr:nvGrpSpPr>
          <xdr:grpSpPr>
            <a:xfrm>
              <a:off x="3867150" y="4724400"/>
              <a:ext cx="1162050" cy="200397"/>
              <a:chOff x="3149255" y="2696112"/>
              <a:chExt cx="1162622" cy="202825"/>
            </a:xfrm>
          </xdr:grpSpPr>
          <xdr:sp macro="" textlink="">
            <xdr:nvSpPr>
              <xdr:cNvPr id="672788" name="Check Box 20" hidden="1">
                <a:extLst>
                  <a:ext uri="{63B3BB69-23CF-44E3-9099-C40C66FF867C}">
                    <a14:compatExt spid="_x0000_s672788"/>
                  </a:ext>
                  <a:ext uri="{FF2B5EF4-FFF2-40B4-BE49-F238E27FC236}">
                    <a16:creationId xmlns:a16="http://schemas.microsoft.com/office/drawing/2014/main" id="{00000000-0008-0000-1700-000014440A00}"/>
                  </a:ext>
                </a:extLst>
              </xdr:cNvPr>
              <xdr:cNvSpPr/>
            </xdr:nvSpPr>
            <xdr:spPr bwMode="auto">
              <a:xfrm>
                <a:off x="3149255" y="269611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9" name="Check Box 21" hidden="1">
                <a:extLst>
                  <a:ext uri="{63B3BB69-23CF-44E3-9099-C40C66FF867C}">
                    <a14:compatExt spid="_x0000_s672789"/>
                  </a:ext>
                  <a:ext uri="{FF2B5EF4-FFF2-40B4-BE49-F238E27FC236}">
                    <a16:creationId xmlns:a16="http://schemas.microsoft.com/office/drawing/2014/main" id="{00000000-0008-0000-1700-000015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25</xdr:row>
          <xdr:rowOff>0</xdr:rowOff>
        </xdr:from>
        <xdr:to>
          <xdr:col>28</xdr:col>
          <xdr:colOff>114300</xdr:colOff>
          <xdr:row>26</xdr:row>
          <xdr:rowOff>19422</xdr:rowOff>
        </xdr:to>
        <xdr:grpSp>
          <xdr:nvGrpSpPr>
            <xdr:cNvPr id="33" name="グループ化 32">
              <a:extLst>
                <a:ext uri="{FF2B5EF4-FFF2-40B4-BE49-F238E27FC236}">
                  <a16:creationId xmlns:a16="http://schemas.microsoft.com/office/drawing/2014/main" id="{00000000-0008-0000-1700-000021000000}"/>
                </a:ext>
              </a:extLst>
            </xdr:cNvPr>
            <xdr:cNvGrpSpPr/>
          </xdr:nvGrpSpPr>
          <xdr:grpSpPr>
            <a:xfrm>
              <a:off x="3867150" y="4181475"/>
              <a:ext cx="1162050" cy="200397"/>
              <a:chOff x="3149255" y="2696112"/>
              <a:chExt cx="1162622" cy="202825"/>
            </a:xfrm>
          </xdr:grpSpPr>
          <xdr:sp macro="" textlink="">
            <xdr:nvSpPr>
              <xdr:cNvPr id="672790" name="Check Box 22" hidden="1">
                <a:extLst>
                  <a:ext uri="{63B3BB69-23CF-44E3-9099-C40C66FF867C}">
                    <a14:compatExt spid="_x0000_s672790"/>
                  </a:ext>
                  <a:ext uri="{FF2B5EF4-FFF2-40B4-BE49-F238E27FC236}">
                    <a16:creationId xmlns:a16="http://schemas.microsoft.com/office/drawing/2014/main" id="{00000000-0008-0000-1700-000016440A00}"/>
                  </a:ext>
                </a:extLst>
              </xdr:cNvPr>
              <xdr:cNvSpPr/>
            </xdr:nvSpPr>
            <xdr:spPr bwMode="auto">
              <a:xfrm>
                <a:off x="3149255" y="269611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1" name="Check Box 23" hidden="1">
                <a:extLst>
                  <a:ext uri="{63B3BB69-23CF-44E3-9099-C40C66FF867C}">
                    <a14:compatExt spid="_x0000_s672791"/>
                  </a:ext>
                  <a:ext uri="{FF2B5EF4-FFF2-40B4-BE49-F238E27FC236}">
                    <a16:creationId xmlns:a16="http://schemas.microsoft.com/office/drawing/2014/main" id="{00000000-0008-0000-1700-000017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22</xdr:row>
          <xdr:rowOff>0</xdr:rowOff>
        </xdr:from>
        <xdr:to>
          <xdr:col>28</xdr:col>
          <xdr:colOff>114300</xdr:colOff>
          <xdr:row>23</xdr:row>
          <xdr:rowOff>19422</xdr:rowOff>
        </xdr:to>
        <xdr:grpSp>
          <xdr:nvGrpSpPr>
            <xdr:cNvPr id="36" name="グループ化 35">
              <a:extLst>
                <a:ext uri="{FF2B5EF4-FFF2-40B4-BE49-F238E27FC236}">
                  <a16:creationId xmlns:a16="http://schemas.microsoft.com/office/drawing/2014/main" id="{00000000-0008-0000-1700-000024000000}"/>
                </a:ext>
              </a:extLst>
            </xdr:cNvPr>
            <xdr:cNvGrpSpPr/>
          </xdr:nvGrpSpPr>
          <xdr:grpSpPr>
            <a:xfrm>
              <a:off x="3867150" y="3638550"/>
              <a:ext cx="1162050" cy="200397"/>
              <a:chOff x="3149255" y="2696112"/>
              <a:chExt cx="1162622" cy="202825"/>
            </a:xfrm>
          </xdr:grpSpPr>
          <xdr:sp macro="" textlink="">
            <xdr:nvSpPr>
              <xdr:cNvPr id="672792" name="Check Box 24" hidden="1">
                <a:extLst>
                  <a:ext uri="{63B3BB69-23CF-44E3-9099-C40C66FF867C}">
                    <a14:compatExt spid="_x0000_s672792"/>
                  </a:ext>
                  <a:ext uri="{FF2B5EF4-FFF2-40B4-BE49-F238E27FC236}">
                    <a16:creationId xmlns:a16="http://schemas.microsoft.com/office/drawing/2014/main" id="{00000000-0008-0000-1700-000018440A00}"/>
                  </a:ext>
                </a:extLst>
              </xdr:cNvPr>
              <xdr:cNvSpPr/>
            </xdr:nvSpPr>
            <xdr:spPr bwMode="auto">
              <a:xfrm>
                <a:off x="3149255" y="269611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3" name="Check Box 25" hidden="1">
                <a:extLst>
                  <a:ext uri="{63B3BB69-23CF-44E3-9099-C40C66FF867C}">
                    <a14:compatExt spid="_x0000_s672793"/>
                  </a:ext>
                  <a:ext uri="{FF2B5EF4-FFF2-40B4-BE49-F238E27FC236}">
                    <a16:creationId xmlns:a16="http://schemas.microsoft.com/office/drawing/2014/main" id="{00000000-0008-0000-1700-000019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20</xdr:row>
          <xdr:rowOff>0</xdr:rowOff>
        </xdr:from>
        <xdr:to>
          <xdr:col>28</xdr:col>
          <xdr:colOff>114300</xdr:colOff>
          <xdr:row>21</xdr:row>
          <xdr:rowOff>19422</xdr:rowOff>
        </xdr:to>
        <xdr:grpSp>
          <xdr:nvGrpSpPr>
            <xdr:cNvPr id="39" name="グループ化 38">
              <a:extLst>
                <a:ext uri="{FF2B5EF4-FFF2-40B4-BE49-F238E27FC236}">
                  <a16:creationId xmlns:a16="http://schemas.microsoft.com/office/drawing/2014/main" id="{00000000-0008-0000-1700-000027000000}"/>
                </a:ext>
              </a:extLst>
            </xdr:cNvPr>
            <xdr:cNvGrpSpPr/>
          </xdr:nvGrpSpPr>
          <xdr:grpSpPr>
            <a:xfrm>
              <a:off x="3867150" y="3276600"/>
              <a:ext cx="1162050" cy="200397"/>
              <a:chOff x="3149255" y="2696112"/>
              <a:chExt cx="1162622" cy="202825"/>
            </a:xfrm>
          </xdr:grpSpPr>
          <xdr:sp macro="" textlink="">
            <xdr:nvSpPr>
              <xdr:cNvPr id="672794" name="Check Box 26" hidden="1">
                <a:extLst>
                  <a:ext uri="{63B3BB69-23CF-44E3-9099-C40C66FF867C}">
                    <a14:compatExt spid="_x0000_s672794"/>
                  </a:ext>
                  <a:ext uri="{FF2B5EF4-FFF2-40B4-BE49-F238E27FC236}">
                    <a16:creationId xmlns:a16="http://schemas.microsoft.com/office/drawing/2014/main" id="{00000000-0008-0000-1700-00001A440A00}"/>
                  </a:ext>
                </a:extLst>
              </xdr:cNvPr>
              <xdr:cNvSpPr/>
            </xdr:nvSpPr>
            <xdr:spPr bwMode="auto">
              <a:xfrm>
                <a:off x="3149255" y="269611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5" name="Check Box 27" hidden="1">
                <a:extLst>
                  <a:ext uri="{63B3BB69-23CF-44E3-9099-C40C66FF867C}">
                    <a14:compatExt spid="_x0000_s672795"/>
                  </a:ext>
                  <a:ext uri="{FF2B5EF4-FFF2-40B4-BE49-F238E27FC236}">
                    <a16:creationId xmlns:a16="http://schemas.microsoft.com/office/drawing/2014/main" id="{00000000-0008-0000-1700-00001B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xdr:row>
      <xdr:rowOff>161925</xdr:rowOff>
    </xdr:from>
    <xdr:to>
      <xdr:col>28</xdr:col>
      <xdr:colOff>104775</xdr:colOff>
      <xdr:row>8</xdr:row>
      <xdr:rowOff>19050</xdr:rowOff>
    </xdr:to>
    <xdr:sp macro="" textlink="">
      <xdr:nvSpPr>
        <xdr:cNvPr id="42" name="AutoShape 3">
          <a:extLst>
            <a:ext uri="{FF2B5EF4-FFF2-40B4-BE49-F238E27FC236}">
              <a16:creationId xmlns:a16="http://schemas.microsoft.com/office/drawing/2014/main" id="{00000000-0008-0000-1700-00002A000000}"/>
            </a:ext>
          </a:extLst>
        </xdr:cNvPr>
        <xdr:cNvSpPr>
          <a:spLocks noChangeArrowheads="1"/>
        </xdr:cNvSpPr>
      </xdr:nvSpPr>
      <xdr:spPr bwMode="auto">
        <a:xfrm>
          <a:off x="476249" y="828675"/>
          <a:ext cx="4543426" cy="400050"/>
        </a:xfrm>
        <a:prstGeom prst="bracketPair">
          <a:avLst>
            <a:gd name="adj" fmla="val 11403"/>
          </a:avLst>
        </a:prstGeom>
        <a:no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57150</xdr:colOff>
      <xdr:row>9</xdr:row>
      <xdr:rowOff>0</xdr:rowOff>
    </xdr:from>
    <xdr:to>
      <xdr:col>26</xdr:col>
      <xdr:colOff>85725</xdr:colOff>
      <xdr:row>12</xdr:row>
      <xdr:rowOff>85725</xdr:rowOff>
    </xdr:to>
    <xdr:sp macro="" textlink="">
      <xdr:nvSpPr>
        <xdr:cNvPr id="2" name="AutoShape 3">
          <a:extLst>
            <a:ext uri="{FF2B5EF4-FFF2-40B4-BE49-F238E27FC236}">
              <a16:creationId xmlns:a16="http://schemas.microsoft.com/office/drawing/2014/main" id="{00000000-0008-0000-1900-000002000000}"/>
            </a:ext>
          </a:extLst>
        </xdr:cNvPr>
        <xdr:cNvSpPr>
          <a:spLocks noChangeArrowheads="1"/>
        </xdr:cNvSpPr>
      </xdr:nvSpPr>
      <xdr:spPr bwMode="auto">
        <a:xfrm>
          <a:off x="466725" y="1428750"/>
          <a:ext cx="3829050" cy="600075"/>
        </a:xfrm>
        <a:prstGeom prst="bracketPair">
          <a:avLst>
            <a:gd name="adj" fmla="val 7144"/>
          </a:avLst>
        </a:prstGeom>
        <a:noFill/>
        <a:ln w="9525">
          <a:solidFill>
            <a:srgbClr val="000000"/>
          </a:solidFill>
          <a:round/>
          <a:headEnd/>
          <a:tailEnd/>
        </a:ln>
      </xdr:spPr>
    </xdr:sp>
    <xdr:clientData/>
  </xdr:twoCellAnchor>
  <xdr:twoCellAnchor>
    <xdr:from>
      <xdr:col>3</xdr:col>
      <xdr:colOff>66675</xdr:colOff>
      <xdr:row>14</xdr:row>
      <xdr:rowOff>161925</xdr:rowOff>
    </xdr:from>
    <xdr:to>
      <xdr:col>26</xdr:col>
      <xdr:colOff>76200</xdr:colOff>
      <xdr:row>17</xdr:row>
      <xdr:rowOff>152400</xdr:rowOff>
    </xdr:to>
    <xdr:sp macro="" textlink="">
      <xdr:nvSpPr>
        <xdr:cNvPr id="3" name="AutoShape 4">
          <a:extLst>
            <a:ext uri="{FF2B5EF4-FFF2-40B4-BE49-F238E27FC236}">
              <a16:creationId xmlns:a16="http://schemas.microsoft.com/office/drawing/2014/main" id="{00000000-0008-0000-1900-000003000000}"/>
            </a:ext>
          </a:extLst>
        </xdr:cNvPr>
        <xdr:cNvSpPr>
          <a:spLocks noChangeArrowheads="1"/>
        </xdr:cNvSpPr>
      </xdr:nvSpPr>
      <xdr:spPr bwMode="auto">
        <a:xfrm>
          <a:off x="476250" y="2447925"/>
          <a:ext cx="3810000" cy="504825"/>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38</xdr:row>
          <xdr:rowOff>0</xdr:rowOff>
        </xdr:from>
        <xdr:to>
          <xdr:col>25</xdr:col>
          <xdr:colOff>47625</xdr:colOff>
          <xdr:row>39</xdr:row>
          <xdr:rowOff>9525</xdr:rowOff>
        </xdr:to>
        <xdr:grpSp>
          <xdr:nvGrpSpPr>
            <xdr:cNvPr id="45" name="グループ化 44">
              <a:extLst>
                <a:ext uri="{FF2B5EF4-FFF2-40B4-BE49-F238E27FC236}">
                  <a16:creationId xmlns:a16="http://schemas.microsoft.com/office/drawing/2014/main" id="{00000000-0008-0000-1900-00002D000000}"/>
                </a:ext>
              </a:extLst>
            </xdr:cNvPr>
            <xdr:cNvGrpSpPr/>
          </xdr:nvGrpSpPr>
          <xdr:grpSpPr>
            <a:xfrm>
              <a:off x="3276600" y="6248400"/>
              <a:ext cx="1162050" cy="180975"/>
              <a:chOff x="3149682" y="2697215"/>
              <a:chExt cx="1162624" cy="202824"/>
            </a:xfrm>
          </xdr:grpSpPr>
          <xdr:sp macro="" textlink="">
            <xdr:nvSpPr>
              <xdr:cNvPr id="945179" name="Check Box 27" hidden="1">
                <a:extLst>
                  <a:ext uri="{63B3BB69-23CF-44E3-9099-C40C66FF867C}">
                    <a14:compatExt spid="_x0000_s945179"/>
                  </a:ext>
                  <a:ext uri="{FF2B5EF4-FFF2-40B4-BE49-F238E27FC236}">
                    <a16:creationId xmlns:a16="http://schemas.microsoft.com/office/drawing/2014/main" id="{00000000-0008-0000-1900-00001B6C0E00}"/>
                  </a:ext>
                </a:extLst>
              </xdr:cNvPr>
              <xdr:cNvSpPr/>
            </xdr:nvSpPr>
            <xdr:spPr bwMode="auto">
              <a:xfrm>
                <a:off x="3149682" y="269721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0" name="Check Box 28" hidden="1">
                <a:extLst>
                  <a:ext uri="{63B3BB69-23CF-44E3-9099-C40C66FF867C}">
                    <a14:compatExt spid="_x0000_s945180"/>
                  </a:ext>
                  <a:ext uri="{FF2B5EF4-FFF2-40B4-BE49-F238E27FC236}">
                    <a16:creationId xmlns:a16="http://schemas.microsoft.com/office/drawing/2014/main" id="{00000000-0008-0000-1900-00001C6C0E00}"/>
                  </a:ext>
                </a:extLst>
              </xdr:cNvPr>
              <xdr:cNvSpPr/>
            </xdr:nvSpPr>
            <xdr:spPr bwMode="auto">
              <a:xfrm>
                <a:off x="3754813" y="2697216"/>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27</xdr:row>
          <xdr:rowOff>152400</xdr:rowOff>
        </xdr:from>
        <xdr:to>
          <xdr:col>25</xdr:col>
          <xdr:colOff>47625</xdr:colOff>
          <xdr:row>29</xdr:row>
          <xdr:rowOff>9897</xdr:rowOff>
        </xdr:to>
        <xdr:grpSp>
          <xdr:nvGrpSpPr>
            <xdr:cNvPr id="51" name="グループ化 50">
              <a:extLst>
                <a:ext uri="{FF2B5EF4-FFF2-40B4-BE49-F238E27FC236}">
                  <a16:creationId xmlns:a16="http://schemas.microsoft.com/office/drawing/2014/main" id="{00000000-0008-0000-1900-000033000000}"/>
                </a:ext>
              </a:extLst>
            </xdr:cNvPr>
            <xdr:cNvGrpSpPr/>
          </xdr:nvGrpSpPr>
          <xdr:grpSpPr>
            <a:xfrm>
              <a:off x="3276600" y="4514850"/>
              <a:ext cx="1162050" cy="200397"/>
              <a:chOff x="3149682" y="2696138"/>
              <a:chExt cx="1162624" cy="202825"/>
            </a:xfrm>
          </xdr:grpSpPr>
          <xdr:sp macro="" textlink="">
            <xdr:nvSpPr>
              <xdr:cNvPr id="945183" name="Check Box 31" hidden="1">
                <a:extLst>
                  <a:ext uri="{63B3BB69-23CF-44E3-9099-C40C66FF867C}">
                    <a14:compatExt spid="_x0000_s945183"/>
                  </a:ext>
                  <a:ext uri="{FF2B5EF4-FFF2-40B4-BE49-F238E27FC236}">
                    <a16:creationId xmlns:a16="http://schemas.microsoft.com/office/drawing/2014/main" id="{00000000-0008-0000-1900-00001F6C0E00}"/>
                  </a:ext>
                </a:extLst>
              </xdr:cNvPr>
              <xdr:cNvSpPr/>
            </xdr:nvSpPr>
            <xdr:spPr bwMode="auto">
              <a:xfrm>
                <a:off x="3149682" y="269613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4" name="Check Box 32" hidden="1">
                <a:extLst>
                  <a:ext uri="{63B3BB69-23CF-44E3-9099-C40C66FF867C}">
                    <a14:compatExt spid="_x0000_s945184"/>
                  </a:ext>
                  <a:ext uri="{FF2B5EF4-FFF2-40B4-BE49-F238E27FC236}">
                    <a16:creationId xmlns:a16="http://schemas.microsoft.com/office/drawing/2014/main" id="{00000000-0008-0000-1900-0000206C0E00}"/>
                  </a:ext>
                </a:extLst>
              </xdr:cNvPr>
              <xdr:cNvSpPr/>
            </xdr:nvSpPr>
            <xdr:spPr bwMode="auto">
              <a:xfrm>
                <a:off x="375481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30</xdr:row>
          <xdr:rowOff>152400</xdr:rowOff>
        </xdr:from>
        <xdr:to>
          <xdr:col>25</xdr:col>
          <xdr:colOff>47625</xdr:colOff>
          <xdr:row>32</xdr:row>
          <xdr:rowOff>9897</xdr:rowOff>
        </xdr:to>
        <xdr:grpSp>
          <xdr:nvGrpSpPr>
            <xdr:cNvPr id="54" name="グループ化 53">
              <a:extLst>
                <a:ext uri="{FF2B5EF4-FFF2-40B4-BE49-F238E27FC236}">
                  <a16:creationId xmlns:a16="http://schemas.microsoft.com/office/drawing/2014/main" id="{00000000-0008-0000-1900-000036000000}"/>
                </a:ext>
              </a:extLst>
            </xdr:cNvPr>
            <xdr:cNvGrpSpPr/>
          </xdr:nvGrpSpPr>
          <xdr:grpSpPr>
            <a:xfrm>
              <a:off x="3276600" y="5029200"/>
              <a:ext cx="1162050" cy="200397"/>
              <a:chOff x="3149682" y="2696138"/>
              <a:chExt cx="1162624" cy="202825"/>
            </a:xfrm>
          </xdr:grpSpPr>
          <xdr:sp macro="" textlink="">
            <xdr:nvSpPr>
              <xdr:cNvPr id="945185" name="Check Box 33" hidden="1">
                <a:extLst>
                  <a:ext uri="{63B3BB69-23CF-44E3-9099-C40C66FF867C}">
                    <a14:compatExt spid="_x0000_s945185"/>
                  </a:ext>
                  <a:ext uri="{FF2B5EF4-FFF2-40B4-BE49-F238E27FC236}">
                    <a16:creationId xmlns:a16="http://schemas.microsoft.com/office/drawing/2014/main" id="{00000000-0008-0000-1900-0000216C0E00}"/>
                  </a:ext>
                </a:extLst>
              </xdr:cNvPr>
              <xdr:cNvSpPr/>
            </xdr:nvSpPr>
            <xdr:spPr bwMode="auto">
              <a:xfrm>
                <a:off x="3149682" y="269613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6" name="Check Box 34" hidden="1">
                <a:extLst>
                  <a:ext uri="{63B3BB69-23CF-44E3-9099-C40C66FF867C}">
                    <a14:compatExt spid="_x0000_s945186"/>
                  </a:ext>
                  <a:ext uri="{FF2B5EF4-FFF2-40B4-BE49-F238E27FC236}">
                    <a16:creationId xmlns:a16="http://schemas.microsoft.com/office/drawing/2014/main" id="{00000000-0008-0000-1900-0000226C0E00}"/>
                  </a:ext>
                </a:extLst>
              </xdr:cNvPr>
              <xdr:cNvSpPr/>
            </xdr:nvSpPr>
            <xdr:spPr bwMode="auto">
              <a:xfrm>
                <a:off x="375481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33</xdr:row>
          <xdr:rowOff>133350</xdr:rowOff>
        </xdr:from>
        <xdr:to>
          <xdr:col>25</xdr:col>
          <xdr:colOff>47625</xdr:colOff>
          <xdr:row>34</xdr:row>
          <xdr:rowOff>162297</xdr:rowOff>
        </xdr:to>
        <xdr:grpSp>
          <xdr:nvGrpSpPr>
            <xdr:cNvPr id="57" name="グループ化 56">
              <a:extLst>
                <a:ext uri="{FF2B5EF4-FFF2-40B4-BE49-F238E27FC236}">
                  <a16:creationId xmlns:a16="http://schemas.microsoft.com/office/drawing/2014/main" id="{00000000-0008-0000-1900-000039000000}"/>
                </a:ext>
              </a:extLst>
            </xdr:cNvPr>
            <xdr:cNvGrpSpPr/>
          </xdr:nvGrpSpPr>
          <xdr:grpSpPr>
            <a:xfrm>
              <a:off x="3276600" y="5524500"/>
              <a:ext cx="1162050" cy="200397"/>
              <a:chOff x="3149682" y="2696143"/>
              <a:chExt cx="1162624" cy="202825"/>
            </a:xfrm>
          </xdr:grpSpPr>
          <xdr:sp macro="" textlink="">
            <xdr:nvSpPr>
              <xdr:cNvPr id="945187" name="Check Box 35" hidden="1">
                <a:extLst>
                  <a:ext uri="{63B3BB69-23CF-44E3-9099-C40C66FF867C}">
                    <a14:compatExt spid="_x0000_s945187"/>
                  </a:ext>
                  <a:ext uri="{FF2B5EF4-FFF2-40B4-BE49-F238E27FC236}">
                    <a16:creationId xmlns:a16="http://schemas.microsoft.com/office/drawing/2014/main" id="{00000000-0008-0000-1900-0000236C0E00}"/>
                  </a:ext>
                </a:extLst>
              </xdr:cNvPr>
              <xdr:cNvSpPr/>
            </xdr:nvSpPr>
            <xdr:spPr bwMode="auto">
              <a:xfrm>
                <a:off x="3149682" y="2696143"/>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8" name="Check Box 36" hidden="1">
                <a:extLst>
                  <a:ext uri="{63B3BB69-23CF-44E3-9099-C40C66FF867C}">
                    <a14:compatExt spid="_x0000_s945188"/>
                  </a:ext>
                  <a:ext uri="{FF2B5EF4-FFF2-40B4-BE49-F238E27FC236}">
                    <a16:creationId xmlns:a16="http://schemas.microsoft.com/office/drawing/2014/main" id="{00000000-0008-0000-1900-0000246C0E00}"/>
                  </a:ext>
                </a:extLst>
              </xdr:cNvPr>
              <xdr:cNvSpPr/>
            </xdr:nvSpPr>
            <xdr:spPr bwMode="auto">
              <a:xfrm>
                <a:off x="375481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114300</xdr:colOff>
      <xdr:row>43</xdr:row>
      <xdr:rowOff>0</xdr:rowOff>
    </xdr:from>
    <xdr:to>
      <xdr:col>26</xdr:col>
      <xdr:colOff>104774</xdr:colOff>
      <xdr:row>45</xdr:row>
      <xdr:rowOff>0</xdr:rowOff>
    </xdr:to>
    <xdr:sp macro="" textlink="">
      <xdr:nvSpPr>
        <xdr:cNvPr id="53" name="AutoShape 4">
          <a:extLst>
            <a:ext uri="{FF2B5EF4-FFF2-40B4-BE49-F238E27FC236}">
              <a16:creationId xmlns:a16="http://schemas.microsoft.com/office/drawing/2014/main" id="{00000000-0008-0000-1900-000035000000}"/>
            </a:ext>
          </a:extLst>
        </xdr:cNvPr>
        <xdr:cNvSpPr>
          <a:spLocks noChangeArrowheads="1"/>
        </xdr:cNvSpPr>
      </xdr:nvSpPr>
      <xdr:spPr bwMode="auto">
        <a:xfrm>
          <a:off x="523875" y="6762750"/>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152400</xdr:colOff>
          <xdr:row>22</xdr:row>
          <xdr:rowOff>161925</xdr:rowOff>
        </xdr:from>
        <xdr:to>
          <xdr:col>11</xdr:col>
          <xdr:colOff>161925</xdr:colOff>
          <xdr:row>24</xdr:row>
          <xdr:rowOff>0</xdr:rowOff>
        </xdr:to>
        <xdr:sp macro="" textlink="">
          <xdr:nvSpPr>
            <xdr:cNvPr id="945202" name="Check Box 50" hidden="1">
              <a:extLst>
                <a:ext uri="{63B3BB69-23CF-44E3-9099-C40C66FF867C}">
                  <a14:compatExt spid="_x0000_s945202"/>
                </a:ext>
                <a:ext uri="{FF2B5EF4-FFF2-40B4-BE49-F238E27FC236}">
                  <a16:creationId xmlns:a16="http://schemas.microsoft.com/office/drawing/2014/main" id="{00000000-0008-0000-1900-000032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22</xdr:row>
          <xdr:rowOff>161925</xdr:rowOff>
        </xdr:from>
        <xdr:to>
          <xdr:col>17</xdr:col>
          <xdr:colOff>161925</xdr:colOff>
          <xdr:row>24</xdr:row>
          <xdr:rowOff>0</xdr:rowOff>
        </xdr:to>
        <xdr:sp macro="" textlink="">
          <xdr:nvSpPr>
            <xdr:cNvPr id="945203" name="Check Box 51" hidden="1">
              <a:extLst>
                <a:ext uri="{63B3BB69-23CF-44E3-9099-C40C66FF867C}">
                  <a14:compatExt spid="_x0000_s945203"/>
                </a:ext>
                <a:ext uri="{FF2B5EF4-FFF2-40B4-BE49-F238E27FC236}">
                  <a16:creationId xmlns:a16="http://schemas.microsoft.com/office/drawing/2014/main" id="{00000000-0008-0000-1900-000033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152400</xdr:colOff>
      <xdr:row>45</xdr:row>
      <xdr:rowOff>152400</xdr:rowOff>
    </xdr:from>
    <xdr:to>
      <xdr:col>25</xdr:col>
      <xdr:colOff>47625</xdr:colOff>
      <xdr:row>47</xdr:row>
      <xdr:rowOff>9897</xdr:rowOff>
    </xdr:to>
    <xdr:grpSp>
      <xdr:nvGrpSpPr>
        <xdr:cNvPr id="67" name="グループ化 66">
          <a:extLst>
            <a:ext uri="{FF2B5EF4-FFF2-40B4-BE49-F238E27FC236}">
              <a16:creationId xmlns:a16="http://schemas.microsoft.com/office/drawing/2014/main" id="{00000000-0008-0000-1900-000043000000}"/>
            </a:ext>
          </a:extLst>
        </xdr:cNvPr>
        <xdr:cNvGrpSpPr/>
      </xdr:nvGrpSpPr>
      <xdr:grpSpPr>
        <a:xfrm>
          <a:off x="3276600" y="7600950"/>
          <a:ext cx="1162050" cy="200397"/>
          <a:chOff x="3149651" y="2696140"/>
          <a:chExt cx="1162622" cy="202825"/>
        </a:xfrm>
      </xdr:grpSpPr>
      <xdr:sp macro="" textlink="">
        <xdr:nvSpPr>
          <xdr:cNvPr id="945204" name="Check Box 52" hidden="1">
            <a:extLst>
              <a:ext uri="{63B3BB69-23CF-44E3-9099-C40C66FF867C}">
                <a14:compatExt xmlns:a14="http://schemas.microsoft.com/office/drawing/2010/main" spid="_x0000_s945204"/>
              </a:ext>
              <a:ext uri="{FF2B5EF4-FFF2-40B4-BE49-F238E27FC236}">
                <a16:creationId xmlns:a16="http://schemas.microsoft.com/office/drawing/2014/main" id="{00000000-0008-0000-1900-0000346C0E00}"/>
              </a:ext>
            </a:extLst>
          </xdr:cNvPr>
          <xdr:cNvSpPr/>
        </xdr:nvSpPr>
        <xdr:spPr bwMode="auto">
          <a:xfrm>
            <a:off x="3149651"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5" name="Check Box 53" hidden="1">
            <a:extLst>
              <a:ext uri="{63B3BB69-23CF-44E3-9099-C40C66FF867C}">
                <a14:compatExt xmlns:a14="http://schemas.microsoft.com/office/drawing/2010/main" spid="_x0000_s945205"/>
              </a:ext>
              <a:ext uri="{FF2B5EF4-FFF2-40B4-BE49-F238E27FC236}">
                <a16:creationId xmlns:a16="http://schemas.microsoft.com/office/drawing/2014/main" id="{00000000-0008-0000-1900-0000356C0E00}"/>
              </a:ext>
            </a:extLst>
          </xdr:cNvPr>
          <xdr:cNvSpPr/>
        </xdr:nvSpPr>
        <xdr:spPr bwMode="auto">
          <a:xfrm>
            <a:off x="3754780"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152400</xdr:colOff>
          <xdr:row>25</xdr:row>
          <xdr:rowOff>0</xdr:rowOff>
        </xdr:from>
        <xdr:to>
          <xdr:col>25</xdr:col>
          <xdr:colOff>47625</xdr:colOff>
          <xdr:row>26</xdr:row>
          <xdr:rowOff>28947</xdr:rowOff>
        </xdr:to>
        <xdr:grpSp>
          <xdr:nvGrpSpPr>
            <xdr:cNvPr id="70" name="グループ化 69">
              <a:extLst>
                <a:ext uri="{FF2B5EF4-FFF2-40B4-BE49-F238E27FC236}">
                  <a16:creationId xmlns:a16="http://schemas.microsoft.com/office/drawing/2014/main" id="{00000000-0008-0000-1900-000046000000}"/>
                </a:ext>
              </a:extLst>
            </xdr:cNvPr>
            <xdr:cNvGrpSpPr/>
          </xdr:nvGrpSpPr>
          <xdr:grpSpPr>
            <a:xfrm>
              <a:off x="3276600" y="4019550"/>
              <a:ext cx="1162050" cy="200397"/>
              <a:chOff x="3149682" y="2696143"/>
              <a:chExt cx="1162624" cy="202825"/>
            </a:xfrm>
          </xdr:grpSpPr>
          <xdr:sp macro="" textlink="">
            <xdr:nvSpPr>
              <xdr:cNvPr id="945206" name="Check Box 54" hidden="1">
                <a:extLst>
                  <a:ext uri="{63B3BB69-23CF-44E3-9099-C40C66FF867C}">
                    <a14:compatExt spid="_x0000_s945206"/>
                  </a:ext>
                  <a:ext uri="{FF2B5EF4-FFF2-40B4-BE49-F238E27FC236}">
                    <a16:creationId xmlns:a16="http://schemas.microsoft.com/office/drawing/2014/main" id="{00000000-0008-0000-1900-0000366C0E00}"/>
                  </a:ext>
                </a:extLst>
              </xdr:cNvPr>
              <xdr:cNvSpPr/>
            </xdr:nvSpPr>
            <xdr:spPr bwMode="auto">
              <a:xfrm>
                <a:off x="3149682" y="2696143"/>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45207" name="Check Box 55" hidden="1">
                <a:extLst>
                  <a:ext uri="{63B3BB69-23CF-44E3-9099-C40C66FF867C}">
                    <a14:compatExt spid="_x0000_s945207"/>
                  </a:ext>
                  <a:ext uri="{FF2B5EF4-FFF2-40B4-BE49-F238E27FC236}">
                    <a16:creationId xmlns:a16="http://schemas.microsoft.com/office/drawing/2014/main" id="{00000000-0008-0000-1900-0000376C0E00}"/>
                  </a:ext>
                </a:extLst>
              </xdr:cNvPr>
              <xdr:cNvSpPr/>
            </xdr:nvSpPr>
            <xdr:spPr bwMode="auto">
              <a:xfrm>
                <a:off x="375481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54</xdr:row>
          <xdr:rowOff>161925</xdr:rowOff>
        </xdr:from>
        <xdr:to>
          <xdr:col>25</xdr:col>
          <xdr:colOff>47625</xdr:colOff>
          <xdr:row>56</xdr:row>
          <xdr:rowOff>19422</xdr:rowOff>
        </xdr:to>
        <xdr:grpSp>
          <xdr:nvGrpSpPr>
            <xdr:cNvPr id="73" name="グループ化 72">
              <a:extLst>
                <a:ext uri="{FF2B5EF4-FFF2-40B4-BE49-F238E27FC236}">
                  <a16:creationId xmlns:a16="http://schemas.microsoft.com/office/drawing/2014/main" id="{00000000-0008-0000-1900-000049000000}"/>
                </a:ext>
              </a:extLst>
            </xdr:cNvPr>
            <xdr:cNvGrpSpPr/>
          </xdr:nvGrpSpPr>
          <xdr:grpSpPr>
            <a:xfrm>
              <a:off x="3276600" y="9220200"/>
              <a:ext cx="1162050" cy="200397"/>
              <a:chOff x="3149682" y="2696138"/>
              <a:chExt cx="1162624" cy="202825"/>
            </a:xfrm>
          </xdr:grpSpPr>
          <xdr:sp macro="" textlink="">
            <xdr:nvSpPr>
              <xdr:cNvPr id="945208" name="Check Box 56" hidden="1">
                <a:extLst>
                  <a:ext uri="{63B3BB69-23CF-44E3-9099-C40C66FF867C}">
                    <a14:compatExt spid="_x0000_s945208"/>
                  </a:ext>
                  <a:ext uri="{FF2B5EF4-FFF2-40B4-BE49-F238E27FC236}">
                    <a16:creationId xmlns:a16="http://schemas.microsoft.com/office/drawing/2014/main" id="{00000000-0008-0000-1900-0000386C0E00}"/>
                  </a:ext>
                </a:extLst>
              </xdr:cNvPr>
              <xdr:cNvSpPr/>
            </xdr:nvSpPr>
            <xdr:spPr bwMode="auto">
              <a:xfrm>
                <a:off x="3149682" y="269613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9" name="Check Box 57" hidden="1">
                <a:extLst>
                  <a:ext uri="{63B3BB69-23CF-44E3-9099-C40C66FF867C}">
                    <a14:compatExt spid="_x0000_s945209"/>
                  </a:ext>
                  <a:ext uri="{FF2B5EF4-FFF2-40B4-BE49-F238E27FC236}">
                    <a16:creationId xmlns:a16="http://schemas.microsoft.com/office/drawing/2014/main" id="{00000000-0008-0000-1900-0000396C0E00}"/>
                  </a:ext>
                </a:extLst>
              </xdr:cNvPr>
              <xdr:cNvSpPr/>
            </xdr:nvSpPr>
            <xdr:spPr bwMode="auto">
              <a:xfrm>
                <a:off x="375481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21</xdr:row>
          <xdr:rowOff>0</xdr:rowOff>
        </xdr:from>
        <xdr:to>
          <xdr:col>25</xdr:col>
          <xdr:colOff>47625</xdr:colOff>
          <xdr:row>22</xdr:row>
          <xdr:rowOff>28575</xdr:rowOff>
        </xdr:to>
        <xdr:grpSp>
          <xdr:nvGrpSpPr>
            <xdr:cNvPr id="945215" name="グループ化 66">
              <a:extLst>
                <a:ext uri="{FF2B5EF4-FFF2-40B4-BE49-F238E27FC236}">
                  <a16:creationId xmlns:a16="http://schemas.microsoft.com/office/drawing/2014/main" id="{00000000-0008-0000-1900-00003F6C0E00}"/>
                </a:ext>
              </a:extLst>
            </xdr:cNvPr>
            <xdr:cNvGrpSpPr>
              <a:grpSpLocks/>
            </xdr:cNvGrpSpPr>
          </xdr:nvGrpSpPr>
          <xdr:grpSpPr bwMode="auto">
            <a:xfrm>
              <a:off x="3276600" y="3400425"/>
              <a:ext cx="1162050" cy="200025"/>
              <a:chOff x="3149682" y="2696207"/>
              <a:chExt cx="1162624" cy="202817"/>
            </a:xfrm>
          </xdr:grpSpPr>
          <xdr:sp macro="" textlink="">
            <xdr:nvSpPr>
              <xdr:cNvPr id="945216" name="Check Box 64" hidden="1">
                <a:extLst>
                  <a:ext uri="{63B3BB69-23CF-44E3-9099-C40C66FF867C}">
                    <a14:compatExt spid="_x0000_s945216"/>
                  </a:ext>
                  <a:ext uri="{FF2B5EF4-FFF2-40B4-BE49-F238E27FC236}">
                    <a16:creationId xmlns:a16="http://schemas.microsoft.com/office/drawing/2014/main" id="{00000000-0008-0000-1900-0000406C0E00}"/>
                  </a:ext>
                </a:extLst>
              </xdr:cNvPr>
              <xdr:cNvSpPr/>
            </xdr:nvSpPr>
            <xdr:spPr bwMode="auto">
              <a:xfrm>
                <a:off x="3149682" y="2696207"/>
                <a:ext cx="557493" cy="202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17" name="Check Box 65" hidden="1">
                <a:extLst>
                  <a:ext uri="{63B3BB69-23CF-44E3-9099-C40C66FF867C}">
                    <a14:compatExt spid="_x0000_s945217"/>
                  </a:ext>
                  <a:ext uri="{FF2B5EF4-FFF2-40B4-BE49-F238E27FC236}">
                    <a16:creationId xmlns:a16="http://schemas.microsoft.com/office/drawing/2014/main" id="{00000000-0008-0000-1900-0000416C0E00}"/>
                  </a:ext>
                </a:extLst>
              </xdr:cNvPr>
              <xdr:cNvSpPr/>
            </xdr:nvSpPr>
            <xdr:spPr bwMode="auto">
              <a:xfrm>
                <a:off x="3754813" y="2696235"/>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37</xdr:row>
      <xdr:rowOff>142875</xdr:rowOff>
    </xdr:from>
    <xdr:to>
      <xdr:col>26</xdr:col>
      <xdr:colOff>76200</xdr:colOff>
      <xdr:row>40</xdr:row>
      <xdr:rowOff>47625</xdr:rowOff>
    </xdr:to>
    <xdr:grpSp>
      <xdr:nvGrpSpPr>
        <xdr:cNvPr id="4" name="グループ化 3">
          <a:extLst>
            <a:ext uri="{FF2B5EF4-FFF2-40B4-BE49-F238E27FC236}">
              <a16:creationId xmlns:a16="http://schemas.microsoft.com/office/drawing/2014/main" id="{00000000-0008-0000-1900-000004000000}"/>
            </a:ext>
          </a:extLst>
        </xdr:cNvPr>
        <xdr:cNvGrpSpPr/>
      </xdr:nvGrpSpPr>
      <xdr:grpSpPr>
        <a:xfrm>
          <a:off x="3295650" y="6219825"/>
          <a:ext cx="1352550" cy="419100"/>
          <a:chOff x="3371664" y="2457450"/>
          <a:chExt cx="1371584" cy="200025"/>
        </a:xfrm>
      </xdr:grpSpPr>
      <xdr:sp macro="" textlink="">
        <xdr:nvSpPr>
          <xdr:cNvPr id="5"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900-000005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900-000006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37</xdr:row>
      <xdr:rowOff>142875</xdr:rowOff>
    </xdr:from>
    <xdr:to>
      <xdr:col>26</xdr:col>
      <xdr:colOff>76200</xdr:colOff>
      <xdr:row>40</xdr:row>
      <xdr:rowOff>47625</xdr:rowOff>
    </xdr:to>
    <xdr:grpSp>
      <xdr:nvGrpSpPr>
        <xdr:cNvPr id="7" name="グループ化 38">
          <a:extLst>
            <a:ext uri="{FF2B5EF4-FFF2-40B4-BE49-F238E27FC236}">
              <a16:creationId xmlns:a16="http://schemas.microsoft.com/office/drawing/2014/main" id="{00000000-0008-0000-1900-000007000000}"/>
            </a:ext>
          </a:extLst>
        </xdr:cNvPr>
        <xdr:cNvGrpSpPr>
          <a:grpSpLocks/>
        </xdr:cNvGrpSpPr>
      </xdr:nvGrpSpPr>
      <xdr:grpSpPr bwMode="auto">
        <a:xfrm>
          <a:off x="3295650" y="6219825"/>
          <a:ext cx="1352550" cy="419100"/>
          <a:chOff x="33716" y="24574"/>
          <a:chExt cx="13716" cy="2000"/>
        </a:xfrm>
      </xdr:grpSpPr>
      <xdr:sp macro="" textlink="">
        <xdr:nvSpPr>
          <xdr:cNvPr id="8"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900-000008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900-000009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45</xdr:row>
      <xdr:rowOff>142875</xdr:rowOff>
    </xdr:from>
    <xdr:to>
      <xdr:col>26</xdr:col>
      <xdr:colOff>76200</xdr:colOff>
      <xdr:row>47</xdr:row>
      <xdr:rowOff>47625</xdr:rowOff>
    </xdr:to>
    <xdr:grpSp>
      <xdr:nvGrpSpPr>
        <xdr:cNvPr id="10" name="グループ化 9">
          <a:extLst>
            <a:ext uri="{FF2B5EF4-FFF2-40B4-BE49-F238E27FC236}">
              <a16:creationId xmlns:a16="http://schemas.microsoft.com/office/drawing/2014/main" id="{00000000-0008-0000-1900-00000A000000}"/>
            </a:ext>
          </a:extLst>
        </xdr:cNvPr>
        <xdr:cNvGrpSpPr/>
      </xdr:nvGrpSpPr>
      <xdr:grpSpPr>
        <a:xfrm>
          <a:off x="3295650" y="7591425"/>
          <a:ext cx="1352550" cy="247650"/>
          <a:chOff x="3371569" y="2457450"/>
          <a:chExt cx="1371584" cy="200025"/>
        </a:xfrm>
      </xdr:grpSpPr>
      <xdr:sp macro="" textlink="">
        <xdr:nvSpPr>
          <xdr:cNvPr id="11"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900-00000B0000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900-00000C0000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104775</xdr:colOff>
      <xdr:row>57</xdr:row>
      <xdr:rowOff>0</xdr:rowOff>
    </xdr:from>
    <xdr:to>
      <xdr:col>26</xdr:col>
      <xdr:colOff>95249</xdr:colOff>
      <xdr:row>59</xdr:row>
      <xdr:rowOff>0</xdr:rowOff>
    </xdr:to>
    <xdr:sp macro="" textlink="">
      <xdr:nvSpPr>
        <xdr:cNvPr id="13" name="AutoShape 4">
          <a:extLst>
            <a:ext uri="{FF2B5EF4-FFF2-40B4-BE49-F238E27FC236}">
              <a16:creationId xmlns:a16="http://schemas.microsoft.com/office/drawing/2014/main" id="{00000000-0008-0000-1900-00000D000000}"/>
            </a:ext>
          </a:extLst>
        </xdr:cNvPr>
        <xdr:cNvSpPr>
          <a:spLocks noChangeArrowheads="1"/>
        </xdr:cNvSpPr>
      </xdr:nvSpPr>
      <xdr:spPr bwMode="auto">
        <a:xfrm>
          <a:off x="514350" y="9229725"/>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46</xdr:row>
          <xdr:rowOff>0</xdr:rowOff>
        </xdr:from>
        <xdr:to>
          <xdr:col>25</xdr:col>
          <xdr:colOff>47625</xdr:colOff>
          <xdr:row>47</xdr:row>
          <xdr:rowOff>9525</xdr:rowOff>
        </xdr:to>
        <xdr:grpSp>
          <xdr:nvGrpSpPr>
            <xdr:cNvPr id="14" name="グループ化 13">
              <a:extLst>
                <a:ext uri="{FF2B5EF4-FFF2-40B4-BE49-F238E27FC236}">
                  <a16:creationId xmlns:a16="http://schemas.microsoft.com/office/drawing/2014/main" id="{00000000-0008-0000-1900-00000E000000}"/>
                </a:ext>
              </a:extLst>
            </xdr:cNvPr>
            <xdr:cNvGrpSpPr/>
          </xdr:nvGrpSpPr>
          <xdr:grpSpPr>
            <a:xfrm>
              <a:off x="3276600" y="7620000"/>
              <a:ext cx="1162050" cy="180975"/>
              <a:chOff x="3149682" y="2697215"/>
              <a:chExt cx="1162624" cy="202824"/>
            </a:xfrm>
          </xdr:grpSpPr>
          <xdr:sp macro="" textlink="">
            <xdr:nvSpPr>
              <xdr:cNvPr id="945219" name="Check Box 67" hidden="1">
                <a:extLst>
                  <a:ext uri="{63B3BB69-23CF-44E3-9099-C40C66FF867C}">
                    <a14:compatExt spid="_x0000_s945219"/>
                  </a:ext>
                  <a:ext uri="{FF2B5EF4-FFF2-40B4-BE49-F238E27FC236}">
                    <a16:creationId xmlns:a16="http://schemas.microsoft.com/office/drawing/2014/main" id="{00000000-0008-0000-1900-0000436C0E00}"/>
                  </a:ext>
                </a:extLst>
              </xdr:cNvPr>
              <xdr:cNvSpPr/>
            </xdr:nvSpPr>
            <xdr:spPr bwMode="auto">
              <a:xfrm>
                <a:off x="3149682" y="269721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20" name="Check Box 68" hidden="1">
                <a:extLst>
                  <a:ext uri="{63B3BB69-23CF-44E3-9099-C40C66FF867C}">
                    <a14:compatExt spid="_x0000_s945220"/>
                  </a:ext>
                  <a:ext uri="{FF2B5EF4-FFF2-40B4-BE49-F238E27FC236}">
                    <a16:creationId xmlns:a16="http://schemas.microsoft.com/office/drawing/2014/main" id="{00000000-0008-0000-1900-0000446C0E00}"/>
                  </a:ext>
                </a:extLst>
              </xdr:cNvPr>
              <xdr:cNvSpPr/>
            </xdr:nvSpPr>
            <xdr:spPr bwMode="auto">
              <a:xfrm>
                <a:off x="3754813" y="2697216"/>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xdr:row>
          <xdr:rowOff>0</xdr:rowOff>
        </xdr:from>
        <xdr:to>
          <xdr:col>25</xdr:col>
          <xdr:colOff>47625</xdr:colOff>
          <xdr:row>6</xdr:row>
          <xdr:rowOff>28575</xdr:rowOff>
        </xdr:to>
        <xdr:grpSp>
          <xdr:nvGrpSpPr>
            <xdr:cNvPr id="15" name="グループ化 66">
              <a:extLst>
                <a:ext uri="{FF2B5EF4-FFF2-40B4-BE49-F238E27FC236}">
                  <a16:creationId xmlns:a16="http://schemas.microsoft.com/office/drawing/2014/main" id="{00000000-0008-0000-1900-00000F000000}"/>
                </a:ext>
              </a:extLst>
            </xdr:cNvPr>
            <xdr:cNvGrpSpPr>
              <a:grpSpLocks/>
            </xdr:cNvGrpSpPr>
          </xdr:nvGrpSpPr>
          <xdr:grpSpPr bwMode="auto">
            <a:xfrm>
              <a:off x="3276600" y="657225"/>
              <a:ext cx="1162050" cy="200025"/>
              <a:chOff x="3149682" y="2696207"/>
              <a:chExt cx="1162624" cy="202817"/>
            </a:xfrm>
          </xdr:grpSpPr>
          <xdr:sp macro="" textlink="">
            <xdr:nvSpPr>
              <xdr:cNvPr id="945221" name="Check Box 69" hidden="1">
                <a:extLst>
                  <a:ext uri="{63B3BB69-23CF-44E3-9099-C40C66FF867C}">
                    <a14:compatExt spid="_x0000_s945221"/>
                  </a:ext>
                  <a:ext uri="{FF2B5EF4-FFF2-40B4-BE49-F238E27FC236}">
                    <a16:creationId xmlns:a16="http://schemas.microsoft.com/office/drawing/2014/main" id="{00000000-0008-0000-1900-0000456C0E00}"/>
                  </a:ext>
                </a:extLst>
              </xdr:cNvPr>
              <xdr:cNvSpPr/>
            </xdr:nvSpPr>
            <xdr:spPr bwMode="auto">
              <a:xfrm>
                <a:off x="3149682" y="2696207"/>
                <a:ext cx="557493" cy="202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22" name="Check Box 70" hidden="1">
                <a:extLst>
                  <a:ext uri="{63B3BB69-23CF-44E3-9099-C40C66FF867C}">
                    <a14:compatExt spid="_x0000_s945222"/>
                  </a:ext>
                  <a:ext uri="{FF2B5EF4-FFF2-40B4-BE49-F238E27FC236}">
                    <a16:creationId xmlns:a16="http://schemas.microsoft.com/office/drawing/2014/main" id="{00000000-0008-0000-1900-0000466C0E00}"/>
                  </a:ext>
                </a:extLst>
              </xdr:cNvPr>
              <xdr:cNvSpPr/>
            </xdr:nvSpPr>
            <xdr:spPr bwMode="auto">
              <a:xfrm>
                <a:off x="3754813" y="2696235"/>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18</xdr:col>
      <xdr:colOff>171450</xdr:colOff>
      <xdr:row>4</xdr:row>
      <xdr:rowOff>133350</xdr:rowOff>
    </xdr:from>
    <xdr:to>
      <xdr:col>26</xdr:col>
      <xdr:colOff>76200</xdr:colOff>
      <xdr:row>6</xdr:row>
      <xdr:rowOff>38100</xdr:rowOff>
    </xdr:to>
    <xdr:grpSp>
      <xdr:nvGrpSpPr>
        <xdr:cNvPr id="35" name="グループ化 34">
          <a:extLst>
            <a:ext uri="{FF2B5EF4-FFF2-40B4-BE49-F238E27FC236}">
              <a16:creationId xmlns:a16="http://schemas.microsoft.com/office/drawing/2014/main" id="{00000000-0008-0000-1A00-000023000000}"/>
            </a:ext>
          </a:extLst>
        </xdr:cNvPr>
        <xdr:cNvGrpSpPr/>
      </xdr:nvGrpSpPr>
      <xdr:grpSpPr>
        <a:xfrm>
          <a:off x="3295650" y="619125"/>
          <a:ext cx="1371600" cy="247650"/>
          <a:chOff x="3371664" y="2457450"/>
          <a:chExt cx="1371584" cy="200025"/>
        </a:xfrm>
      </xdr:grpSpPr>
      <xdr:sp macro="" textlink="">
        <xdr:nvSpPr>
          <xdr:cNvPr id="36" name="Check Box 25" hidden="1">
            <a:extLst>
              <a:ext uri="{63B3BB69-23CF-44E3-9099-C40C66FF867C}">
                <a14:compatExt xmlns:a14="http://schemas.microsoft.com/office/drawing/2010/main" spid="_x0000_s674841"/>
              </a:ext>
              <a:ext uri="{FF2B5EF4-FFF2-40B4-BE49-F238E27FC236}">
                <a16:creationId xmlns:a16="http://schemas.microsoft.com/office/drawing/2014/main" id="{00000000-0008-0000-1A00-000024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7" name="Check Box 26" hidden="1">
            <a:extLst>
              <a:ext uri="{63B3BB69-23CF-44E3-9099-C40C66FF867C}">
                <a14:compatExt xmlns:a14="http://schemas.microsoft.com/office/drawing/2010/main" spid="_x0000_s674842"/>
              </a:ext>
              <a:ext uri="{FF2B5EF4-FFF2-40B4-BE49-F238E27FC236}">
                <a16:creationId xmlns:a16="http://schemas.microsoft.com/office/drawing/2014/main" id="{00000000-0008-0000-1A00-000025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38" name="グループ化 37">
          <a:extLst>
            <a:ext uri="{FF2B5EF4-FFF2-40B4-BE49-F238E27FC236}">
              <a16:creationId xmlns:a16="http://schemas.microsoft.com/office/drawing/2014/main" id="{00000000-0008-0000-1A00-000026000000}"/>
            </a:ext>
          </a:extLst>
        </xdr:cNvPr>
        <xdr:cNvGrpSpPr/>
      </xdr:nvGrpSpPr>
      <xdr:grpSpPr>
        <a:xfrm>
          <a:off x="3295650" y="1143000"/>
          <a:ext cx="1371600" cy="247650"/>
          <a:chOff x="3371664" y="2457450"/>
          <a:chExt cx="1371584" cy="200025"/>
        </a:xfrm>
      </xdr:grpSpPr>
      <xdr:sp macro="" textlink="">
        <xdr:nvSpPr>
          <xdr:cNvPr id="39"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A00-000027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0"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A00-000028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14</xdr:row>
      <xdr:rowOff>142875</xdr:rowOff>
    </xdr:from>
    <xdr:to>
      <xdr:col>26</xdr:col>
      <xdr:colOff>76200</xdr:colOff>
      <xdr:row>16</xdr:row>
      <xdr:rowOff>47625</xdr:rowOff>
    </xdr:to>
    <xdr:grpSp>
      <xdr:nvGrpSpPr>
        <xdr:cNvPr id="41" name="グループ化 40">
          <a:extLst>
            <a:ext uri="{FF2B5EF4-FFF2-40B4-BE49-F238E27FC236}">
              <a16:creationId xmlns:a16="http://schemas.microsoft.com/office/drawing/2014/main" id="{00000000-0008-0000-1A00-000029000000}"/>
            </a:ext>
          </a:extLst>
        </xdr:cNvPr>
        <xdr:cNvGrpSpPr/>
      </xdr:nvGrpSpPr>
      <xdr:grpSpPr>
        <a:xfrm>
          <a:off x="3295650" y="2343150"/>
          <a:ext cx="1371600" cy="247650"/>
          <a:chOff x="3371569" y="2457450"/>
          <a:chExt cx="1371584" cy="200025"/>
        </a:xfrm>
      </xdr:grpSpPr>
      <xdr:sp macro="" textlink="">
        <xdr:nvSpPr>
          <xdr:cNvPr id="969745"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A00-000011CC0E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46"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A00-000012CC0E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44</xdr:col>
      <xdr:colOff>95250</xdr:colOff>
      <xdr:row>4</xdr:row>
      <xdr:rowOff>133350</xdr:rowOff>
    </xdr:from>
    <xdr:to>
      <xdr:col>52</xdr:col>
      <xdr:colOff>19050</xdr:colOff>
      <xdr:row>6</xdr:row>
      <xdr:rowOff>38100</xdr:rowOff>
    </xdr:to>
    <xdr:grpSp>
      <xdr:nvGrpSpPr>
        <xdr:cNvPr id="56" name="グループ化 35">
          <a:extLst>
            <a:ext uri="{FF2B5EF4-FFF2-40B4-BE49-F238E27FC236}">
              <a16:creationId xmlns:a16="http://schemas.microsoft.com/office/drawing/2014/main" id="{00000000-0008-0000-1A00-000038000000}"/>
            </a:ext>
          </a:extLst>
        </xdr:cNvPr>
        <xdr:cNvGrpSpPr>
          <a:grpSpLocks/>
        </xdr:cNvGrpSpPr>
      </xdr:nvGrpSpPr>
      <xdr:grpSpPr bwMode="auto">
        <a:xfrm>
          <a:off x="7924800" y="619125"/>
          <a:ext cx="1371600" cy="247650"/>
          <a:chOff x="33716" y="24574"/>
          <a:chExt cx="13716" cy="2000"/>
        </a:xfrm>
      </xdr:grpSpPr>
      <xdr:sp macro="" textlink="">
        <xdr:nvSpPr>
          <xdr:cNvPr id="969755" name="Check Box 27" hidden="1">
            <a:extLst>
              <a:ext uri="{63B3BB69-23CF-44E3-9099-C40C66FF867C}">
                <a14:compatExt xmlns:a14="http://schemas.microsoft.com/office/drawing/2010/main" spid="_x0000_s969755"/>
              </a:ext>
              <a:ext uri="{FF2B5EF4-FFF2-40B4-BE49-F238E27FC236}">
                <a16:creationId xmlns:a16="http://schemas.microsoft.com/office/drawing/2014/main" id="{00000000-0008-0000-1A00-00001B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56" name="Check Box 28" hidden="1">
            <a:extLst>
              <a:ext uri="{63B3BB69-23CF-44E3-9099-C40C66FF867C}">
                <a14:compatExt xmlns:a14="http://schemas.microsoft.com/office/drawing/2010/main" spid="_x0000_s969756"/>
              </a:ext>
              <a:ext uri="{FF2B5EF4-FFF2-40B4-BE49-F238E27FC236}">
                <a16:creationId xmlns:a16="http://schemas.microsoft.com/office/drawing/2014/main" id="{00000000-0008-0000-1A00-00001C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71" name="グループ化 38">
          <a:extLst>
            <a:ext uri="{FF2B5EF4-FFF2-40B4-BE49-F238E27FC236}">
              <a16:creationId xmlns:a16="http://schemas.microsoft.com/office/drawing/2014/main" id="{00000000-0008-0000-1A00-000047000000}"/>
            </a:ext>
          </a:extLst>
        </xdr:cNvPr>
        <xdr:cNvGrpSpPr>
          <a:grpSpLocks/>
        </xdr:cNvGrpSpPr>
      </xdr:nvGrpSpPr>
      <xdr:grpSpPr bwMode="auto">
        <a:xfrm>
          <a:off x="3295650" y="1143000"/>
          <a:ext cx="1371600" cy="247650"/>
          <a:chOff x="33716" y="24574"/>
          <a:chExt cx="13716" cy="2000"/>
        </a:xfrm>
      </xdr:grpSpPr>
      <xdr:sp macro="" textlink="">
        <xdr:nvSpPr>
          <xdr:cNvPr id="969765"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A00-000025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66"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A00-000026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39</xdr:row>
          <xdr:rowOff>152400</xdr:rowOff>
        </xdr:from>
        <xdr:to>
          <xdr:col>26</xdr:col>
          <xdr:colOff>76200</xdr:colOff>
          <xdr:row>41</xdr:row>
          <xdr:rowOff>57150</xdr:rowOff>
        </xdr:to>
        <xdr:grpSp>
          <xdr:nvGrpSpPr>
            <xdr:cNvPr id="75" name="グループ化 38">
              <a:extLst>
                <a:ext uri="{FF2B5EF4-FFF2-40B4-BE49-F238E27FC236}">
                  <a16:creationId xmlns:a16="http://schemas.microsoft.com/office/drawing/2014/main" id="{00000000-0008-0000-1A00-00004B000000}"/>
                </a:ext>
              </a:extLst>
            </xdr:cNvPr>
            <xdr:cNvGrpSpPr>
              <a:grpSpLocks/>
            </xdr:cNvGrpSpPr>
          </xdr:nvGrpSpPr>
          <xdr:grpSpPr bwMode="auto">
            <a:xfrm>
              <a:off x="3295650" y="6610350"/>
              <a:ext cx="1371600" cy="247650"/>
              <a:chOff x="33716" y="24574"/>
              <a:chExt cx="13716" cy="2000"/>
            </a:xfrm>
          </xdr:grpSpPr>
          <xdr:sp macro="" textlink="">
            <xdr:nvSpPr>
              <xdr:cNvPr id="969770" name="Check Box 42" hidden="1">
                <a:extLst>
                  <a:ext uri="{63B3BB69-23CF-44E3-9099-C40C66FF867C}">
                    <a14:compatExt spid="_x0000_s969770"/>
                  </a:ext>
                  <a:ext uri="{FF2B5EF4-FFF2-40B4-BE49-F238E27FC236}">
                    <a16:creationId xmlns:a16="http://schemas.microsoft.com/office/drawing/2014/main" id="{00000000-0008-0000-1A00-00002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1" name="Check Box 43" hidden="1">
                <a:extLst>
                  <a:ext uri="{63B3BB69-23CF-44E3-9099-C40C66FF867C}">
                    <a14:compatExt spid="_x0000_s969771"/>
                  </a:ext>
                  <a:ext uri="{FF2B5EF4-FFF2-40B4-BE49-F238E27FC236}">
                    <a16:creationId xmlns:a16="http://schemas.microsoft.com/office/drawing/2014/main" id="{00000000-0008-0000-1A00-00002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5</xdr:row>
      <xdr:rowOff>123825</xdr:rowOff>
    </xdr:from>
    <xdr:to>
      <xdr:col>26</xdr:col>
      <xdr:colOff>76200</xdr:colOff>
      <xdr:row>7</xdr:row>
      <xdr:rowOff>28575</xdr:rowOff>
    </xdr:to>
    <xdr:grpSp>
      <xdr:nvGrpSpPr>
        <xdr:cNvPr id="81" name="グループ化 38">
          <a:extLst>
            <a:ext uri="{FF2B5EF4-FFF2-40B4-BE49-F238E27FC236}">
              <a16:creationId xmlns:a16="http://schemas.microsoft.com/office/drawing/2014/main" id="{00000000-0008-0000-1A00-000051000000}"/>
            </a:ext>
          </a:extLst>
        </xdr:cNvPr>
        <xdr:cNvGrpSpPr>
          <a:grpSpLocks/>
        </xdr:cNvGrpSpPr>
      </xdr:nvGrpSpPr>
      <xdr:grpSpPr bwMode="auto">
        <a:xfrm>
          <a:off x="3295650" y="781050"/>
          <a:ext cx="1371600" cy="247650"/>
          <a:chOff x="33716" y="24574"/>
          <a:chExt cx="13716" cy="2000"/>
        </a:xfrm>
      </xdr:grpSpPr>
      <xdr:sp macro="" textlink="">
        <xdr:nvSpPr>
          <xdr:cNvPr id="969775" name="Check Box 47" hidden="1">
            <a:extLst>
              <a:ext uri="{63B3BB69-23CF-44E3-9099-C40C66FF867C}">
                <a14:compatExt xmlns:a14="http://schemas.microsoft.com/office/drawing/2010/main" spid="_x0000_s969775"/>
              </a:ext>
              <a:ext uri="{FF2B5EF4-FFF2-40B4-BE49-F238E27FC236}">
                <a16:creationId xmlns:a16="http://schemas.microsoft.com/office/drawing/2014/main" id="{00000000-0008-0000-1A00-00002F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6" name="Check Box 48" hidden="1">
            <a:extLst>
              <a:ext uri="{63B3BB69-23CF-44E3-9099-C40C66FF867C}">
                <a14:compatExt xmlns:a14="http://schemas.microsoft.com/office/drawing/2010/main" spid="_x0000_s969776"/>
              </a:ext>
              <a:ext uri="{FF2B5EF4-FFF2-40B4-BE49-F238E27FC236}">
                <a16:creationId xmlns:a16="http://schemas.microsoft.com/office/drawing/2014/main" id="{00000000-0008-0000-1A00-000030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15</xdr:row>
          <xdr:rowOff>133350</xdr:rowOff>
        </xdr:from>
        <xdr:to>
          <xdr:col>26</xdr:col>
          <xdr:colOff>76200</xdr:colOff>
          <xdr:row>17</xdr:row>
          <xdr:rowOff>38100</xdr:rowOff>
        </xdr:to>
        <xdr:grpSp>
          <xdr:nvGrpSpPr>
            <xdr:cNvPr id="84" name="グループ化 38">
              <a:extLst>
                <a:ext uri="{FF2B5EF4-FFF2-40B4-BE49-F238E27FC236}">
                  <a16:creationId xmlns:a16="http://schemas.microsoft.com/office/drawing/2014/main" id="{00000000-0008-0000-1A00-000054000000}"/>
                </a:ext>
              </a:extLst>
            </xdr:cNvPr>
            <xdr:cNvGrpSpPr>
              <a:grpSpLocks/>
            </xdr:cNvGrpSpPr>
          </xdr:nvGrpSpPr>
          <xdr:grpSpPr bwMode="auto">
            <a:xfrm>
              <a:off x="3295650" y="2505075"/>
              <a:ext cx="1371600" cy="247650"/>
              <a:chOff x="33716" y="24574"/>
              <a:chExt cx="13716" cy="2000"/>
            </a:xfrm>
          </xdr:grpSpPr>
          <xdr:sp macro="" textlink="">
            <xdr:nvSpPr>
              <xdr:cNvPr id="969777" name="Check Box 49" hidden="1">
                <a:extLst>
                  <a:ext uri="{63B3BB69-23CF-44E3-9099-C40C66FF867C}">
                    <a14:compatExt spid="_x0000_s969777"/>
                  </a:ext>
                  <a:ext uri="{FF2B5EF4-FFF2-40B4-BE49-F238E27FC236}">
                    <a16:creationId xmlns:a16="http://schemas.microsoft.com/office/drawing/2014/main" id="{00000000-0008-0000-1A00-000031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8" name="Check Box 50" hidden="1">
                <a:extLst>
                  <a:ext uri="{63B3BB69-23CF-44E3-9099-C40C66FF867C}">
                    <a14:compatExt spid="_x0000_s969778"/>
                  </a:ext>
                  <a:ext uri="{FF2B5EF4-FFF2-40B4-BE49-F238E27FC236}">
                    <a16:creationId xmlns:a16="http://schemas.microsoft.com/office/drawing/2014/main" id="{00000000-0008-0000-1A00-000032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xdr:row>
          <xdr:rowOff>161925</xdr:rowOff>
        </xdr:from>
        <xdr:to>
          <xdr:col>24</xdr:col>
          <xdr:colOff>9525</xdr:colOff>
          <xdr:row>14</xdr:row>
          <xdr:rowOff>28575</xdr:rowOff>
        </xdr:to>
        <xdr:grpSp>
          <xdr:nvGrpSpPr>
            <xdr:cNvPr id="87" name="グループ化 86">
              <a:extLst>
                <a:ext uri="{FF2B5EF4-FFF2-40B4-BE49-F238E27FC236}">
                  <a16:creationId xmlns:a16="http://schemas.microsoft.com/office/drawing/2014/main" id="{00000000-0008-0000-1A00-000057000000}"/>
                </a:ext>
              </a:extLst>
            </xdr:cNvPr>
            <xdr:cNvGrpSpPr/>
          </xdr:nvGrpSpPr>
          <xdr:grpSpPr>
            <a:xfrm>
              <a:off x="1847850" y="1847850"/>
              <a:ext cx="2371725" cy="381000"/>
              <a:chOff x="1666875" y="4286250"/>
              <a:chExt cx="2371724" cy="380991"/>
            </a:xfrm>
          </xdr:grpSpPr>
          <xdr:sp macro="" textlink="">
            <xdr:nvSpPr>
              <xdr:cNvPr id="969779" name="Check Box 27" hidden="1">
                <a:extLst>
                  <a:ext uri="{63B3BB69-23CF-44E3-9099-C40C66FF867C}">
                    <a14:compatExt spid="_x0000_s969779"/>
                  </a:ext>
                  <a:ext uri="{FF2B5EF4-FFF2-40B4-BE49-F238E27FC236}">
                    <a16:creationId xmlns:a16="http://schemas.microsoft.com/office/drawing/2014/main" id="{00000000-0008-0000-1A00-000033CC0E00}"/>
                  </a:ext>
                </a:extLst>
              </xdr:cNvPr>
              <xdr:cNvSpPr/>
            </xdr:nvSpPr>
            <xdr:spPr bwMode="auto">
              <a:xfrm>
                <a:off x="166687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0" name="Check Box 52" hidden="1">
                <a:extLst>
                  <a:ext uri="{63B3BB69-23CF-44E3-9099-C40C66FF867C}">
                    <a14:compatExt spid="_x0000_s969780"/>
                  </a:ext>
                  <a:ext uri="{FF2B5EF4-FFF2-40B4-BE49-F238E27FC236}">
                    <a16:creationId xmlns:a16="http://schemas.microsoft.com/office/drawing/2014/main" id="{00000000-0008-0000-1A00-000034CC0E00}"/>
                  </a:ext>
                </a:extLst>
              </xdr:cNvPr>
              <xdr:cNvSpPr/>
            </xdr:nvSpPr>
            <xdr:spPr bwMode="auto">
              <a:xfrm>
                <a:off x="2752724"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1" name="Check Box 53" hidden="1">
                <a:extLst>
                  <a:ext uri="{63B3BB69-23CF-44E3-9099-C40C66FF867C}">
                    <a14:compatExt spid="_x0000_s969781"/>
                  </a:ext>
                  <a:ext uri="{FF2B5EF4-FFF2-40B4-BE49-F238E27FC236}">
                    <a16:creationId xmlns:a16="http://schemas.microsoft.com/office/drawing/2014/main" id="{00000000-0008-0000-1A00-000035CC0E00}"/>
                  </a:ext>
                </a:extLst>
              </xdr:cNvPr>
              <xdr:cNvSpPr/>
            </xdr:nvSpPr>
            <xdr:spPr bwMode="auto">
              <a:xfrm>
                <a:off x="3657599"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2" name="Check Box 54" hidden="1">
                <a:extLst>
                  <a:ext uri="{63B3BB69-23CF-44E3-9099-C40C66FF867C}">
                    <a14:compatExt spid="_x0000_s969782"/>
                  </a:ext>
                  <a:ext uri="{FF2B5EF4-FFF2-40B4-BE49-F238E27FC236}">
                    <a16:creationId xmlns:a16="http://schemas.microsoft.com/office/drawing/2014/main" id="{00000000-0008-0000-1A00-000036CC0E00}"/>
                  </a:ext>
                </a:extLst>
              </xdr:cNvPr>
              <xdr:cNvSpPr/>
            </xdr:nvSpPr>
            <xdr:spPr bwMode="auto">
              <a:xfrm>
                <a:off x="1666875" y="4448175"/>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3" name="Check Box 55" hidden="1">
                <a:extLst>
                  <a:ext uri="{63B3BB69-23CF-44E3-9099-C40C66FF867C}">
                    <a14:compatExt spid="_x0000_s969783"/>
                  </a:ext>
                  <a:ext uri="{FF2B5EF4-FFF2-40B4-BE49-F238E27FC236}">
                    <a16:creationId xmlns:a16="http://schemas.microsoft.com/office/drawing/2014/main" id="{00000000-0008-0000-1A00-000037CC0E00}"/>
                  </a:ext>
                </a:extLst>
              </xdr:cNvPr>
              <xdr:cNvSpPr/>
            </xdr:nvSpPr>
            <xdr:spPr bwMode="auto">
              <a:xfrm>
                <a:off x="2762250" y="4457692"/>
                <a:ext cx="4000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33</xdr:row>
          <xdr:rowOff>142875</xdr:rowOff>
        </xdr:from>
        <xdr:to>
          <xdr:col>26</xdr:col>
          <xdr:colOff>76200</xdr:colOff>
          <xdr:row>35</xdr:row>
          <xdr:rowOff>19050</xdr:rowOff>
        </xdr:to>
        <xdr:grpSp>
          <xdr:nvGrpSpPr>
            <xdr:cNvPr id="93" name="グループ化 38">
              <a:extLst>
                <a:ext uri="{FF2B5EF4-FFF2-40B4-BE49-F238E27FC236}">
                  <a16:creationId xmlns:a16="http://schemas.microsoft.com/office/drawing/2014/main" id="{00000000-0008-0000-1A00-00005D000000}"/>
                </a:ext>
              </a:extLst>
            </xdr:cNvPr>
            <xdr:cNvGrpSpPr>
              <a:grpSpLocks/>
            </xdr:cNvGrpSpPr>
          </xdr:nvGrpSpPr>
          <xdr:grpSpPr bwMode="auto">
            <a:xfrm>
              <a:off x="3295650" y="5572125"/>
              <a:ext cx="1371600" cy="219075"/>
              <a:chOff x="33716" y="24574"/>
              <a:chExt cx="13716" cy="2000"/>
            </a:xfrm>
          </xdr:grpSpPr>
          <xdr:sp macro="" textlink="">
            <xdr:nvSpPr>
              <xdr:cNvPr id="969784" name="Check Box 56" hidden="1">
                <a:extLst>
                  <a:ext uri="{63B3BB69-23CF-44E3-9099-C40C66FF867C}">
                    <a14:compatExt spid="_x0000_s969784"/>
                  </a:ext>
                  <a:ext uri="{FF2B5EF4-FFF2-40B4-BE49-F238E27FC236}">
                    <a16:creationId xmlns:a16="http://schemas.microsoft.com/office/drawing/2014/main" id="{00000000-0008-0000-1A00-000038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5" name="Check Box 57" hidden="1">
                <a:extLst>
                  <a:ext uri="{63B3BB69-23CF-44E3-9099-C40C66FF867C}">
                    <a14:compatExt spid="_x0000_s969785"/>
                  </a:ext>
                  <a:ext uri="{FF2B5EF4-FFF2-40B4-BE49-F238E27FC236}">
                    <a16:creationId xmlns:a16="http://schemas.microsoft.com/office/drawing/2014/main" id="{00000000-0008-0000-1A00-000039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18</xdr:row>
          <xdr:rowOff>133350</xdr:rowOff>
        </xdr:from>
        <xdr:to>
          <xdr:col>26</xdr:col>
          <xdr:colOff>76200</xdr:colOff>
          <xdr:row>20</xdr:row>
          <xdr:rowOff>38100</xdr:rowOff>
        </xdr:to>
        <xdr:grpSp>
          <xdr:nvGrpSpPr>
            <xdr:cNvPr id="66" name="グループ化 38">
              <a:extLst>
                <a:ext uri="{FF2B5EF4-FFF2-40B4-BE49-F238E27FC236}">
                  <a16:creationId xmlns:a16="http://schemas.microsoft.com/office/drawing/2014/main" id="{00000000-0008-0000-1A00-000042000000}"/>
                </a:ext>
              </a:extLst>
            </xdr:cNvPr>
            <xdr:cNvGrpSpPr>
              <a:grpSpLocks/>
            </xdr:cNvGrpSpPr>
          </xdr:nvGrpSpPr>
          <xdr:grpSpPr bwMode="auto">
            <a:xfrm>
              <a:off x="3295650" y="3019425"/>
              <a:ext cx="1371600" cy="247650"/>
              <a:chOff x="33716" y="24574"/>
              <a:chExt cx="13716" cy="2000"/>
            </a:xfrm>
          </xdr:grpSpPr>
          <xdr:sp macro="" textlink="">
            <xdr:nvSpPr>
              <xdr:cNvPr id="969786" name="Check Box 58" hidden="1">
                <a:extLst>
                  <a:ext uri="{63B3BB69-23CF-44E3-9099-C40C66FF867C}">
                    <a14:compatExt spid="_x0000_s969786"/>
                  </a:ext>
                  <a:ext uri="{FF2B5EF4-FFF2-40B4-BE49-F238E27FC236}">
                    <a16:creationId xmlns:a16="http://schemas.microsoft.com/office/drawing/2014/main" id="{00000000-0008-0000-1A00-00003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7" name="Check Box 59" hidden="1">
                <a:extLst>
                  <a:ext uri="{63B3BB69-23CF-44E3-9099-C40C66FF867C}">
                    <a14:compatExt spid="_x0000_s969787"/>
                  </a:ext>
                  <a:ext uri="{FF2B5EF4-FFF2-40B4-BE49-F238E27FC236}">
                    <a16:creationId xmlns:a16="http://schemas.microsoft.com/office/drawing/2014/main" id="{00000000-0008-0000-1A00-00003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22</xdr:row>
          <xdr:rowOff>142875</xdr:rowOff>
        </xdr:from>
        <xdr:to>
          <xdr:col>25</xdr:col>
          <xdr:colOff>66675</xdr:colOff>
          <xdr:row>24</xdr:row>
          <xdr:rowOff>47625</xdr:rowOff>
        </xdr:to>
        <xdr:grpSp>
          <xdr:nvGrpSpPr>
            <xdr:cNvPr id="4" name="グループ化 3">
              <a:extLst>
                <a:ext uri="{FF2B5EF4-FFF2-40B4-BE49-F238E27FC236}">
                  <a16:creationId xmlns:a16="http://schemas.microsoft.com/office/drawing/2014/main" id="{00000000-0008-0000-1A00-000004000000}"/>
                </a:ext>
              </a:extLst>
            </xdr:cNvPr>
            <xdr:cNvGrpSpPr/>
          </xdr:nvGrpSpPr>
          <xdr:grpSpPr>
            <a:xfrm>
              <a:off x="2343150" y="3714750"/>
              <a:ext cx="2114550" cy="247650"/>
              <a:chOff x="4591050" y="8343900"/>
              <a:chExt cx="2114550" cy="247650"/>
            </a:xfrm>
          </xdr:grpSpPr>
          <xdr:sp macro="" textlink="">
            <xdr:nvSpPr>
              <xdr:cNvPr id="969788" name="Check Box 60" hidden="1">
                <a:extLst>
                  <a:ext uri="{63B3BB69-23CF-44E3-9099-C40C66FF867C}">
                    <a14:compatExt spid="_x0000_s969788"/>
                  </a:ext>
                  <a:ext uri="{FF2B5EF4-FFF2-40B4-BE49-F238E27FC236}">
                    <a16:creationId xmlns:a16="http://schemas.microsoft.com/office/drawing/2014/main" id="{00000000-0008-0000-1A00-00003CCC0E00}"/>
                  </a:ext>
                </a:extLst>
              </xdr:cNvPr>
              <xdr:cNvSpPr/>
            </xdr:nvSpPr>
            <xdr:spPr bwMode="auto">
              <a:xfrm>
                <a:off x="4591050" y="8343900"/>
                <a:ext cx="666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9" name="Check Box 61" hidden="1">
                <a:extLst>
                  <a:ext uri="{63B3BB69-23CF-44E3-9099-C40C66FF867C}">
                    <a14:compatExt spid="_x0000_s969789"/>
                  </a:ext>
                  <a:ext uri="{FF2B5EF4-FFF2-40B4-BE49-F238E27FC236}">
                    <a16:creationId xmlns:a16="http://schemas.microsoft.com/office/drawing/2014/main" id="{00000000-0008-0000-1A00-00003DCC0E00}"/>
                  </a:ext>
                </a:extLst>
              </xdr:cNvPr>
              <xdr:cNvSpPr/>
            </xdr:nvSpPr>
            <xdr:spPr bwMode="auto">
              <a:xfrm>
                <a:off x="5286350" y="8343900"/>
                <a:ext cx="676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69790" name="Check Box 62" hidden="1">
                <a:extLst>
                  <a:ext uri="{63B3BB69-23CF-44E3-9099-C40C66FF867C}">
                    <a14:compatExt spid="_x0000_s969790"/>
                  </a:ext>
                  <a:ext uri="{FF2B5EF4-FFF2-40B4-BE49-F238E27FC236}">
                    <a16:creationId xmlns:a16="http://schemas.microsoft.com/office/drawing/2014/main" id="{00000000-0008-0000-1A00-00003ECC0E00}"/>
                  </a:ext>
                </a:extLst>
              </xdr:cNvPr>
              <xdr:cNvSpPr/>
            </xdr:nvSpPr>
            <xdr:spPr bwMode="auto">
              <a:xfrm>
                <a:off x="6029325" y="8343900"/>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Choice>
    <mc:Fallback/>
  </mc:AlternateContent>
  <xdr:twoCellAnchor>
    <xdr:from>
      <xdr:col>18</xdr:col>
      <xdr:colOff>171450</xdr:colOff>
      <xdr:row>27</xdr:row>
      <xdr:rowOff>142875</xdr:rowOff>
    </xdr:from>
    <xdr:to>
      <xdr:col>26</xdr:col>
      <xdr:colOff>76200</xdr:colOff>
      <xdr:row>30</xdr:row>
      <xdr:rowOff>47625</xdr:rowOff>
    </xdr:to>
    <xdr:grpSp>
      <xdr:nvGrpSpPr>
        <xdr:cNvPr id="48" name="グループ化 47">
          <a:extLst>
            <a:ext uri="{FF2B5EF4-FFF2-40B4-BE49-F238E27FC236}">
              <a16:creationId xmlns:a16="http://schemas.microsoft.com/office/drawing/2014/main" id="{00000000-0008-0000-1A00-000030000000}"/>
            </a:ext>
          </a:extLst>
        </xdr:cNvPr>
        <xdr:cNvGrpSpPr/>
      </xdr:nvGrpSpPr>
      <xdr:grpSpPr>
        <a:xfrm>
          <a:off x="3295650" y="4572000"/>
          <a:ext cx="1371600" cy="419100"/>
          <a:chOff x="3371659" y="2457450"/>
          <a:chExt cx="1371584" cy="200025"/>
        </a:xfrm>
      </xdr:grpSpPr>
      <xdr:sp macro="" textlink="">
        <xdr:nvSpPr>
          <xdr:cNvPr id="49" name="Check Box 68" hidden="1">
            <a:extLst>
              <a:ext uri="{63B3BB69-23CF-44E3-9099-C40C66FF867C}">
                <a14:compatExt xmlns:a14="http://schemas.microsoft.com/office/drawing/2010/main" spid="_x0000_s674884"/>
              </a:ext>
              <a:ext uri="{FF2B5EF4-FFF2-40B4-BE49-F238E27FC236}">
                <a16:creationId xmlns:a16="http://schemas.microsoft.com/office/drawing/2014/main" id="{00000000-0008-0000-1A00-000031000000}"/>
              </a:ext>
            </a:extLst>
          </xdr:cNvPr>
          <xdr:cNvSpPr/>
        </xdr:nvSpPr>
        <xdr:spPr bwMode="auto">
          <a:xfrm>
            <a:off x="33716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0" name="Check Box 69" hidden="1">
            <a:extLst>
              <a:ext uri="{63B3BB69-23CF-44E3-9099-C40C66FF867C}">
                <a14:compatExt xmlns:a14="http://schemas.microsoft.com/office/drawing/2010/main" spid="_x0000_s674885"/>
              </a:ext>
              <a:ext uri="{FF2B5EF4-FFF2-40B4-BE49-F238E27FC236}">
                <a16:creationId xmlns:a16="http://schemas.microsoft.com/office/drawing/2014/main" id="{00000000-0008-0000-1A00-000032000000}"/>
              </a:ext>
            </a:extLst>
          </xdr:cNvPr>
          <xdr:cNvSpPr/>
        </xdr:nvSpPr>
        <xdr:spPr bwMode="auto">
          <a:xfrm>
            <a:off x="406696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161925</xdr:colOff>
      <xdr:row>28</xdr:row>
      <xdr:rowOff>123828</xdr:rowOff>
    </xdr:from>
    <xdr:to>
      <xdr:col>25</xdr:col>
      <xdr:colOff>142875</xdr:colOff>
      <xdr:row>30</xdr:row>
      <xdr:rowOff>19050</xdr:rowOff>
    </xdr:to>
    <xdr:grpSp>
      <xdr:nvGrpSpPr>
        <xdr:cNvPr id="51" name="グループ化 50">
          <a:extLst>
            <a:ext uri="{FF2B5EF4-FFF2-40B4-BE49-F238E27FC236}">
              <a16:creationId xmlns:a16="http://schemas.microsoft.com/office/drawing/2014/main" id="{00000000-0008-0000-1A00-000033000000}"/>
            </a:ext>
          </a:extLst>
        </xdr:cNvPr>
        <xdr:cNvGrpSpPr/>
      </xdr:nvGrpSpPr>
      <xdr:grpSpPr>
        <a:xfrm>
          <a:off x="2381250" y="4724403"/>
          <a:ext cx="2152650" cy="238122"/>
          <a:chOff x="2447840" y="723900"/>
          <a:chExt cx="1952620" cy="209922"/>
        </a:xfrm>
      </xdr:grpSpPr>
      <xdr:sp macro="" textlink="">
        <xdr:nvSpPr>
          <xdr:cNvPr id="52" name="Check Box 94" hidden="1">
            <a:extLst>
              <a:ext uri="{63B3BB69-23CF-44E3-9099-C40C66FF867C}">
                <a14:compatExt xmlns:a14="http://schemas.microsoft.com/office/drawing/2010/main" spid="_x0000_s674892"/>
              </a:ext>
              <a:ext uri="{FF2B5EF4-FFF2-40B4-BE49-F238E27FC236}">
                <a16:creationId xmlns:a16="http://schemas.microsoft.com/office/drawing/2014/main" id="{00000000-0008-0000-1A00-000034000000}"/>
              </a:ext>
            </a:extLst>
          </xdr:cNvPr>
          <xdr:cNvSpPr/>
        </xdr:nvSpPr>
        <xdr:spPr bwMode="auto">
          <a:xfrm>
            <a:off x="2447840" y="733425"/>
            <a:ext cx="557221" cy="200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3" name="Check Box 95" hidden="1">
            <a:extLst>
              <a:ext uri="{63B3BB69-23CF-44E3-9099-C40C66FF867C}">
                <a14:compatExt xmlns:a14="http://schemas.microsoft.com/office/drawing/2010/main" spid="_x0000_s674893"/>
              </a:ext>
              <a:ext uri="{FF2B5EF4-FFF2-40B4-BE49-F238E27FC236}">
                <a16:creationId xmlns:a16="http://schemas.microsoft.com/office/drawing/2014/main" id="{00000000-0008-0000-1A00-000035000000}"/>
              </a:ext>
            </a:extLst>
          </xdr:cNvPr>
          <xdr:cNvSpPr/>
        </xdr:nvSpPr>
        <xdr:spPr bwMode="auto">
          <a:xfrm>
            <a:off x="3052755" y="728473"/>
            <a:ext cx="633421" cy="205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4" name="Check Box 78" hidden="1">
            <a:extLst>
              <a:ext uri="{63B3BB69-23CF-44E3-9099-C40C66FF867C}">
                <a14:compatExt xmlns:a14="http://schemas.microsoft.com/office/drawing/2010/main" spid="_x0000_s674894"/>
              </a:ext>
              <a:ext uri="{FF2B5EF4-FFF2-40B4-BE49-F238E27FC236}">
                <a16:creationId xmlns:a16="http://schemas.microsoft.com/office/drawing/2014/main" id="{00000000-0008-0000-1A00-000036000000}"/>
              </a:ext>
            </a:extLst>
          </xdr:cNvPr>
          <xdr:cNvSpPr/>
        </xdr:nvSpPr>
        <xdr:spPr bwMode="auto">
          <a:xfrm>
            <a:off x="3705223" y="723900"/>
            <a:ext cx="695237" cy="209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28</xdr:row>
          <xdr:rowOff>133350</xdr:rowOff>
        </xdr:from>
        <xdr:to>
          <xdr:col>26</xdr:col>
          <xdr:colOff>76200</xdr:colOff>
          <xdr:row>30</xdr:row>
          <xdr:rowOff>38100</xdr:rowOff>
        </xdr:to>
        <xdr:grpSp>
          <xdr:nvGrpSpPr>
            <xdr:cNvPr id="55" name="グループ化 54">
              <a:extLst>
                <a:ext uri="{FF2B5EF4-FFF2-40B4-BE49-F238E27FC236}">
                  <a16:creationId xmlns:a16="http://schemas.microsoft.com/office/drawing/2014/main" id="{00000000-0008-0000-1A00-000037000000}"/>
                </a:ext>
              </a:extLst>
            </xdr:cNvPr>
            <xdr:cNvGrpSpPr/>
          </xdr:nvGrpSpPr>
          <xdr:grpSpPr>
            <a:xfrm>
              <a:off x="3295650" y="4733925"/>
              <a:ext cx="1371600" cy="247650"/>
              <a:chOff x="3371494" y="2457450"/>
              <a:chExt cx="1371584" cy="200025"/>
            </a:xfrm>
          </xdr:grpSpPr>
          <xdr:sp macro="" textlink="">
            <xdr:nvSpPr>
              <xdr:cNvPr id="969791" name="Check Box 63" hidden="1">
                <a:extLst>
                  <a:ext uri="{63B3BB69-23CF-44E3-9099-C40C66FF867C}">
                    <a14:compatExt spid="_x0000_s969791"/>
                  </a:ext>
                  <a:ext uri="{FF2B5EF4-FFF2-40B4-BE49-F238E27FC236}">
                    <a16:creationId xmlns:a16="http://schemas.microsoft.com/office/drawing/2014/main" id="{00000000-0008-0000-1A00-00003FCC0E00}"/>
                  </a:ext>
                </a:extLst>
              </xdr:cNvPr>
              <xdr:cNvSpPr/>
            </xdr:nvSpPr>
            <xdr:spPr bwMode="auto">
              <a:xfrm>
                <a:off x="3371494"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2" name="Check Box 64" hidden="1">
                <a:extLst>
                  <a:ext uri="{63B3BB69-23CF-44E3-9099-C40C66FF867C}">
                    <a14:compatExt spid="_x0000_s969792"/>
                  </a:ext>
                  <a:ext uri="{FF2B5EF4-FFF2-40B4-BE49-F238E27FC236}">
                    <a16:creationId xmlns:a16="http://schemas.microsoft.com/office/drawing/2014/main" id="{00000000-0008-0000-1A00-000040CC0E00}"/>
                  </a:ext>
                </a:extLst>
              </xdr:cNvPr>
              <xdr:cNvSpPr/>
            </xdr:nvSpPr>
            <xdr:spPr bwMode="auto">
              <a:xfrm>
                <a:off x="40668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xdr:row>
          <xdr:rowOff>123825</xdr:rowOff>
        </xdr:from>
        <xdr:to>
          <xdr:col>26</xdr:col>
          <xdr:colOff>76200</xdr:colOff>
          <xdr:row>27</xdr:row>
          <xdr:rowOff>28575</xdr:rowOff>
        </xdr:to>
        <xdr:grpSp>
          <xdr:nvGrpSpPr>
            <xdr:cNvPr id="58" name="グループ化 70">
              <a:extLst>
                <a:ext uri="{FF2B5EF4-FFF2-40B4-BE49-F238E27FC236}">
                  <a16:creationId xmlns:a16="http://schemas.microsoft.com/office/drawing/2014/main" id="{00000000-0008-0000-1A00-00003A000000}"/>
                </a:ext>
              </a:extLst>
            </xdr:cNvPr>
            <xdr:cNvGrpSpPr>
              <a:grpSpLocks/>
            </xdr:cNvGrpSpPr>
          </xdr:nvGrpSpPr>
          <xdr:grpSpPr bwMode="auto">
            <a:xfrm>
              <a:off x="3295650" y="4210050"/>
              <a:ext cx="1371600" cy="247650"/>
              <a:chOff x="3371494" y="2457450"/>
              <a:chExt cx="1371584" cy="200025"/>
            </a:xfrm>
          </xdr:grpSpPr>
          <xdr:sp macro="" textlink="">
            <xdr:nvSpPr>
              <xdr:cNvPr id="969793" name="Check Box 65" hidden="1">
                <a:extLst>
                  <a:ext uri="{63B3BB69-23CF-44E3-9099-C40C66FF867C}">
                    <a14:compatExt spid="_x0000_s969793"/>
                  </a:ext>
                  <a:ext uri="{FF2B5EF4-FFF2-40B4-BE49-F238E27FC236}">
                    <a16:creationId xmlns:a16="http://schemas.microsoft.com/office/drawing/2014/main" id="{00000000-0008-0000-1A00-000041CC0E00}"/>
                  </a:ext>
                </a:extLst>
              </xdr:cNvPr>
              <xdr:cNvSpPr/>
            </xdr:nvSpPr>
            <xdr:spPr bwMode="auto">
              <a:xfrm>
                <a:off x="3371494"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4" name="Check Box 66" hidden="1">
                <a:extLst>
                  <a:ext uri="{63B3BB69-23CF-44E3-9099-C40C66FF867C}">
                    <a14:compatExt spid="_x0000_s969794"/>
                  </a:ext>
                  <a:ext uri="{FF2B5EF4-FFF2-40B4-BE49-F238E27FC236}">
                    <a16:creationId xmlns:a16="http://schemas.microsoft.com/office/drawing/2014/main" id="{00000000-0008-0000-1A00-000042CC0E00}"/>
                  </a:ext>
                </a:extLst>
              </xdr:cNvPr>
              <xdr:cNvSpPr/>
            </xdr:nvSpPr>
            <xdr:spPr bwMode="auto">
              <a:xfrm>
                <a:off x="40668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31</xdr:row>
      <xdr:rowOff>0</xdr:rowOff>
    </xdr:from>
    <xdr:to>
      <xdr:col>26</xdr:col>
      <xdr:colOff>104775</xdr:colOff>
      <xdr:row>33</xdr:row>
      <xdr:rowOff>19050</xdr:rowOff>
    </xdr:to>
    <xdr:sp macro="" textlink="">
      <xdr:nvSpPr>
        <xdr:cNvPr id="61" name="大かっこ 60">
          <a:extLst>
            <a:ext uri="{FF2B5EF4-FFF2-40B4-BE49-F238E27FC236}">
              <a16:creationId xmlns:a16="http://schemas.microsoft.com/office/drawing/2014/main" id="{00000000-0008-0000-1A00-00003D000000}"/>
            </a:ext>
          </a:extLst>
        </xdr:cNvPr>
        <xdr:cNvSpPr/>
      </xdr:nvSpPr>
      <xdr:spPr>
        <a:xfrm>
          <a:off x="695325" y="971550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41</xdr:row>
          <xdr:rowOff>142875</xdr:rowOff>
        </xdr:from>
        <xdr:to>
          <xdr:col>26</xdr:col>
          <xdr:colOff>76200</xdr:colOff>
          <xdr:row>43</xdr:row>
          <xdr:rowOff>47625</xdr:rowOff>
        </xdr:to>
        <xdr:grpSp>
          <xdr:nvGrpSpPr>
            <xdr:cNvPr id="969795" name="グループ化 40">
              <a:extLst>
                <a:ext uri="{FF2B5EF4-FFF2-40B4-BE49-F238E27FC236}">
                  <a16:creationId xmlns:a16="http://schemas.microsoft.com/office/drawing/2014/main" id="{00000000-0008-0000-1A00-000043CC0E00}"/>
                </a:ext>
              </a:extLst>
            </xdr:cNvPr>
            <xdr:cNvGrpSpPr>
              <a:grpSpLocks/>
            </xdr:cNvGrpSpPr>
          </xdr:nvGrpSpPr>
          <xdr:grpSpPr bwMode="auto">
            <a:xfrm>
              <a:off x="3295650" y="6943725"/>
              <a:ext cx="1371600" cy="247650"/>
              <a:chOff x="33715" y="24574"/>
              <a:chExt cx="13716" cy="2000"/>
            </a:xfrm>
          </xdr:grpSpPr>
          <xdr:sp macro="" textlink="">
            <xdr:nvSpPr>
              <xdr:cNvPr id="2" name="Check Box 17" hidden="1">
                <a:extLst>
                  <a:ext uri="{63B3BB69-23CF-44E3-9099-C40C66FF867C}">
                    <a14:compatExt spid="_x0000_s969745"/>
                  </a:ext>
                  <a:ext uri="{FF2B5EF4-FFF2-40B4-BE49-F238E27FC236}">
                    <a16:creationId xmlns:a16="http://schemas.microsoft.com/office/drawing/2014/main" id="{00000000-0008-0000-1A00-0000020000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18" hidden="1">
                <a:extLst>
                  <a:ext uri="{63B3BB69-23CF-44E3-9099-C40C66FF867C}">
                    <a14:compatExt spid="_x0000_s969746"/>
                  </a:ext>
                  <a:ext uri="{FF2B5EF4-FFF2-40B4-BE49-F238E27FC236}">
                    <a16:creationId xmlns:a16="http://schemas.microsoft.com/office/drawing/2014/main" id="{00000000-0008-0000-1A00-0000030000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0</xdr:rowOff>
        </xdr:from>
        <xdr:to>
          <xdr:col>26</xdr:col>
          <xdr:colOff>76200</xdr:colOff>
          <xdr:row>37</xdr:row>
          <xdr:rowOff>47625</xdr:rowOff>
        </xdr:to>
        <xdr:grpSp>
          <xdr:nvGrpSpPr>
            <xdr:cNvPr id="7" name="グループ化 38">
              <a:extLst>
                <a:ext uri="{FF2B5EF4-FFF2-40B4-BE49-F238E27FC236}">
                  <a16:creationId xmlns:a16="http://schemas.microsoft.com/office/drawing/2014/main" id="{00000000-0008-0000-1A00-000007000000}"/>
                </a:ext>
              </a:extLst>
            </xdr:cNvPr>
            <xdr:cNvGrpSpPr>
              <a:grpSpLocks/>
            </xdr:cNvGrpSpPr>
          </xdr:nvGrpSpPr>
          <xdr:grpSpPr bwMode="auto">
            <a:xfrm>
              <a:off x="3295650" y="5943600"/>
              <a:ext cx="1371600" cy="219075"/>
              <a:chOff x="33716" y="24574"/>
              <a:chExt cx="13716" cy="2000"/>
            </a:xfrm>
          </xdr:grpSpPr>
          <xdr:sp macro="" textlink="">
            <xdr:nvSpPr>
              <xdr:cNvPr id="5" name="Check Box 67" hidden="1">
                <a:extLst>
                  <a:ext uri="{63B3BB69-23CF-44E3-9099-C40C66FF867C}">
                    <a14:compatExt spid="_x0000_s969795"/>
                  </a:ext>
                  <a:ext uri="{FF2B5EF4-FFF2-40B4-BE49-F238E27FC236}">
                    <a16:creationId xmlns:a16="http://schemas.microsoft.com/office/drawing/2014/main" id="{00000000-0008-0000-1A00-0000050000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6" name="Check Box 68" hidden="1">
                <a:extLst>
                  <a:ext uri="{63B3BB69-23CF-44E3-9099-C40C66FF867C}">
                    <a14:compatExt spid="_x0000_s969796"/>
                  </a:ext>
                  <a:ext uri="{FF2B5EF4-FFF2-40B4-BE49-F238E27FC236}">
                    <a16:creationId xmlns:a16="http://schemas.microsoft.com/office/drawing/2014/main" id="{00000000-0008-0000-1A00-000044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42</xdr:row>
          <xdr:rowOff>152400</xdr:rowOff>
        </xdr:from>
        <xdr:to>
          <xdr:col>26</xdr:col>
          <xdr:colOff>76200</xdr:colOff>
          <xdr:row>44</xdr:row>
          <xdr:rowOff>57150</xdr:rowOff>
        </xdr:to>
        <xdr:grpSp>
          <xdr:nvGrpSpPr>
            <xdr:cNvPr id="9" name="グループ化 40">
              <a:extLst>
                <a:ext uri="{FF2B5EF4-FFF2-40B4-BE49-F238E27FC236}">
                  <a16:creationId xmlns:a16="http://schemas.microsoft.com/office/drawing/2014/main" id="{00000000-0008-0000-1A00-000009000000}"/>
                </a:ext>
              </a:extLst>
            </xdr:cNvPr>
            <xdr:cNvGrpSpPr>
              <a:grpSpLocks/>
            </xdr:cNvGrpSpPr>
          </xdr:nvGrpSpPr>
          <xdr:grpSpPr bwMode="auto">
            <a:xfrm>
              <a:off x="3295650" y="7124700"/>
              <a:ext cx="1371600" cy="247650"/>
              <a:chOff x="33715" y="24574"/>
              <a:chExt cx="13716" cy="2000"/>
            </a:xfrm>
          </xdr:grpSpPr>
          <xdr:sp macro="" textlink="">
            <xdr:nvSpPr>
              <xdr:cNvPr id="969797" name="Check Box 69" hidden="1">
                <a:extLst>
                  <a:ext uri="{63B3BB69-23CF-44E3-9099-C40C66FF867C}">
                    <a14:compatExt spid="_x0000_s969797"/>
                  </a:ext>
                  <a:ext uri="{FF2B5EF4-FFF2-40B4-BE49-F238E27FC236}">
                    <a16:creationId xmlns:a16="http://schemas.microsoft.com/office/drawing/2014/main" id="{00000000-0008-0000-1A00-00004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8" name="Check Box 70" hidden="1">
                <a:extLst>
                  <a:ext uri="{63B3BB69-23CF-44E3-9099-C40C66FF867C}">
                    <a14:compatExt spid="_x0000_s969798"/>
                  </a:ext>
                  <a:ext uri="{FF2B5EF4-FFF2-40B4-BE49-F238E27FC236}">
                    <a16:creationId xmlns:a16="http://schemas.microsoft.com/office/drawing/2014/main" id="{00000000-0008-0000-1A00-00004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45</xdr:row>
      <xdr:rowOff>0</xdr:rowOff>
    </xdr:from>
    <xdr:to>
      <xdr:col>26</xdr:col>
      <xdr:colOff>104775</xdr:colOff>
      <xdr:row>47</xdr:row>
      <xdr:rowOff>19050</xdr:rowOff>
    </xdr:to>
    <xdr:sp macro="" textlink="">
      <xdr:nvSpPr>
        <xdr:cNvPr id="10" name="大かっこ 9">
          <a:extLst>
            <a:ext uri="{FF2B5EF4-FFF2-40B4-BE49-F238E27FC236}">
              <a16:creationId xmlns:a16="http://schemas.microsoft.com/office/drawing/2014/main" id="{00000000-0008-0000-1A00-00000A000000}"/>
            </a:ext>
          </a:extLst>
        </xdr:cNvPr>
        <xdr:cNvSpPr/>
      </xdr:nvSpPr>
      <xdr:spPr>
        <a:xfrm>
          <a:off x="695325" y="508635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47</xdr:row>
          <xdr:rowOff>123825</xdr:rowOff>
        </xdr:from>
        <xdr:to>
          <xdr:col>26</xdr:col>
          <xdr:colOff>76200</xdr:colOff>
          <xdr:row>49</xdr:row>
          <xdr:rowOff>28575</xdr:rowOff>
        </xdr:to>
        <xdr:grpSp>
          <xdr:nvGrpSpPr>
            <xdr:cNvPr id="11" name="グループ化 40">
              <a:extLst>
                <a:ext uri="{FF2B5EF4-FFF2-40B4-BE49-F238E27FC236}">
                  <a16:creationId xmlns:a16="http://schemas.microsoft.com/office/drawing/2014/main" id="{00000000-0008-0000-1A00-00000B000000}"/>
                </a:ext>
              </a:extLst>
            </xdr:cNvPr>
            <xdr:cNvGrpSpPr>
              <a:grpSpLocks/>
            </xdr:cNvGrpSpPr>
          </xdr:nvGrpSpPr>
          <xdr:grpSpPr bwMode="auto">
            <a:xfrm>
              <a:off x="3295650" y="7953375"/>
              <a:ext cx="1371600" cy="247650"/>
              <a:chOff x="33715" y="24574"/>
              <a:chExt cx="13716" cy="2000"/>
            </a:xfrm>
          </xdr:grpSpPr>
          <xdr:sp macro="" textlink="">
            <xdr:nvSpPr>
              <xdr:cNvPr id="969800" name="Check Box 72" hidden="1">
                <a:extLst>
                  <a:ext uri="{63B3BB69-23CF-44E3-9099-C40C66FF867C}">
                    <a14:compatExt spid="_x0000_s969800"/>
                  </a:ext>
                  <a:ext uri="{FF2B5EF4-FFF2-40B4-BE49-F238E27FC236}">
                    <a16:creationId xmlns:a16="http://schemas.microsoft.com/office/drawing/2014/main" id="{00000000-0008-0000-1A00-000048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01" name="Check Box 73" hidden="1">
                <a:extLst>
                  <a:ext uri="{63B3BB69-23CF-44E3-9099-C40C66FF867C}">
                    <a14:compatExt spid="_x0000_s969801"/>
                  </a:ext>
                  <a:ext uri="{FF2B5EF4-FFF2-40B4-BE49-F238E27FC236}">
                    <a16:creationId xmlns:a16="http://schemas.microsoft.com/office/drawing/2014/main" id="{00000000-0008-0000-1A00-000049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5</xdr:col>
          <xdr:colOff>28575</xdr:colOff>
          <xdr:row>59</xdr:row>
          <xdr:rowOff>9525</xdr:rowOff>
        </xdr:to>
        <xdr:sp macro="" textlink="">
          <xdr:nvSpPr>
            <xdr:cNvPr id="969802" name="Check Box 29" hidden="1">
              <a:extLst>
                <a:ext uri="{63B3BB69-23CF-44E3-9099-C40C66FF867C}">
                  <a14:compatExt spid="_x0000_s969802"/>
                </a:ext>
                <a:ext uri="{FF2B5EF4-FFF2-40B4-BE49-F238E27FC236}">
                  <a16:creationId xmlns:a16="http://schemas.microsoft.com/office/drawing/2014/main" id="{00000000-0008-0000-1A00-00004A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85724</xdr:colOff>
      <xdr:row>58</xdr:row>
      <xdr:rowOff>9524</xdr:rowOff>
    </xdr:from>
    <xdr:to>
      <xdr:col>26</xdr:col>
      <xdr:colOff>66675</xdr:colOff>
      <xdr:row>60</xdr:row>
      <xdr:rowOff>19049</xdr:rowOff>
    </xdr:to>
    <xdr:sp macro="" textlink="">
      <xdr:nvSpPr>
        <xdr:cNvPr id="12" name="大かっこ 11">
          <a:extLst>
            <a:ext uri="{FF2B5EF4-FFF2-40B4-BE49-F238E27FC236}">
              <a16:creationId xmlns:a16="http://schemas.microsoft.com/office/drawing/2014/main" id="{00000000-0008-0000-1A00-00000C000000}"/>
            </a:ext>
          </a:extLst>
        </xdr:cNvPr>
        <xdr:cNvSpPr/>
      </xdr:nvSpPr>
      <xdr:spPr>
        <a:xfrm>
          <a:off x="1400174" y="5791199"/>
          <a:ext cx="3238501"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28575</xdr:colOff>
          <xdr:row>56</xdr:row>
          <xdr:rowOff>9525</xdr:rowOff>
        </xdr:to>
        <xdr:sp macro="" textlink="">
          <xdr:nvSpPr>
            <xdr:cNvPr id="969803" name="Check Box 29" hidden="1">
              <a:extLst>
                <a:ext uri="{63B3BB69-23CF-44E3-9099-C40C66FF867C}">
                  <a14:compatExt spid="_x0000_s969803"/>
                </a:ext>
                <a:ext uri="{FF2B5EF4-FFF2-40B4-BE49-F238E27FC236}">
                  <a16:creationId xmlns:a16="http://schemas.microsoft.com/office/drawing/2014/main" id="{00000000-0008-0000-1A00-00004B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28575</xdr:colOff>
          <xdr:row>57</xdr:row>
          <xdr:rowOff>9525</xdr:rowOff>
        </xdr:to>
        <xdr:sp macro="" textlink="">
          <xdr:nvSpPr>
            <xdr:cNvPr id="969804" name="Check Box 29" hidden="1">
              <a:extLst>
                <a:ext uri="{63B3BB69-23CF-44E3-9099-C40C66FF867C}">
                  <a14:compatExt spid="_x0000_s969804"/>
                </a:ext>
                <a:ext uri="{FF2B5EF4-FFF2-40B4-BE49-F238E27FC236}">
                  <a16:creationId xmlns:a16="http://schemas.microsoft.com/office/drawing/2014/main" id="{00000000-0008-0000-1A00-00004C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28575</xdr:colOff>
          <xdr:row>58</xdr:row>
          <xdr:rowOff>9525</xdr:rowOff>
        </xdr:to>
        <xdr:sp macro="" textlink="">
          <xdr:nvSpPr>
            <xdr:cNvPr id="969805" name="Check Box 29" hidden="1">
              <a:extLst>
                <a:ext uri="{63B3BB69-23CF-44E3-9099-C40C66FF867C}">
                  <a14:compatExt spid="_x0000_s969805"/>
                </a:ext>
                <a:ext uri="{FF2B5EF4-FFF2-40B4-BE49-F238E27FC236}">
                  <a16:creationId xmlns:a16="http://schemas.microsoft.com/office/drawing/2014/main" id="{00000000-0008-0000-1A00-00004D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28575</xdr:colOff>
          <xdr:row>56</xdr:row>
          <xdr:rowOff>9525</xdr:rowOff>
        </xdr:to>
        <xdr:sp macro="" textlink="">
          <xdr:nvSpPr>
            <xdr:cNvPr id="969806" name="Check Box 29" hidden="1">
              <a:extLst>
                <a:ext uri="{63B3BB69-23CF-44E3-9099-C40C66FF867C}">
                  <a14:compatExt spid="_x0000_s969806"/>
                </a:ext>
                <a:ext uri="{FF2B5EF4-FFF2-40B4-BE49-F238E27FC236}">
                  <a16:creationId xmlns:a16="http://schemas.microsoft.com/office/drawing/2014/main" id="{00000000-0008-0000-1A00-00004E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28575</xdr:colOff>
          <xdr:row>57</xdr:row>
          <xdr:rowOff>9525</xdr:rowOff>
        </xdr:to>
        <xdr:sp macro="" textlink="">
          <xdr:nvSpPr>
            <xdr:cNvPr id="969807" name="Check Box 29" hidden="1">
              <a:extLst>
                <a:ext uri="{63B3BB69-23CF-44E3-9099-C40C66FF867C}">
                  <a14:compatExt spid="_x0000_s969807"/>
                </a:ext>
                <a:ext uri="{FF2B5EF4-FFF2-40B4-BE49-F238E27FC236}">
                  <a16:creationId xmlns:a16="http://schemas.microsoft.com/office/drawing/2014/main" id="{00000000-0008-0000-1A00-00004F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xdr:row>
          <xdr:rowOff>133350</xdr:rowOff>
        </xdr:from>
        <xdr:to>
          <xdr:col>26</xdr:col>
          <xdr:colOff>76200</xdr:colOff>
          <xdr:row>7</xdr:row>
          <xdr:rowOff>38100</xdr:rowOff>
        </xdr:to>
        <xdr:grpSp>
          <xdr:nvGrpSpPr>
            <xdr:cNvPr id="13" name="グループ化 70">
              <a:extLst>
                <a:ext uri="{FF2B5EF4-FFF2-40B4-BE49-F238E27FC236}">
                  <a16:creationId xmlns:a16="http://schemas.microsoft.com/office/drawing/2014/main" id="{00000000-0008-0000-1A00-00000D000000}"/>
                </a:ext>
              </a:extLst>
            </xdr:cNvPr>
            <xdr:cNvGrpSpPr>
              <a:grpSpLocks/>
            </xdr:cNvGrpSpPr>
          </xdr:nvGrpSpPr>
          <xdr:grpSpPr bwMode="auto">
            <a:xfrm>
              <a:off x="3295650" y="790575"/>
              <a:ext cx="1371600" cy="247650"/>
              <a:chOff x="3371494" y="2457450"/>
              <a:chExt cx="1371584" cy="200025"/>
            </a:xfrm>
          </xdr:grpSpPr>
          <xdr:sp macro="" textlink="">
            <xdr:nvSpPr>
              <xdr:cNvPr id="969809" name="Check Box 81" hidden="1">
                <a:extLst>
                  <a:ext uri="{63B3BB69-23CF-44E3-9099-C40C66FF867C}">
                    <a14:compatExt spid="_x0000_s969809"/>
                  </a:ext>
                  <a:ext uri="{FF2B5EF4-FFF2-40B4-BE49-F238E27FC236}">
                    <a16:creationId xmlns:a16="http://schemas.microsoft.com/office/drawing/2014/main" id="{00000000-0008-0000-1A00-000051CC0E00}"/>
                  </a:ext>
                </a:extLst>
              </xdr:cNvPr>
              <xdr:cNvSpPr/>
            </xdr:nvSpPr>
            <xdr:spPr bwMode="auto">
              <a:xfrm>
                <a:off x="3371494"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0" name="Check Box 82" hidden="1">
                <a:extLst>
                  <a:ext uri="{63B3BB69-23CF-44E3-9099-C40C66FF867C}">
                    <a14:compatExt spid="_x0000_s969810"/>
                  </a:ext>
                  <a:ext uri="{FF2B5EF4-FFF2-40B4-BE49-F238E27FC236}">
                    <a16:creationId xmlns:a16="http://schemas.microsoft.com/office/drawing/2014/main" id="{00000000-0008-0000-1A00-000052CC0E00}"/>
                  </a:ext>
                </a:extLst>
              </xdr:cNvPr>
              <xdr:cNvSpPr/>
            </xdr:nvSpPr>
            <xdr:spPr bwMode="auto">
              <a:xfrm>
                <a:off x="40668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8</xdr:row>
          <xdr:rowOff>133350</xdr:rowOff>
        </xdr:from>
        <xdr:to>
          <xdr:col>26</xdr:col>
          <xdr:colOff>76200</xdr:colOff>
          <xdr:row>10</xdr:row>
          <xdr:rowOff>38100</xdr:rowOff>
        </xdr:to>
        <xdr:grpSp>
          <xdr:nvGrpSpPr>
            <xdr:cNvPr id="14" name="グループ化 70">
              <a:extLst>
                <a:ext uri="{FF2B5EF4-FFF2-40B4-BE49-F238E27FC236}">
                  <a16:creationId xmlns:a16="http://schemas.microsoft.com/office/drawing/2014/main" id="{00000000-0008-0000-1A00-00000E000000}"/>
                </a:ext>
              </a:extLst>
            </xdr:cNvPr>
            <xdr:cNvGrpSpPr>
              <a:grpSpLocks/>
            </xdr:cNvGrpSpPr>
          </xdr:nvGrpSpPr>
          <xdr:grpSpPr bwMode="auto">
            <a:xfrm>
              <a:off x="3295650" y="1304925"/>
              <a:ext cx="1371600" cy="247650"/>
              <a:chOff x="3371494" y="2457450"/>
              <a:chExt cx="1371584" cy="200025"/>
            </a:xfrm>
          </xdr:grpSpPr>
          <xdr:sp macro="" textlink="">
            <xdr:nvSpPr>
              <xdr:cNvPr id="969811" name="Check Box 83" hidden="1">
                <a:extLst>
                  <a:ext uri="{63B3BB69-23CF-44E3-9099-C40C66FF867C}">
                    <a14:compatExt spid="_x0000_s969811"/>
                  </a:ext>
                  <a:ext uri="{FF2B5EF4-FFF2-40B4-BE49-F238E27FC236}">
                    <a16:creationId xmlns:a16="http://schemas.microsoft.com/office/drawing/2014/main" id="{00000000-0008-0000-1A00-000053CC0E00}"/>
                  </a:ext>
                </a:extLst>
              </xdr:cNvPr>
              <xdr:cNvSpPr/>
            </xdr:nvSpPr>
            <xdr:spPr bwMode="auto">
              <a:xfrm>
                <a:off x="3371494"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2" name="Check Box 84" hidden="1">
                <a:extLst>
                  <a:ext uri="{63B3BB69-23CF-44E3-9099-C40C66FF867C}">
                    <a14:compatExt spid="_x0000_s969812"/>
                  </a:ext>
                  <a:ext uri="{FF2B5EF4-FFF2-40B4-BE49-F238E27FC236}">
                    <a16:creationId xmlns:a16="http://schemas.microsoft.com/office/drawing/2014/main" id="{00000000-0008-0000-1A00-000054CC0E00}"/>
                  </a:ext>
                </a:extLst>
              </xdr:cNvPr>
              <xdr:cNvSpPr/>
            </xdr:nvSpPr>
            <xdr:spPr bwMode="auto">
              <a:xfrm>
                <a:off x="40668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142875</xdr:rowOff>
        </xdr:from>
        <xdr:to>
          <xdr:col>26</xdr:col>
          <xdr:colOff>76200</xdr:colOff>
          <xdr:row>51</xdr:row>
          <xdr:rowOff>47625</xdr:rowOff>
        </xdr:to>
        <xdr:grpSp>
          <xdr:nvGrpSpPr>
            <xdr:cNvPr id="15" name="グループ化 40">
              <a:extLst>
                <a:ext uri="{FF2B5EF4-FFF2-40B4-BE49-F238E27FC236}">
                  <a16:creationId xmlns:a16="http://schemas.microsoft.com/office/drawing/2014/main" id="{00000000-0008-0000-1A00-00000F000000}"/>
                </a:ext>
              </a:extLst>
            </xdr:cNvPr>
            <xdr:cNvGrpSpPr>
              <a:grpSpLocks/>
            </xdr:cNvGrpSpPr>
          </xdr:nvGrpSpPr>
          <xdr:grpSpPr bwMode="auto">
            <a:xfrm>
              <a:off x="3295650" y="8315325"/>
              <a:ext cx="1371600" cy="247650"/>
              <a:chOff x="33715" y="24574"/>
              <a:chExt cx="13716" cy="2000"/>
            </a:xfrm>
          </xdr:grpSpPr>
          <xdr:sp macro="" textlink="">
            <xdr:nvSpPr>
              <xdr:cNvPr id="969813" name="Check Box 85" hidden="1">
                <a:extLst>
                  <a:ext uri="{63B3BB69-23CF-44E3-9099-C40C66FF867C}">
                    <a14:compatExt spid="_x0000_s969813"/>
                  </a:ext>
                  <a:ext uri="{FF2B5EF4-FFF2-40B4-BE49-F238E27FC236}">
                    <a16:creationId xmlns:a16="http://schemas.microsoft.com/office/drawing/2014/main" id="{00000000-0008-0000-1A00-00005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4" name="Check Box 86" hidden="1">
                <a:extLst>
                  <a:ext uri="{63B3BB69-23CF-44E3-9099-C40C66FF867C}">
                    <a14:compatExt spid="_x0000_s969814"/>
                  </a:ext>
                  <a:ext uri="{FF2B5EF4-FFF2-40B4-BE49-F238E27FC236}">
                    <a16:creationId xmlns:a16="http://schemas.microsoft.com/office/drawing/2014/main" id="{00000000-0008-0000-1A00-00005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52</xdr:row>
          <xdr:rowOff>152400</xdr:rowOff>
        </xdr:from>
        <xdr:to>
          <xdr:col>26</xdr:col>
          <xdr:colOff>76200</xdr:colOff>
          <xdr:row>54</xdr:row>
          <xdr:rowOff>57150</xdr:rowOff>
        </xdr:to>
        <xdr:grpSp>
          <xdr:nvGrpSpPr>
            <xdr:cNvPr id="16" name="グループ化 40">
              <a:extLst>
                <a:ext uri="{FF2B5EF4-FFF2-40B4-BE49-F238E27FC236}">
                  <a16:creationId xmlns:a16="http://schemas.microsoft.com/office/drawing/2014/main" id="{00000000-0008-0000-1A00-000010000000}"/>
                </a:ext>
              </a:extLst>
            </xdr:cNvPr>
            <xdr:cNvGrpSpPr>
              <a:grpSpLocks/>
            </xdr:cNvGrpSpPr>
          </xdr:nvGrpSpPr>
          <xdr:grpSpPr bwMode="auto">
            <a:xfrm>
              <a:off x="3295650" y="8839200"/>
              <a:ext cx="1371600" cy="247650"/>
              <a:chOff x="33715" y="24574"/>
              <a:chExt cx="13716" cy="2000"/>
            </a:xfrm>
          </xdr:grpSpPr>
          <xdr:sp macro="" textlink="">
            <xdr:nvSpPr>
              <xdr:cNvPr id="969815" name="Check Box 87" hidden="1">
                <a:extLst>
                  <a:ext uri="{63B3BB69-23CF-44E3-9099-C40C66FF867C}">
                    <a14:compatExt spid="_x0000_s969815"/>
                  </a:ext>
                  <a:ext uri="{FF2B5EF4-FFF2-40B4-BE49-F238E27FC236}">
                    <a16:creationId xmlns:a16="http://schemas.microsoft.com/office/drawing/2014/main" id="{00000000-0008-0000-1A00-000057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6" name="Check Box 88" hidden="1">
                <a:extLst>
                  <a:ext uri="{63B3BB69-23CF-44E3-9099-C40C66FF867C}">
                    <a14:compatExt spid="_x0000_s969816"/>
                  </a:ext>
                  <a:ext uri="{FF2B5EF4-FFF2-40B4-BE49-F238E27FC236}">
                    <a16:creationId xmlns:a16="http://schemas.microsoft.com/office/drawing/2014/main" id="{00000000-0008-0000-1A00-000058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171450</xdr:colOff>
          <xdr:row>24</xdr:row>
          <xdr:rowOff>133350</xdr:rowOff>
        </xdr:from>
        <xdr:to>
          <xdr:col>26</xdr:col>
          <xdr:colOff>76200</xdr:colOff>
          <xdr:row>26</xdr:row>
          <xdr:rowOff>38100</xdr:rowOff>
        </xdr:to>
        <xdr:grpSp>
          <xdr:nvGrpSpPr>
            <xdr:cNvPr id="2" name="グループ化 70">
              <a:extLst>
                <a:ext uri="{FF2B5EF4-FFF2-40B4-BE49-F238E27FC236}">
                  <a16:creationId xmlns:a16="http://schemas.microsoft.com/office/drawing/2014/main" id="{00000000-0008-0000-1B00-000002000000}"/>
                </a:ext>
              </a:extLst>
            </xdr:cNvPr>
            <xdr:cNvGrpSpPr>
              <a:grpSpLocks/>
            </xdr:cNvGrpSpPr>
          </xdr:nvGrpSpPr>
          <xdr:grpSpPr bwMode="auto">
            <a:xfrm>
              <a:off x="3295650" y="4029075"/>
              <a:ext cx="1352550" cy="247650"/>
              <a:chOff x="3371890" y="2457450"/>
              <a:chExt cx="1371588" cy="200025"/>
            </a:xfrm>
          </xdr:grpSpPr>
          <xdr:sp macro="" textlink="">
            <xdr:nvSpPr>
              <xdr:cNvPr id="1329153" name="Check Box 1" hidden="1">
                <a:extLst>
                  <a:ext uri="{63B3BB69-23CF-44E3-9099-C40C66FF867C}">
                    <a14:compatExt spid="_x0000_s1329153"/>
                  </a:ext>
                  <a:ext uri="{FF2B5EF4-FFF2-40B4-BE49-F238E27FC236}">
                    <a16:creationId xmlns:a16="http://schemas.microsoft.com/office/drawing/2014/main" id="{00000000-0008-0000-1B00-000001481400}"/>
                  </a:ext>
                </a:extLst>
              </xdr:cNvPr>
              <xdr:cNvSpPr/>
            </xdr:nvSpPr>
            <xdr:spPr bwMode="auto">
              <a:xfrm>
                <a:off x="3371890"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54" name="Check Box 2" hidden="1">
                <a:extLst>
                  <a:ext uri="{63B3BB69-23CF-44E3-9099-C40C66FF867C}">
                    <a14:compatExt spid="_x0000_s1329154"/>
                  </a:ext>
                  <a:ext uri="{FF2B5EF4-FFF2-40B4-BE49-F238E27FC236}">
                    <a16:creationId xmlns:a16="http://schemas.microsoft.com/office/drawing/2014/main" id="{00000000-0008-0000-1B00-000002481400}"/>
                  </a:ext>
                </a:extLst>
              </xdr:cNvPr>
              <xdr:cNvSpPr/>
            </xdr:nvSpPr>
            <xdr:spPr bwMode="auto">
              <a:xfrm>
                <a:off x="40672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171450</xdr:colOff>
      <xdr:row>14</xdr:row>
      <xdr:rowOff>142875</xdr:rowOff>
    </xdr:from>
    <xdr:to>
      <xdr:col>25</xdr:col>
      <xdr:colOff>76200</xdr:colOff>
      <xdr:row>16</xdr:row>
      <xdr:rowOff>47625</xdr:rowOff>
    </xdr:to>
    <xdr:grpSp>
      <xdr:nvGrpSpPr>
        <xdr:cNvPr id="3" name="グループ化 70">
          <a:extLst>
            <a:ext uri="{FF2B5EF4-FFF2-40B4-BE49-F238E27FC236}">
              <a16:creationId xmlns:a16="http://schemas.microsoft.com/office/drawing/2014/main" id="{00000000-0008-0000-1B00-000003000000}"/>
            </a:ext>
          </a:extLst>
        </xdr:cNvPr>
        <xdr:cNvGrpSpPr>
          <a:grpSpLocks/>
        </xdr:cNvGrpSpPr>
      </xdr:nvGrpSpPr>
      <xdr:grpSpPr bwMode="auto">
        <a:xfrm>
          <a:off x="3114675" y="2324100"/>
          <a:ext cx="1352550" cy="247650"/>
          <a:chOff x="3371663" y="2457450"/>
          <a:chExt cx="1371588" cy="200025"/>
        </a:xfrm>
      </xdr:grpSpPr>
      <xdr:sp macro="" textlink="">
        <xdr:nvSpPr>
          <xdr:cNvPr id="4"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B00-0000040000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B00-0000050000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49</xdr:row>
      <xdr:rowOff>104775</xdr:rowOff>
    </xdr:from>
    <xdr:to>
      <xdr:col>26</xdr:col>
      <xdr:colOff>76200</xdr:colOff>
      <xdr:row>51</xdr:row>
      <xdr:rowOff>9525</xdr:rowOff>
    </xdr:to>
    <xdr:grpSp>
      <xdr:nvGrpSpPr>
        <xdr:cNvPr id="6" name="グループ化 70">
          <a:extLst>
            <a:ext uri="{FF2B5EF4-FFF2-40B4-BE49-F238E27FC236}">
              <a16:creationId xmlns:a16="http://schemas.microsoft.com/office/drawing/2014/main" id="{00000000-0008-0000-1B00-000006000000}"/>
            </a:ext>
          </a:extLst>
        </xdr:cNvPr>
        <xdr:cNvGrpSpPr>
          <a:grpSpLocks/>
        </xdr:cNvGrpSpPr>
      </xdr:nvGrpSpPr>
      <xdr:grpSpPr bwMode="auto">
        <a:xfrm>
          <a:off x="3295650" y="8286750"/>
          <a:ext cx="1352550" cy="247650"/>
          <a:chOff x="3371759" y="2457450"/>
          <a:chExt cx="1371588" cy="200025"/>
        </a:xfrm>
      </xdr:grpSpPr>
      <xdr:sp macro="" textlink="">
        <xdr:nvSpPr>
          <xdr:cNvPr id="7" name="Check Box 51" hidden="1">
            <a:extLst>
              <a:ext uri="{63B3BB69-23CF-44E3-9099-C40C66FF867C}">
                <a14:compatExt xmlns:a14="http://schemas.microsoft.com/office/drawing/2010/main" spid="_x0000_s993331"/>
              </a:ext>
              <a:ext uri="{FF2B5EF4-FFF2-40B4-BE49-F238E27FC236}">
                <a16:creationId xmlns:a16="http://schemas.microsoft.com/office/drawing/2014/main" id="{00000000-0008-0000-1B00-000007000000}"/>
              </a:ext>
            </a:extLst>
          </xdr:cNvPr>
          <xdr:cNvSpPr/>
        </xdr:nvSpPr>
        <xdr:spPr bwMode="auto">
          <a:xfrm>
            <a:off x="33717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52" hidden="1">
            <a:extLst>
              <a:ext uri="{63B3BB69-23CF-44E3-9099-C40C66FF867C}">
                <a14:compatExt xmlns:a14="http://schemas.microsoft.com/office/drawing/2010/main" spid="_x0000_s993332"/>
              </a:ext>
              <a:ext uri="{FF2B5EF4-FFF2-40B4-BE49-F238E27FC236}">
                <a16:creationId xmlns:a16="http://schemas.microsoft.com/office/drawing/2014/main" id="{00000000-0008-0000-1B00-000008000000}"/>
              </a:ext>
            </a:extLst>
          </xdr:cNvPr>
          <xdr:cNvSpPr/>
        </xdr:nvSpPr>
        <xdr:spPr bwMode="auto">
          <a:xfrm>
            <a:off x="4067070"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24</xdr:col>
      <xdr:colOff>9525</xdr:colOff>
      <xdr:row>26</xdr:row>
      <xdr:rowOff>123825</xdr:rowOff>
    </xdr:from>
    <xdr:to>
      <xdr:col>31</xdr:col>
      <xdr:colOff>95250</xdr:colOff>
      <xdr:row>28</xdr:row>
      <xdr:rowOff>28575</xdr:rowOff>
    </xdr:to>
    <xdr:grpSp>
      <xdr:nvGrpSpPr>
        <xdr:cNvPr id="9" name="グループ化 70">
          <a:extLst>
            <a:ext uri="{FF2B5EF4-FFF2-40B4-BE49-F238E27FC236}">
              <a16:creationId xmlns:a16="http://schemas.microsoft.com/office/drawing/2014/main" id="{00000000-0008-0000-1B00-000009000000}"/>
            </a:ext>
          </a:extLst>
        </xdr:cNvPr>
        <xdr:cNvGrpSpPr>
          <a:grpSpLocks/>
        </xdr:cNvGrpSpPr>
      </xdr:nvGrpSpPr>
      <xdr:grpSpPr bwMode="auto">
        <a:xfrm>
          <a:off x="4219575" y="4362450"/>
          <a:ext cx="1352550" cy="247650"/>
          <a:chOff x="3371650" y="2457450"/>
          <a:chExt cx="1371584" cy="200025"/>
        </a:xfrm>
      </xdr:grpSpPr>
      <xdr:sp macro="" textlink="">
        <xdr:nvSpPr>
          <xdr:cNvPr id="10" name="Check Box 53" hidden="1">
            <a:extLst>
              <a:ext uri="{63B3BB69-23CF-44E3-9099-C40C66FF867C}">
                <a14:compatExt xmlns:a14="http://schemas.microsoft.com/office/drawing/2010/main" spid="_x0000_s993333"/>
              </a:ext>
              <a:ext uri="{FF2B5EF4-FFF2-40B4-BE49-F238E27FC236}">
                <a16:creationId xmlns:a16="http://schemas.microsoft.com/office/drawing/2014/main" id="{00000000-0008-0000-1B00-00000A000000}"/>
              </a:ext>
            </a:extLst>
          </xdr:cNvPr>
          <xdr:cNvSpPr/>
        </xdr:nvSpPr>
        <xdr:spPr bwMode="auto">
          <a:xfrm>
            <a:off x="3371650"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54" hidden="1">
            <a:extLst>
              <a:ext uri="{63B3BB69-23CF-44E3-9099-C40C66FF867C}">
                <a14:compatExt xmlns:a14="http://schemas.microsoft.com/office/drawing/2010/main" spid="_x0000_s993334"/>
              </a:ext>
              <a:ext uri="{FF2B5EF4-FFF2-40B4-BE49-F238E27FC236}">
                <a16:creationId xmlns:a16="http://schemas.microsoft.com/office/drawing/2014/main" id="{00000000-0008-0000-1B00-00000B000000}"/>
              </a:ext>
            </a:extLst>
          </xdr:cNvPr>
          <xdr:cNvSpPr/>
        </xdr:nvSpPr>
        <xdr:spPr bwMode="auto">
          <a:xfrm>
            <a:off x="4066957"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12</xdr:row>
          <xdr:rowOff>142875</xdr:rowOff>
        </xdr:from>
        <xdr:to>
          <xdr:col>26</xdr:col>
          <xdr:colOff>76200</xdr:colOff>
          <xdr:row>14</xdr:row>
          <xdr:rowOff>19050</xdr:rowOff>
        </xdr:to>
        <xdr:grpSp>
          <xdr:nvGrpSpPr>
            <xdr:cNvPr id="12" name="グループ化 70">
              <a:extLst>
                <a:ext uri="{FF2B5EF4-FFF2-40B4-BE49-F238E27FC236}">
                  <a16:creationId xmlns:a16="http://schemas.microsoft.com/office/drawing/2014/main" id="{00000000-0008-0000-1B00-00000C000000}"/>
                </a:ext>
              </a:extLst>
            </xdr:cNvPr>
            <xdr:cNvGrpSpPr>
              <a:grpSpLocks/>
            </xdr:cNvGrpSpPr>
          </xdr:nvGrpSpPr>
          <xdr:grpSpPr bwMode="auto">
            <a:xfrm>
              <a:off x="3295650" y="1981200"/>
              <a:ext cx="1352550" cy="219075"/>
              <a:chOff x="3371890" y="2457450"/>
              <a:chExt cx="1371588" cy="200025"/>
            </a:xfrm>
          </xdr:grpSpPr>
          <xdr:sp macro="" textlink="">
            <xdr:nvSpPr>
              <xdr:cNvPr id="1329155" name="Check Box 3" hidden="1">
                <a:extLst>
                  <a:ext uri="{63B3BB69-23CF-44E3-9099-C40C66FF867C}">
                    <a14:compatExt spid="_x0000_s1329155"/>
                  </a:ext>
                  <a:ext uri="{FF2B5EF4-FFF2-40B4-BE49-F238E27FC236}">
                    <a16:creationId xmlns:a16="http://schemas.microsoft.com/office/drawing/2014/main" id="{00000000-0008-0000-1B00-000003481400}"/>
                  </a:ext>
                </a:extLst>
              </xdr:cNvPr>
              <xdr:cNvSpPr/>
            </xdr:nvSpPr>
            <xdr:spPr bwMode="auto">
              <a:xfrm>
                <a:off x="3371890"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56" name="Check Box 4" hidden="1">
                <a:extLst>
                  <a:ext uri="{63B3BB69-23CF-44E3-9099-C40C66FF867C}">
                    <a14:compatExt spid="_x0000_s1329156"/>
                  </a:ext>
                  <a:ext uri="{FF2B5EF4-FFF2-40B4-BE49-F238E27FC236}">
                    <a16:creationId xmlns:a16="http://schemas.microsoft.com/office/drawing/2014/main" id="{00000000-0008-0000-1B00-000004481400}"/>
                  </a:ext>
                </a:extLst>
              </xdr:cNvPr>
              <xdr:cNvSpPr/>
            </xdr:nvSpPr>
            <xdr:spPr bwMode="auto">
              <a:xfrm>
                <a:off x="40672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123825</xdr:rowOff>
        </xdr:from>
        <xdr:to>
          <xdr:col>26</xdr:col>
          <xdr:colOff>76200</xdr:colOff>
          <xdr:row>6</xdr:row>
          <xdr:rowOff>28575</xdr:rowOff>
        </xdr:to>
        <xdr:grpSp>
          <xdr:nvGrpSpPr>
            <xdr:cNvPr id="13" name="グループ化 70">
              <a:extLst>
                <a:ext uri="{FF2B5EF4-FFF2-40B4-BE49-F238E27FC236}">
                  <a16:creationId xmlns:a16="http://schemas.microsoft.com/office/drawing/2014/main" id="{00000000-0008-0000-1B00-00000D000000}"/>
                </a:ext>
              </a:extLst>
            </xdr:cNvPr>
            <xdr:cNvGrpSpPr>
              <a:grpSpLocks/>
            </xdr:cNvGrpSpPr>
          </xdr:nvGrpSpPr>
          <xdr:grpSpPr bwMode="auto">
            <a:xfrm>
              <a:off x="3295650" y="590550"/>
              <a:ext cx="1352550" cy="247650"/>
              <a:chOff x="3371890" y="2457450"/>
              <a:chExt cx="1371588" cy="200025"/>
            </a:xfrm>
          </xdr:grpSpPr>
          <xdr:sp macro="" textlink="">
            <xdr:nvSpPr>
              <xdr:cNvPr id="1329157" name="Check Box 5" hidden="1">
                <a:extLst>
                  <a:ext uri="{63B3BB69-23CF-44E3-9099-C40C66FF867C}">
                    <a14:compatExt spid="_x0000_s1329157"/>
                  </a:ext>
                  <a:ext uri="{FF2B5EF4-FFF2-40B4-BE49-F238E27FC236}">
                    <a16:creationId xmlns:a16="http://schemas.microsoft.com/office/drawing/2014/main" id="{00000000-0008-0000-1B00-000005481400}"/>
                  </a:ext>
                </a:extLst>
              </xdr:cNvPr>
              <xdr:cNvSpPr/>
            </xdr:nvSpPr>
            <xdr:spPr bwMode="auto">
              <a:xfrm>
                <a:off x="3371890"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58" name="Check Box 6" hidden="1">
                <a:extLst>
                  <a:ext uri="{63B3BB69-23CF-44E3-9099-C40C66FF867C}">
                    <a14:compatExt spid="_x0000_s1329158"/>
                  </a:ext>
                  <a:ext uri="{FF2B5EF4-FFF2-40B4-BE49-F238E27FC236}">
                    <a16:creationId xmlns:a16="http://schemas.microsoft.com/office/drawing/2014/main" id="{00000000-0008-0000-1B00-000006481400}"/>
                  </a:ext>
                </a:extLst>
              </xdr:cNvPr>
              <xdr:cNvSpPr/>
            </xdr:nvSpPr>
            <xdr:spPr bwMode="auto">
              <a:xfrm>
                <a:off x="40672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44</xdr:row>
      <xdr:rowOff>142875</xdr:rowOff>
    </xdr:from>
    <xdr:to>
      <xdr:col>26</xdr:col>
      <xdr:colOff>76200</xdr:colOff>
      <xdr:row>46</xdr:row>
      <xdr:rowOff>38100</xdr:rowOff>
    </xdr:to>
    <xdr:grpSp>
      <xdr:nvGrpSpPr>
        <xdr:cNvPr id="14" name="Group 116">
          <a:extLst>
            <a:ext uri="{FF2B5EF4-FFF2-40B4-BE49-F238E27FC236}">
              <a16:creationId xmlns:a16="http://schemas.microsoft.com/office/drawing/2014/main" id="{00000000-0008-0000-1B00-00000E000000}"/>
            </a:ext>
          </a:extLst>
        </xdr:cNvPr>
        <xdr:cNvGrpSpPr>
          <a:grpSpLocks/>
        </xdr:cNvGrpSpPr>
      </xdr:nvGrpSpPr>
      <xdr:grpSpPr bwMode="auto">
        <a:xfrm>
          <a:off x="3295650" y="7467600"/>
          <a:ext cx="1352550" cy="238125"/>
          <a:chOff x="33716" y="24574"/>
          <a:chExt cx="13716" cy="2000"/>
        </a:xfrm>
      </xdr:grpSpPr>
      <xdr:sp macro="" textlink="">
        <xdr:nvSpPr>
          <xdr:cNvPr id="15"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B00-00000F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B00-000010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46</xdr:row>
      <xdr:rowOff>142875</xdr:rowOff>
    </xdr:from>
    <xdr:to>
      <xdr:col>26</xdr:col>
      <xdr:colOff>76200</xdr:colOff>
      <xdr:row>48</xdr:row>
      <xdr:rowOff>47625</xdr:rowOff>
    </xdr:to>
    <xdr:grpSp>
      <xdr:nvGrpSpPr>
        <xdr:cNvPr id="17" name="Group 117">
          <a:extLst>
            <a:ext uri="{FF2B5EF4-FFF2-40B4-BE49-F238E27FC236}">
              <a16:creationId xmlns:a16="http://schemas.microsoft.com/office/drawing/2014/main" id="{00000000-0008-0000-1B00-000011000000}"/>
            </a:ext>
          </a:extLst>
        </xdr:cNvPr>
        <xdr:cNvGrpSpPr>
          <a:grpSpLocks/>
        </xdr:cNvGrpSpPr>
      </xdr:nvGrpSpPr>
      <xdr:grpSpPr bwMode="auto">
        <a:xfrm>
          <a:off x="3295650" y="7810500"/>
          <a:ext cx="1352550" cy="247650"/>
          <a:chOff x="33716" y="24574"/>
          <a:chExt cx="13716" cy="2000"/>
        </a:xfrm>
      </xdr:grpSpPr>
      <xdr:sp macro="" textlink="">
        <xdr:nvSpPr>
          <xdr:cNvPr id="18" name="Check Box 47" hidden="1">
            <a:extLst>
              <a:ext uri="{63B3BB69-23CF-44E3-9099-C40C66FF867C}">
                <a14:compatExt xmlns:a14="http://schemas.microsoft.com/office/drawing/2010/main" spid="_x0000_s993327"/>
              </a:ext>
              <a:ext uri="{FF2B5EF4-FFF2-40B4-BE49-F238E27FC236}">
                <a16:creationId xmlns:a16="http://schemas.microsoft.com/office/drawing/2014/main" id="{00000000-0008-0000-1B00-000012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9" name="Check Box 48" hidden="1">
            <a:extLst>
              <a:ext uri="{63B3BB69-23CF-44E3-9099-C40C66FF867C}">
                <a14:compatExt xmlns:a14="http://schemas.microsoft.com/office/drawing/2010/main" spid="_x0000_s993328"/>
              </a:ext>
              <a:ext uri="{FF2B5EF4-FFF2-40B4-BE49-F238E27FC236}">
                <a16:creationId xmlns:a16="http://schemas.microsoft.com/office/drawing/2014/main" id="{00000000-0008-0000-1B00-000013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171450</xdr:colOff>
      <xdr:row>4</xdr:row>
      <xdr:rowOff>142875</xdr:rowOff>
    </xdr:from>
    <xdr:to>
      <xdr:col>25</xdr:col>
      <xdr:colOff>66675</xdr:colOff>
      <xdr:row>6</xdr:row>
      <xdr:rowOff>47625</xdr:rowOff>
    </xdr:to>
    <xdr:grpSp>
      <xdr:nvGrpSpPr>
        <xdr:cNvPr id="20" name="グループ化 19">
          <a:extLst>
            <a:ext uri="{FF2B5EF4-FFF2-40B4-BE49-F238E27FC236}">
              <a16:creationId xmlns:a16="http://schemas.microsoft.com/office/drawing/2014/main" id="{00000000-0008-0000-1B00-000014000000}"/>
            </a:ext>
          </a:extLst>
        </xdr:cNvPr>
        <xdr:cNvGrpSpPr/>
      </xdr:nvGrpSpPr>
      <xdr:grpSpPr>
        <a:xfrm>
          <a:off x="2390775" y="609600"/>
          <a:ext cx="2066925" cy="247650"/>
          <a:chOff x="8458200" y="1666875"/>
          <a:chExt cx="2066925" cy="247650"/>
        </a:xfrm>
      </xdr:grpSpPr>
      <xdr:sp macro="" textlink="">
        <xdr:nvSpPr>
          <xdr:cNvPr id="21" name="Check Box 142" hidden="1">
            <a:extLst>
              <a:ext uri="{63B3BB69-23CF-44E3-9099-C40C66FF867C}">
                <a14:compatExt xmlns:a14="http://schemas.microsoft.com/office/drawing/2010/main" spid="_x0000_s993422"/>
              </a:ext>
              <a:ext uri="{FF2B5EF4-FFF2-40B4-BE49-F238E27FC236}">
                <a16:creationId xmlns:a16="http://schemas.microsoft.com/office/drawing/2014/main" id="{00000000-0008-0000-1B00-000015000000}"/>
              </a:ext>
            </a:extLst>
          </xdr:cNvPr>
          <xdr:cNvSpPr/>
        </xdr:nvSpPr>
        <xdr:spPr bwMode="auto">
          <a:xfrm>
            <a:off x="8458200" y="1666875"/>
            <a:ext cx="65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2" name="Check Box 143" hidden="1">
            <a:extLst>
              <a:ext uri="{63B3BB69-23CF-44E3-9099-C40C66FF867C}">
                <a14:compatExt xmlns:a14="http://schemas.microsoft.com/office/drawing/2010/main" spid="_x0000_s993423"/>
              </a:ext>
              <a:ext uri="{FF2B5EF4-FFF2-40B4-BE49-F238E27FC236}">
                <a16:creationId xmlns:a16="http://schemas.microsoft.com/office/drawing/2014/main" id="{00000000-0008-0000-1B00-000016000000}"/>
              </a:ext>
            </a:extLst>
          </xdr:cNvPr>
          <xdr:cNvSpPr/>
        </xdr:nvSpPr>
        <xdr:spPr bwMode="auto">
          <a:xfrm>
            <a:off x="9143860" y="1666875"/>
            <a:ext cx="6668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3" name="Check Box 144" hidden="1">
            <a:extLst>
              <a:ext uri="{63B3BB69-23CF-44E3-9099-C40C66FF867C}">
                <a14:compatExt xmlns:a14="http://schemas.microsoft.com/office/drawing/2010/main" spid="_x0000_s993424"/>
              </a:ext>
              <a:ext uri="{FF2B5EF4-FFF2-40B4-BE49-F238E27FC236}">
                <a16:creationId xmlns:a16="http://schemas.microsoft.com/office/drawing/2014/main" id="{00000000-0008-0000-1B00-000017000000}"/>
              </a:ext>
            </a:extLst>
          </xdr:cNvPr>
          <xdr:cNvSpPr/>
        </xdr:nvSpPr>
        <xdr:spPr bwMode="auto">
          <a:xfrm>
            <a:off x="9858375" y="1666875"/>
            <a:ext cx="666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xdr:twoCellAnchor>
    <xdr:from>
      <xdr:col>14</xdr:col>
      <xdr:colOff>0</xdr:colOff>
      <xdr:row>13</xdr:row>
      <xdr:rowOff>85725</xdr:rowOff>
    </xdr:from>
    <xdr:to>
      <xdr:col>20</xdr:col>
      <xdr:colOff>0</xdr:colOff>
      <xdr:row>14</xdr:row>
      <xdr:rowOff>161925</xdr:rowOff>
    </xdr:to>
    <xdr:grpSp>
      <xdr:nvGrpSpPr>
        <xdr:cNvPr id="24" name="Group 116">
          <a:extLst>
            <a:ext uri="{FF2B5EF4-FFF2-40B4-BE49-F238E27FC236}">
              <a16:creationId xmlns:a16="http://schemas.microsoft.com/office/drawing/2014/main" id="{00000000-0008-0000-1B00-000018000000}"/>
            </a:ext>
          </a:extLst>
        </xdr:cNvPr>
        <xdr:cNvGrpSpPr>
          <a:grpSpLocks/>
        </xdr:cNvGrpSpPr>
      </xdr:nvGrpSpPr>
      <xdr:grpSpPr bwMode="auto">
        <a:xfrm>
          <a:off x="2400300" y="2095500"/>
          <a:ext cx="1085850" cy="247650"/>
          <a:chOff x="33716" y="24574"/>
          <a:chExt cx="13716" cy="2000"/>
        </a:xfrm>
      </xdr:grpSpPr>
      <xdr:sp macro="" textlink="">
        <xdr:nvSpPr>
          <xdr:cNvPr id="25" name="Check Box 145" hidden="1">
            <a:extLst>
              <a:ext uri="{63B3BB69-23CF-44E3-9099-C40C66FF867C}">
                <a14:compatExt xmlns:a14="http://schemas.microsoft.com/office/drawing/2010/main" spid="_x0000_s993425"/>
              </a:ext>
              <a:ext uri="{FF2B5EF4-FFF2-40B4-BE49-F238E27FC236}">
                <a16:creationId xmlns:a16="http://schemas.microsoft.com/office/drawing/2014/main" id="{00000000-0008-0000-1B00-000019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6" name="Check Box 146" hidden="1">
            <a:extLst>
              <a:ext uri="{63B3BB69-23CF-44E3-9099-C40C66FF867C}">
                <a14:compatExt xmlns:a14="http://schemas.microsoft.com/office/drawing/2010/main" spid="_x0000_s993426"/>
              </a:ext>
              <a:ext uri="{FF2B5EF4-FFF2-40B4-BE49-F238E27FC236}">
                <a16:creationId xmlns:a16="http://schemas.microsoft.com/office/drawing/2014/main" id="{00000000-0008-0000-1B00-00001A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171450</xdr:colOff>
          <xdr:row>21</xdr:row>
          <xdr:rowOff>161925</xdr:rowOff>
        </xdr:from>
        <xdr:to>
          <xdr:col>4</xdr:col>
          <xdr:colOff>38100</xdr:colOff>
          <xdr:row>23</xdr:row>
          <xdr:rowOff>28575</xdr:rowOff>
        </xdr:to>
        <xdr:sp macro="" textlink="">
          <xdr:nvSpPr>
            <xdr:cNvPr id="1329159" name="チェック 41" descr="その他" hidden="1">
              <a:extLst>
                <a:ext uri="{63B3BB69-23CF-44E3-9099-C40C66FF867C}">
                  <a14:compatExt spid="_x0000_s1329159"/>
                </a:ext>
                <a:ext uri="{FF2B5EF4-FFF2-40B4-BE49-F238E27FC236}">
                  <a16:creationId xmlns:a16="http://schemas.microsoft.com/office/drawing/2014/main" id="{00000000-0008-0000-1B00-0000074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161925</xdr:rowOff>
        </xdr:from>
        <xdr:to>
          <xdr:col>10</xdr:col>
          <xdr:colOff>38100</xdr:colOff>
          <xdr:row>23</xdr:row>
          <xdr:rowOff>28575</xdr:rowOff>
        </xdr:to>
        <xdr:sp macro="" textlink="">
          <xdr:nvSpPr>
            <xdr:cNvPr id="1329160" name="Check Box 42" descr="その他" hidden="1">
              <a:extLst>
                <a:ext uri="{63B3BB69-23CF-44E3-9099-C40C66FF867C}">
                  <a14:compatExt spid="_x0000_s1329160"/>
                </a:ext>
                <a:ext uri="{FF2B5EF4-FFF2-40B4-BE49-F238E27FC236}">
                  <a16:creationId xmlns:a16="http://schemas.microsoft.com/office/drawing/2014/main" id="{00000000-0008-0000-1B00-0000084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21</xdr:row>
          <xdr:rowOff>161925</xdr:rowOff>
        </xdr:from>
        <xdr:to>
          <xdr:col>16</xdr:col>
          <xdr:colOff>38100</xdr:colOff>
          <xdr:row>23</xdr:row>
          <xdr:rowOff>28575</xdr:rowOff>
        </xdr:to>
        <xdr:sp macro="" textlink="">
          <xdr:nvSpPr>
            <xdr:cNvPr id="1329161" name="Check Box 43" descr="その他" hidden="1">
              <a:extLst>
                <a:ext uri="{63B3BB69-23CF-44E3-9099-C40C66FF867C}">
                  <a14:compatExt spid="_x0000_s1329161"/>
                </a:ext>
                <a:ext uri="{FF2B5EF4-FFF2-40B4-BE49-F238E27FC236}">
                  <a16:creationId xmlns:a16="http://schemas.microsoft.com/office/drawing/2014/main" id="{00000000-0008-0000-1B00-0000094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123825</xdr:rowOff>
        </xdr:from>
        <xdr:to>
          <xdr:col>26</xdr:col>
          <xdr:colOff>76200</xdr:colOff>
          <xdr:row>51</xdr:row>
          <xdr:rowOff>28575</xdr:rowOff>
        </xdr:to>
        <xdr:grpSp>
          <xdr:nvGrpSpPr>
            <xdr:cNvPr id="27" name="Group 156">
              <a:extLst>
                <a:ext uri="{FF2B5EF4-FFF2-40B4-BE49-F238E27FC236}">
                  <a16:creationId xmlns:a16="http://schemas.microsoft.com/office/drawing/2014/main" id="{00000000-0008-0000-1B00-00001B000000}"/>
                </a:ext>
              </a:extLst>
            </xdr:cNvPr>
            <xdr:cNvGrpSpPr>
              <a:grpSpLocks/>
            </xdr:cNvGrpSpPr>
          </xdr:nvGrpSpPr>
          <xdr:grpSpPr bwMode="auto">
            <a:xfrm>
              <a:off x="3295650" y="8305800"/>
              <a:ext cx="1352550" cy="247650"/>
              <a:chOff x="33717" y="24574"/>
              <a:chExt cx="13716" cy="2000"/>
            </a:xfrm>
          </xdr:grpSpPr>
          <xdr:sp macro="" textlink="">
            <xdr:nvSpPr>
              <xdr:cNvPr id="1329162" name="Check Box 10" hidden="1">
                <a:extLst>
                  <a:ext uri="{63B3BB69-23CF-44E3-9099-C40C66FF867C}">
                    <a14:compatExt spid="_x0000_s1329162"/>
                  </a:ext>
                  <a:ext uri="{FF2B5EF4-FFF2-40B4-BE49-F238E27FC236}">
                    <a16:creationId xmlns:a16="http://schemas.microsoft.com/office/drawing/2014/main" id="{00000000-0008-0000-1B00-00000A481400}"/>
                  </a:ext>
                </a:extLst>
              </xdr:cNvPr>
              <xdr:cNvSpPr/>
            </xdr:nvSpPr>
            <xdr:spPr bwMode="auto">
              <a:xfrm>
                <a:off x="33717"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63" name="Check Box 11" hidden="1">
                <a:extLst>
                  <a:ext uri="{63B3BB69-23CF-44E3-9099-C40C66FF867C}">
                    <a14:compatExt spid="_x0000_s1329163"/>
                  </a:ext>
                  <a:ext uri="{FF2B5EF4-FFF2-40B4-BE49-F238E27FC236}">
                    <a16:creationId xmlns:a16="http://schemas.microsoft.com/office/drawing/2014/main" id="{00000000-0008-0000-1B00-00000B481400}"/>
                  </a:ext>
                </a:extLst>
              </xdr:cNvPr>
              <xdr:cNvSpPr/>
            </xdr:nvSpPr>
            <xdr:spPr bwMode="auto">
              <a:xfrm>
                <a:off x="40670"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44</xdr:row>
          <xdr:rowOff>142875</xdr:rowOff>
        </xdr:from>
        <xdr:to>
          <xdr:col>26</xdr:col>
          <xdr:colOff>76200</xdr:colOff>
          <xdr:row>46</xdr:row>
          <xdr:rowOff>38100</xdr:rowOff>
        </xdr:to>
        <xdr:grpSp>
          <xdr:nvGrpSpPr>
            <xdr:cNvPr id="28" name="グループ化 70">
              <a:extLst>
                <a:ext uri="{FF2B5EF4-FFF2-40B4-BE49-F238E27FC236}">
                  <a16:creationId xmlns:a16="http://schemas.microsoft.com/office/drawing/2014/main" id="{00000000-0008-0000-1B00-00001C000000}"/>
                </a:ext>
              </a:extLst>
            </xdr:cNvPr>
            <xdr:cNvGrpSpPr>
              <a:grpSpLocks/>
            </xdr:cNvGrpSpPr>
          </xdr:nvGrpSpPr>
          <xdr:grpSpPr bwMode="auto">
            <a:xfrm>
              <a:off x="3295650" y="7467600"/>
              <a:ext cx="1352550" cy="238125"/>
              <a:chOff x="3371890" y="2457450"/>
              <a:chExt cx="1371588" cy="200025"/>
            </a:xfrm>
          </xdr:grpSpPr>
          <xdr:sp macro="" textlink="">
            <xdr:nvSpPr>
              <xdr:cNvPr id="1329164" name="Check Box 12" hidden="1">
                <a:extLst>
                  <a:ext uri="{63B3BB69-23CF-44E3-9099-C40C66FF867C}">
                    <a14:compatExt spid="_x0000_s1329164"/>
                  </a:ext>
                  <a:ext uri="{FF2B5EF4-FFF2-40B4-BE49-F238E27FC236}">
                    <a16:creationId xmlns:a16="http://schemas.microsoft.com/office/drawing/2014/main" id="{00000000-0008-0000-1B00-00000C481400}"/>
                  </a:ext>
                </a:extLst>
              </xdr:cNvPr>
              <xdr:cNvSpPr/>
            </xdr:nvSpPr>
            <xdr:spPr bwMode="auto">
              <a:xfrm>
                <a:off x="3371890"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65" name="Check Box 13" hidden="1">
                <a:extLst>
                  <a:ext uri="{63B3BB69-23CF-44E3-9099-C40C66FF867C}">
                    <a14:compatExt spid="_x0000_s1329165"/>
                  </a:ext>
                  <a:ext uri="{FF2B5EF4-FFF2-40B4-BE49-F238E27FC236}">
                    <a16:creationId xmlns:a16="http://schemas.microsoft.com/office/drawing/2014/main" id="{00000000-0008-0000-1B00-00000D481400}"/>
                  </a:ext>
                </a:extLst>
              </xdr:cNvPr>
              <xdr:cNvSpPr/>
            </xdr:nvSpPr>
            <xdr:spPr bwMode="auto">
              <a:xfrm>
                <a:off x="40672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46</xdr:row>
          <xdr:rowOff>142875</xdr:rowOff>
        </xdr:from>
        <xdr:to>
          <xdr:col>26</xdr:col>
          <xdr:colOff>76200</xdr:colOff>
          <xdr:row>48</xdr:row>
          <xdr:rowOff>47625</xdr:rowOff>
        </xdr:to>
        <xdr:grpSp>
          <xdr:nvGrpSpPr>
            <xdr:cNvPr id="29" name="グループ化 70">
              <a:extLst>
                <a:ext uri="{FF2B5EF4-FFF2-40B4-BE49-F238E27FC236}">
                  <a16:creationId xmlns:a16="http://schemas.microsoft.com/office/drawing/2014/main" id="{00000000-0008-0000-1B00-00001D000000}"/>
                </a:ext>
              </a:extLst>
            </xdr:cNvPr>
            <xdr:cNvGrpSpPr>
              <a:grpSpLocks/>
            </xdr:cNvGrpSpPr>
          </xdr:nvGrpSpPr>
          <xdr:grpSpPr bwMode="auto">
            <a:xfrm>
              <a:off x="3295650" y="7810500"/>
              <a:ext cx="1352550" cy="247650"/>
              <a:chOff x="3371890" y="2457450"/>
              <a:chExt cx="1371588" cy="200025"/>
            </a:xfrm>
          </xdr:grpSpPr>
          <xdr:sp macro="" textlink="">
            <xdr:nvSpPr>
              <xdr:cNvPr id="1329166" name="Check Box 14" hidden="1">
                <a:extLst>
                  <a:ext uri="{63B3BB69-23CF-44E3-9099-C40C66FF867C}">
                    <a14:compatExt spid="_x0000_s1329166"/>
                  </a:ext>
                  <a:ext uri="{FF2B5EF4-FFF2-40B4-BE49-F238E27FC236}">
                    <a16:creationId xmlns:a16="http://schemas.microsoft.com/office/drawing/2014/main" id="{00000000-0008-0000-1B00-00000E481400}"/>
                  </a:ext>
                </a:extLst>
              </xdr:cNvPr>
              <xdr:cNvSpPr/>
            </xdr:nvSpPr>
            <xdr:spPr bwMode="auto">
              <a:xfrm>
                <a:off x="3371890"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67" name="Check Box 15" hidden="1">
                <a:extLst>
                  <a:ext uri="{63B3BB69-23CF-44E3-9099-C40C66FF867C}">
                    <a14:compatExt spid="_x0000_s1329167"/>
                  </a:ext>
                  <a:ext uri="{FF2B5EF4-FFF2-40B4-BE49-F238E27FC236}">
                    <a16:creationId xmlns:a16="http://schemas.microsoft.com/office/drawing/2014/main" id="{00000000-0008-0000-1B00-00000F481400}"/>
                  </a:ext>
                </a:extLst>
              </xdr:cNvPr>
              <xdr:cNvSpPr/>
            </xdr:nvSpPr>
            <xdr:spPr bwMode="auto">
              <a:xfrm>
                <a:off x="40672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6</xdr:row>
          <xdr:rowOff>133350</xdr:rowOff>
        </xdr:from>
        <xdr:to>
          <xdr:col>26</xdr:col>
          <xdr:colOff>76200</xdr:colOff>
          <xdr:row>8</xdr:row>
          <xdr:rowOff>38100</xdr:rowOff>
        </xdr:to>
        <xdr:grpSp>
          <xdr:nvGrpSpPr>
            <xdr:cNvPr id="30" name="グループ化 70">
              <a:extLst>
                <a:ext uri="{FF2B5EF4-FFF2-40B4-BE49-F238E27FC236}">
                  <a16:creationId xmlns:a16="http://schemas.microsoft.com/office/drawing/2014/main" id="{00000000-0008-0000-1B00-00001E000000}"/>
                </a:ext>
              </a:extLst>
            </xdr:cNvPr>
            <xdr:cNvGrpSpPr>
              <a:grpSpLocks/>
            </xdr:cNvGrpSpPr>
          </xdr:nvGrpSpPr>
          <xdr:grpSpPr bwMode="auto">
            <a:xfrm>
              <a:off x="3295650" y="942975"/>
              <a:ext cx="1352550" cy="247650"/>
              <a:chOff x="3371890" y="2457450"/>
              <a:chExt cx="1371588" cy="200025"/>
            </a:xfrm>
          </xdr:grpSpPr>
          <xdr:sp macro="" textlink="">
            <xdr:nvSpPr>
              <xdr:cNvPr id="1329168" name="Check Box 16" hidden="1">
                <a:extLst>
                  <a:ext uri="{63B3BB69-23CF-44E3-9099-C40C66FF867C}">
                    <a14:compatExt spid="_x0000_s1329168"/>
                  </a:ext>
                  <a:ext uri="{FF2B5EF4-FFF2-40B4-BE49-F238E27FC236}">
                    <a16:creationId xmlns:a16="http://schemas.microsoft.com/office/drawing/2014/main" id="{00000000-0008-0000-1B00-000010481400}"/>
                  </a:ext>
                </a:extLst>
              </xdr:cNvPr>
              <xdr:cNvSpPr/>
            </xdr:nvSpPr>
            <xdr:spPr bwMode="auto">
              <a:xfrm>
                <a:off x="3371890"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69" name="Check Box 17" hidden="1">
                <a:extLst>
                  <a:ext uri="{63B3BB69-23CF-44E3-9099-C40C66FF867C}">
                    <a14:compatExt spid="_x0000_s1329169"/>
                  </a:ext>
                  <a:ext uri="{FF2B5EF4-FFF2-40B4-BE49-F238E27FC236}">
                    <a16:creationId xmlns:a16="http://schemas.microsoft.com/office/drawing/2014/main" id="{00000000-0008-0000-1B00-000011481400}"/>
                  </a:ext>
                </a:extLst>
              </xdr:cNvPr>
              <xdr:cNvSpPr/>
            </xdr:nvSpPr>
            <xdr:spPr bwMode="auto">
              <a:xfrm>
                <a:off x="40672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28</xdr:col>
      <xdr:colOff>171450</xdr:colOff>
      <xdr:row>14</xdr:row>
      <xdr:rowOff>142875</xdr:rowOff>
    </xdr:from>
    <xdr:to>
      <xdr:col>36</xdr:col>
      <xdr:colOff>76200</xdr:colOff>
      <xdr:row>16</xdr:row>
      <xdr:rowOff>47625</xdr:rowOff>
    </xdr:to>
    <xdr:grpSp>
      <xdr:nvGrpSpPr>
        <xdr:cNvPr id="31" name="グループ化 70">
          <a:extLst>
            <a:ext uri="{FF2B5EF4-FFF2-40B4-BE49-F238E27FC236}">
              <a16:creationId xmlns:a16="http://schemas.microsoft.com/office/drawing/2014/main" id="{00000000-0008-0000-1B00-00001F000000}"/>
            </a:ext>
          </a:extLst>
        </xdr:cNvPr>
        <xdr:cNvGrpSpPr>
          <a:grpSpLocks/>
        </xdr:cNvGrpSpPr>
      </xdr:nvGrpSpPr>
      <xdr:grpSpPr bwMode="auto">
        <a:xfrm>
          <a:off x="5105400" y="2324100"/>
          <a:ext cx="1352550" cy="247650"/>
          <a:chOff x="3371663" y="2457450"/>
          <a:chExt cx="1371588" cy="200025"/>
        </a:xfrm>
      </xdr:grpSpPr>
      <xdr:sp macro="" textlink="">
        <xdr:nvSpPr>
          <xdr:cNvPr id="32"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B00-0000200000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3"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B00-0000210000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54</xdr:row>
          <xdr:rowOff>161925</xdr:rowOff>
        </xdr:from>
        <xdr:to>
          <xdr:col>25</xdr:col>
          <xdr:colOff>66675</xdr:colOff>
          <xdr:row>56</xdr:row>
          <xdr:rowOff>19422</xdr:rowOff>
        </xdr:to>
        <xdr:grpSp>
          <xdr:nvGrpSpPr>
            <xdr:cNvPr id="34" name="グループ化 33">
              <a:extLst>
                <a:ext uri="{FF2B5EF4-FFF2-40B4-BE49-F238E27FC236}">
                  <a16:creationId xmlns:a16="http://schemas.microsoft.com/office/drawing/2014/main" id="{00000000-0008-0000-1B00-000022000000}"/>
                </a:ext>
              </a:extLst>
            </xdr:cNvPr>
            <xdr:cNvGrpSpPr/>
          </xdr:nvGrpSpPr>
          <xdr:grpSpPr>
            <a:xfrm>
              <a:off x="3295650" y="9201150"/>
              <a:ext cx="1162050" cy="209922"/>
              <a:chOff x="3149677" y="2696642"/>
              <a:chExt cx="1162627" cy="202861"/>
            </a:xfrm>
          </xdr:grpSpPr>
          <xdr:sp macro="" textlink="">
            <xdr:nvSpPr>
              <xdr:cNvPr id="1329170" name="Check Box 18" hidden="1">
                <a:extLst>
                  <a:ext uri="{63B3BB69-23CF-44E3-9099-C40C66FF867C}">
                    <a14:compatExt spid="_x0000_s1329170"/>
                  </a:ext>
                  <a:ext uri="{FF2B5EF4-FFF2-40B4-BE49-F238E27FC236}">
                    <a16:creationId xmlns:a16="http://schemas.microsoft.com/office/drawing/2014/main" id="{00000000-0008-0000-1B00-000012481400}"/>
                  </a:ext>
                </a:extLst>
              </xdr:cNvPr>
              <xdr:cNvSpPr/>
            </xdr:nvSpPr>
            <xdr:spPr bwMode="auto">
              <a:xfrm>
                <a:off x="3149677" y="2696680"/>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71" name="Check Box 19" hidden="1">
                <a:extLst>
                  <a:ext uri="{63B3BB69-23CF-44E3-9099-C40C66FF867C}">
                    <a14:compatExt spid="_x0000_s1329171"/>
                  </a:ext>
                  <a:ext uri="{FF2B5EF4-FFF2-40B4-BE49-F238E27FC236}">
                    <a16:creationId xmlns:a16="http://schemas.microsoft.com/office/drawing/2014/main" id="{00000000-0008-0000-1B00-000013481400}"/>
                  </a:ext>
                </a:extLst>
              </xdr:cNvPr>
              <xdr:cNvSpPr/>
            </xdr:nvSpPr>
            <xdr:spPr bwMode="auto">
              <a:xfrm>
                <a:off x="3754811" y="2696642"/>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58</xdr:row>
          <xdr:rowOff>0</xdr:rowOff>
        </xdr:from>
        <xdr:to>
          <xdr:col>25</xdr:col>
          <xdr:colOff>66675</xdr:colOff>
          <xdr:row>59</xdr:row>
          <xdr:rowOff>28947</xdr:rowOff>
        </xdr:to>
        <xdr:grpSp>
          <xdr:nvGrpSpPr>
            <xdr:cNvPr id="35" name="グループ化 34">
              <a:extLst>
                <a:ext uri="{FF2B5EF4-FFF2-40B4-BE49-F238E27FC236}">
                  <a16:creationId xmlns:a16="http://schemas.microsoft.com/office/drawing/2014/main" id="{00000000-0008-0000-1B00-000023000000}"/>
                </a:ext>
              </a:extLst>
            </xdr:cNvPr>
            <xdr:cNvGrpSpPr/>
          </xdr:nvGrpSpPr>
          <xdr:grpSpPr>
            <a:xfrm>
              <a:off x="3295650" y="9744075"/>
              <a:ext cx="1162050" cy="200397"/>
              <a:chOff x="3149677" y="2696591"/>
              <a:chExt cx="1162627" cy="202828"/>
            </a:xfrm>
          </xdr:grpSpPr>
          <xdr:sp macro="" textlink="">
            <xdr:nvSpPr>
              <xdr:cNvPr id="1329172" name="Check Box 20" hidden="1">
                <a:extLst>
                  <a:ext uri="{63B3BB69-23CF-44E3-9099-C40C66FF867C}">
                    <a14:compatExt spid="_x0000_s1329172"/>
                  </a:ext>
                  <a:ext uri="{FF2B5EF4-FFF2-40B4-BE49-F238E27FC236}">
                    <a16:creationId xmlns:a16="http://schemas.microsoft.com/office/drawing/2014/main" id="{00000000-0008-0000-1B00-000014481400}"/>
                  </a:ext>
                </a:extLst>
              </xdr:cNvPr>
              <xdr:cNvSpPr/>
            </xdr:nvSpPr>
            <xdr:spPr bwMode="auto">
              <a:xfrm>
                <a:off x="3149677" y="2696598"/>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73" name="Check Box 21" hidden="1">
                <a:extLst>
                  <a:ext uri="{63B3BB69-23CF-44E3-9099-C40C66FF867C}">
                    <a14:compatExt spid="_x0000_s1329173"/>
                  </a:ext>
                  <a:ext uri="{FF2B5EF4-FFF2-40B4-BE49-F238E27FC236}">
                    <a16:creationId xmlns:a16="http://schemas.microsoft.com/office/drawing/2014/main" id="{00000000-0008-0000-1B00-000015481400}"/>
                  </a:ext>
                </a:extLst>
              </xdr:cNvPr>
              <xdr:cNvSpPr/>
            </xdr:nvSpPr>
            <xdr:spPr bwMode="auto">
              <a:xfrm>
                <a:off x="3754811" y="2696591"/>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60</xdr:row>
          <xdr:rowOff>161925</xdr:rowOff>
        </xdr:from>
        <xdr:to>
          <xdr:col>25</xdr:col>
          <xdr:colOff>66675</xdr:colOff>
          <xdr:row>62</xdr:row>
          <xdr:rowOff>19422</xdr:rowOff>
        </xdr:to>
        <xdr:grpSp>
          <xdr:nvGrpSpPr>
            <xdr:cNvPr id="36" name="グループ化 35">
              <a:extLst>
                <a:ext uri="{FF2B5EF4-FFF2-40B4-BE49-F238E27FC236}">
                  <a16:creationId xmlns:a16="http://schemas.microsoft.com/office/drawing/2014/main" id="{00000000-0008-0000-1B00-000024000000}"/>
                </a:ext>
              </a:extLst>
            </xdr:cNvPr>
            <xdr:cNvGrpSpPr/>
          </xdr:nvGrpSpPr>
          <xdr:grpSpPr>
            <a:xfrm>
              <a:off x="3295650" y="10248900"/>
              <a:ext cx="1162050" cy="200397"/>
              <a:chOff x="3149677" y="2696532"/>
              <a:chExt cx="1162627" cy="202823"/>
            </a:xfrm>
          </xdr:grpSpPr>
          <xdr:sp macro="" textlink="">
            <xdr:nvSpPr>
              <xdr:cNvPr id="1329174" name="Check Box 22" hidden="1">
                <a:extLst>
                  <a:ext uri="{63B3BB69-23CF-44E3-9099-C40C66FF867C}">
                    <a14:compatExt spid="_x0000_s1329174"/>
                  </a:ext>
                  <a:ext uri="{FF2B5EF4-FFF2-40B4-BE49-F238E27FC236}">
                    <a16:creationId xmlns:a16="http://schemas.microsoft.com/office/drawing/2014/main" id="{00000000-0008-0000-1B00-000016481400}"/>
                  </a:ext>
                </a:extLst>
              </xdr:cNvPr>
              <xdr:cNvSpPr/>
            </xdr:nvSpPr>
            <xdr:spPr bwMode="auto">
              <a:xfrm>
                <a:off x="3149677" y="2696532"/>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75" name="Check Box 23" hidden="1">
                <a:extLst>
                  <a:ext uri="{63B3BB69-23CF-44E3-9099-C40C66FF867C}">
                    <a14:compatExt spid="_x0000_s1329175"/>
                  </a:ext>
                  <a:ext uri="{FF2B5EF4-FFF2-40B4-BE49-F238E27FC236}">
                    <a16:creationId xmlns:a16="http://schemas.microsoft.com/office/drawing/2014/main" id="{00000000-0008-0000-1B00-000017481400}"/>
                  </a:ext>
                </a:extLst>
              </xdr:cNvPr>
              <xdr:cNvSpPr/>
            </xdr:nvSpPr>
            <xdr:spPr bwMode="auto">
              <a:xfrm>
                <a:off x="3754811" y="2696587"/>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9</xdr:row>
          <xdr:rowOff>161925</xdr:rowOff>
        </xdr:from>
        <xdr:to>
          <xdr:col>4</xdr:col>
          <xdr:colOff>28575</xdr:colOff>
          <xdr:row>11</xdr:row>
          <xdr:rowOff>28575</xdr:rowOff>
        </xdr:to>
        <xdr:sp macro="" textlink="">
          <xdr:nvSpPr>
            <xdr:cNvPr id="1329176" name="Check Box 24" descr="その他" hidden="1">
              <a:extLst>
                <a:ext uri="{63B3BB69-23CF-44E3-9099-C40C66FF867C}">
                  <a14:compatExt spid="_x0000_s1329176"/>
                </a:ext>
                <a:ext uri="{FF2B5EF4-FFF2-40B4-BE49-F238E27FC236}">
                  <a16:creationId xmlns:a16="http://schemas.microsoft.com/office/drawing/2014/main" id="{00000000-0008-0000-1B00-0000184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161925</xdr:rowOff>
        </xdr:from>
        <xdr:to>
          <xdr:col>9</xdr:col>
          <xdr:colOff>28575</xdr:colOff>
          <xdr:row>11</xdr:row>
          <xdr:rowOff>28575</xdr:rowOff>
        </xdr:to>
        <xdr:sp macro="" textlink="">
          <xdr:nvSpPr>
            <xdr:cNvPr id="1329177" name="Check Box 25" descr="その他" hidden="1">
              <a:extLst>
                <a:ext uri="{63B3BB69-23CF-44E3-9099-C40C66FF867C}">
                  <a14:compatExt spid="_x0000_s1329177"/>
                </a:ext>
                <a:ext uri="{FF2B5EF4-FFF2-40B4-BE49-F238E27FC236}">
                  <a16:creationId xmlns:a16="http://schemas.microsoft.com/office/drawing/2014/main" id="{00000000-0008-0000-1B00-0000194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161925</xdr:rowOff>
        </xdr:from>
        <xdr:to>
          <xdr:col>16</xdr:col>
          <xdr:colOff>19050</xdr:colOff>
          <xdr:row>11</xdr:row>
          <xdr:rowOff>28575</xdr:rowOff>
        </xdr:to>
        <xdr:sp macro="" textlink="">
          <xdr:nvSpPr>
            <xdr:cNvPr id="1329178" name="Check Box 26" descr="その他" hidden="1">
              <a:extLst>
                <a:ext uri="{63B3BB69-23CF-44E3-9099-C40C66FF867C}">
                  <a14:compatExt spid="_x0000_s1329178"/>
                </a:ext>
                <a:ext uri="{FF2B5EF4-FFF2-40B4-BE49-F238E27FC236}">
                  <a16:creationId xmlns:a16="http://schemas.microsoft.com/office/drawing/2014/main" id="{00000000-0008-0000-1B00-00001A4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11</xdr:row>
          <xdr:rowOff>152400</xdr:rowOff>
        </xdr:from>
        <xdr:to>
          <xdr:col>4</xdr:col>
          <xdr:colOff>38100</xdr:colOff>
          <xdr:row>13</xdr:row>
          <xdr:rowOff>19050</xdr:rowOff>
        </xdr:to>
        <xdr:sp macro="" textlink="">
          <xdr:nvSpPr>
            <xdr:cNvPr id="700417" name="チェック 41" descr="その他" hidden="1">
              <a:extLst>
                <a:ext uri="{63B3BB69-23CF-44E3-9099-C40C66FF867C}">
                  <a14:compatExt spid="_x0000_s700417"/>
                </a:ext>
                <a:ext uri="{FF2B5EF4-FFF2-40B4-BE49-F238E27FC236}">
                  <a16:creationId xmlns:a16="http://schemas.microsoft.com/office/drawing/2014/main" id="{00000000-0008-0000-1C00-00000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152400</xdr:rowOff>
        </xdr:from>
        <xdr:to>
          <xdr:col>19</xdr:col>
          <xdr:colOff>47625</xdr:colOff>
          <xdr:row>13</xdr:row>
          <xdr:rowOff>19050</xdr:rowOff>
        </xdr:to>
        <xdr:sp macro="" textlink="">
          <xdr:nvSpPr>
            <xdr:cNvPr id="700418" name="Check Box 42" descr="その他" hidden="1">
              <a:extLst>
                <a:ext uri="{63B3BB69-23CF-44E3-9099-C40C66FF867C}">
                  <a14:compatExt spid="_x0000_s700418"/>
                </a:ext>
                <a:ext uri="{FF2B5EF4-FFF2-40B4-BE49-F238E27FC236}">
                  <a16:creationId xmlns:a16="http://schemas.microsoft.com/office/drawing/2014/main" id="{00000000-0008-0000-1C00-00000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152400</xdr:rowOff>
        </xdr:from>
        <xdr:to>
          <xdr:col>4</xdr:col>
          <xdr:colOff>38100</xdr:colOff>
          <xdr:row>15</xdr:row>
          <xdr:rowOff>19050</xdr:rowOff>
        </xdr:to>
        <xdr:sp macro="" textlink="">
          <xdr:nvSpPr>
            <xdr:cNvPr id="700419" name="Check Box 43" descr="その他" hidden="1">
              <a:extLst>
                <a:ext uri="{63B3BB69-23CF-44E3-9099-C40C66FF867C}">
                  <a14:compatExt spid="_x0000_s700419"/>
                </a:ext>
                <a:ext uri="{FF2B5EF4-FFF2-40B4-BE49-F238E27FC236}">
                  <a16:creationId xmlns:a16="http://schemas.microsoft.com/office/drawing/2014/main" id="{00000000-0008-0000-1C00-00000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24</xdr:col>
          <xdr:colOff>76200</xdr:colOff>
          <xdr:row>40</xdr:row>
          <xdr:rowOff>28947</xdr:rowOff>
        </xdr:to>
        <xdr:grpSp>
          <xdr:nvGrpSpPr>
            <xdr:cNvPr id="14" name="グループ化 13">
              <a:extLst>
                <a:ext uri="{FF2B5EF4-FFF2-40B4-BE49-F238E27FC236}">
                  <a16:creationId xmlns:a16="http://schemas.microsoft.com/office/drawing/2014/main" id="{00000000-0008-0000-1C00-00000E000000}"/>
                </a:ext>
              </a:extLst>
            </xdr:cNvPr>
            <xdr:cNvGrpSpPr/>
          </xdr:nvGrpSpPr>
          <xdr:grpSpPr>
            <a:xfrm>
              <a:off x="3105150" y="6486525"/>
              <a:ext cx="1162050" cy="200397"/>
              <a:chOff x="3149654" y="2696534"/>
              <a:chExt cx="1162622" cy="202828"/>
            </a:xfrm>
          </xdr:grpSpPr>
          <xdr:sp macro="" textlink="">
            <xdr:nvSpPr>
              <xdr:cNvPr id="700426" name="Check Box 10" hidden="1">
                <a:extLst>
                  <a:ext uri="{63B3BB69-23CF-44E3-9099-C40C66FF867C}">
                    <a14:compatExt spid="_x0000_s700426"/>
                  </a:ext>
                  <a:ext uri="{FF2B5EF4-FFF2-40B4-BE49-F238E27FC236}">
                    <a16:creationId xmlns:a16="http://schemas.microsoft.com/office/drawing/2014/main" id="{00000000-0008-0000-1C00-00000AB00A00}"/>
                  </a:ext>
                </a:extLst>
              </xdr:cNvPr>
              <xdr:cNvSpPr/>
            </xdr:nvSpPr>
            <xdr:spPr bwMode="auto">
              <a:xfrm>
                <a:off x="3149654" y="2696541"/>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27" name="Check Box 11" hidden="1">
                <a:extLst>
                  <a:ext uri="{63B3BB69-23CF-44E3-9099-C40C66FF867C}">
                    <a14:compatExt spid="_x0000_s700427"/>
                  </a:ext>
                  <a:ext uri="{FF2B5EF4-FFF2-40B4-BE49-F238E27FC236}">
                    <a16:creationId xmlns:a16="http://schemas.microsoft.com/office/drawing/2014/main" id="{00000000-0008-0000-1C00-00000BB00A00}"/>
                  </a:ext>
                </a:extLst>
              </xdr:cNvPr>
              <xdr:cNvSpPr/>
            </xdr:nvSpPr>
            <xdr:spPr bwMode="auto">
              <a:xfrm>
                <a:off x="3754783" y="2696534"/>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161925</xdr:rowOff>
        </xdr:from>
        <xdr:to>
          <xdr:col>24</xdr:col>
          <xdr:colOff>76200</xdr:colOff>
          <xdr:row>6</xdr:row>
          <xdr:rowOff>19422</xdr:rowOff>
        </xdr:to>
        <xdr:grpSp>
          <xdr:nvGrpSpPr>
            <xdr:cNvPr id="26" name="グループ化 25">
              <a:extLst>
                <a:ext uri="{FF2B5EF4-FFF2-40B4-BE49-F238E27FC236}">
                  <a16:creationId xmlns:a16="http://schemas.microsoft.com/office/drawing/2014/main" id="{00000000-0008-0000-1C00-00001A000000}"/>
                </a:ext>
              </a:extLst>
            </xdr:cNvPr>
            <xdr:cNvGrpSpPr/>
          </xdr:nvGrpSpPr>
          <xdr:grpSpPr>
            <a:xfrm>
              <a:off x="3105150" y="647700"/>
              <a:ext cx="1162050" cy="200397"/>
              <a:chOff x="3149654" y="2696475"/>
              <a:chExt cx="1162622" cy="202823"/>
            </a:xfrm>
          </xdr:grpSpPr>
          <xdr:sp macro="" textlink="">
            <xdr:nvSpPr>
              <xdr:cNvPr id="700434" name="Check Box 18" hidden="1">
                <a:extLst>
                  <a:ext uri="{63B3BB69-23CF-44E3-9099-C40C66FF867C}">
                    <a14:compatExt spid="_x0000_s700434"/>
                  </a:ext>
                  <a:ext uri="{FF2B5EF4-FFF2-40B4-BE49-F238E27FC236}">
                    <a16:creationId xmlns:a16="http://schemas.microsoft.com/office/drawing/2014/main" id="{00000000-0008-0000-1C00-000012B00A00}"/>
                  </a:ext>
                </a:extLst>
              </xdr:cNvPr>
              <xdr:cNvSpPr/>
            </xdr:nvSpPr>
            <xdr:spPr bwMode="auto">
              <a:xfrm>
                <a:off x="3149654" y="2696475"/>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5" name="Check Box 19" hidden="1">
                <a:extLst>
                  <a:ext uri="{63B3BB69-23CF-44E3-9099-C40C66FF867C}">
                    <a14:compatExt spid="_x0000_s700435"/>
                  </a:ext>
                  <a:ext uri="{FF2B5EF4-FFF2-40B4-BE49-F238E27FC236}">
                    <a16:creationId xmlns:a16="http://schemas.microsoft.com/office/drawing/2014/main" id="{00000000-0008-0000-1C00-000013B00A00}"/>
                  </a:ext>
                </a:extLst>
              </xdr:cNvPr>
              <xdr:cNvSpPr/>
            </xdr:nvSpPr>
            <xdr:spPr bwMode="auto">
              <a:xfrm>
                <a:off x="3754783" y="2696530"/>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161925</xdr:rowOff>
        </xdr:from>
        <xdr:to>
          <xdr:col>24</xdr:col>
          <xdr:colOff>76200</xdr:colOff>
          <xdr:row>9</xdr:row>
          <xdr:rowOff>19422</xdr:rowOff>
        </xdr:to>
        <xdr:grpSp>
          <xdr:nvGrpSpPr>
            <xdr:cNvPr id="29" name="グループ化 28">
              <a:extLst>
                <a:ext uri="{FF2B5EF4-FFF2-40B4-BE49-F238E27FC236}">
                  <a16:creationId xmlns:a16="http://schemas.microsoft.com/office/drawing/2014/main" id="{00000000-0008-0000-1C00-00001D000000}"/>
                </a:ext>
              </a:extLst>
            </xdr:cNvPr>
            <xdr:cNvGrpSpPr/>
          </xdr:nvGrpSpPr>
          <xdr:grpSpPr>
            <a:xfrm>
              <a:off x="3105150" y="1162050"/>
              <a:ext cx="1162050" cy="200397"/>
              <a:chOff x="3149654" y="2696475"/>
              <a:chExt cx="1162622" cy="202823"/>
            </a:xfrm>
          </xdr:grpSpPr>
          <xdr:sp macro="" textlink="">
            <xdr:nvSpPr>
              <xdr:cNvPr id="700436" name="Check Box 20" hidden="1">
                <a:extLst>
                  <a:ext uri="{63B3BB69-23CF-44E3-9099-C40C66FF867C}">
                    <a14:compatExt spid="_x0000_s700436"/>
                  </a:ext>
                  <a:ext uri="{FF2B5EF4-FFF2-40B4-BE49-F238E27FC236}">
                    <a16:creationId xmlns:a16="http://schemas.microsoft.com/office/drawing/2014/main" id="{00000000-0008-0000-1C00-000014B00A00}"/>
                  </a:ext>
                </a:extLst>
              </xdr:cNvPr>
              <xdr:cNvSpPr/>
            </xdr:nvSpPr>
            <xdr:spPr bwMode="auto">
              <a:xfrm>
                <a:off x="3149654" y="2696475"/>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7" name="Check Box 21" hidden="1">
                <a:extLst>
                  <a:ext uri="{63B3BB69-23CF-44E3-9099-C40C66FF867C}">
                    <a14:compatExt spid="_x0000_s700437"/>
                  </a:ext>
                  <a:ext uri="{FF2B5EF4-FFF2-40B4-BE49-F238E27FC236}">
                    <a16:creationId xmlns:a16="http://schemas.microsoft.com/office/drawing/2014/main" id="{00000000-0008-0000-1C00-000015B00A00}"/>
                  </a:ext>
                </a:extLst>
              </xdr:cNvPr>
              <xdr:cNvSpPr/>
            </xdr:nvSpPr>
            <xdr:spPr bwMode="auto">
              <a:xfrm>
                <a:off x="3754783" y="2696530"/>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0</xdr:colOff>
      <xdr:row>30</xdr:row>
      <xdr:rowOff>152400</xdr:rowOff>
    </xdr:from>
    <xdr:to>
      <xdr:col>24</xdr:col>
      <xdr:colOff>76200</xdr:colOff>
      <xdr:row>32</xdr:row>
      <xdr:rowOff>9897</xdr:rowOff>
    </xdr:to>
    <xdr:grpSp>
      <xdr:nvGrpSpPr>
        <xdr:cNvPr id="32" name="グループ化 31">
          <a:extLst>
            <a:ext uri="{FF2B5EF4-FFF2-40B4-BE49-F238E27FC236}">
              <a16:creationId xmlns:a16="http://schemas.microsoft.com/office/drawing/2014/main" id="{00000000-0008-0000-1C00-000020000000}"/>
            </a:ext>
          </a:extLst>
        </xdr:cNvPr>
        <xdr:cNvGrpSpPr/>
      </xdr:nvGrpSpPr>
      <xdr:grpSpPr>
        <a:xfrm>
          <a:off x="3105150" y="5095875"/>
          <a:ext cx="1162050" cy="200397"/>
          <a:chOff x="3149622" y="2696465"/>
          <a:chExt cx="1162625" cy="202828"/>
        </a:xfrm>
      </xdr:grpSpPr>
      <xdr:sp macro="" textlink="">
        <xdr:nvSpPr>
          <xdr:cNvPr id="700438" name="Check Box 22" hidden="1">
            <a:extLst>
              <a:ext uri="{63B3BB69-23CF-44E3-9099-C40C66FF867C}">
                <a14:compatExt xmlns:a14="http://schemas.microsoft.com/office/drawing/2010/main" spid="_x0000_s700438"/>
              </a:ext>
              <a:ext uri="{FF2B5EF4-FFF2-40B4-BE49-F238E27FC236}">
                <a16:creationId xmlns:a16="http://schemas.microsoft.com/office/drawing/2014/main" id="{00000000-0008-0000-1C00-000016B00A00}"/>
              </a:ext>
            </a:extLst>
          </xdr:cNvPr>
          <xdr:cNvSpPr/>
        </xdr:nvSpPr>
        <xdr:spPr bwMode="auto">
          <a:xfrm>
            <a:off x="3149622" y="2696471"/>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9" name="Check Box 23" hidden="1">
            <a:extLst>
              <a:ext uri="{63B3BB69-23CF-44E3-9099-C40C66FF867C}">
                <a14:compatExt xmlns:a14="http://schemas.microsoft.com/office/drawing/2010/main" spid="_x0000_s700439"/>
              </a:ext>
              <a:ext uri="{FF2B5EF4-FFF2-40B4-BE49-F238E27FC236}">
                <a16:creationId xmlns:a16="http://schemas.microsoft.com/office/drawing/2014/main" id="{00000000-0008-0000-1C00-000017B00A00}"/>
              </a:ext>
            </a:extLst>
          </xdr:cNvPr>
          <xdr:cNvSpPr/>
        </xdr:nvSpPr>
        <xdr:spPr bwMode="auto">
          <a:xfrm>
            <a:off x="3754754" y="2696465"/>
            <a:ext cx="557493" cy="193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152400</xdr:colOff>
          <xdr:row>11</xdr:row>
          <xdr:rowOff>152400</xdr:rowOff>
        </xdr:from>
        <xdr:to>
          <xdr:col>12</xdr:col>
          <xdr:colOff>19050</xdr:colOff>
          <xdr:row>13</xdr:row>
          <xdr:rowOff>19050</xdr:rowOff>
        </xdr:to>
        <xdr:sp macro="" textlink="">
          <xdr:nvSpPr>
            <xdr:cNvPr id="700443" name="Check Box 42" descr="その他" hidden="1">
              <a:extLst>
                <a:ext uri="{63B3BB69-23CF-44E3-9099-C40C66FF867C}">
                  <a14:compatExt spid="_x0000_s700443"/>
                </a:ext>
                <a:ext uri="{FF2B5EF4-FFF2-40B4-BE49-F238E27FC236}">
                  <a16:creationId xmlns:a16="http://schemas.microsoft.com/office/drawing/2014/main" id="{00000000-0008-0000-1C00-00001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13</xdr:row>
          <xdr:rowOff>152400</xdr:rowOff>
        </xdr:from>
        <xdr:to>
          <xdr:col>15</xdr:col>
          <xdr:colOff>38100</xdr:colOff>
          <xdr:row>15</xdr:row>
          <xdr:rowOff>19050</xdr:rowOff>
        </xdr:to>
        <xdr:sp macro="" textlink="">
          <xdr:nvSpPr>
            <xdr:cNvPr id="700444" name="チェック 41" descr="その他" hidden="1">
              <a:extLst>
                <a:ext uri="{63B3BB69-23CF-44E3-9099-C40C66FF867C}">
                  <a14:compatExt spid="_x0000_s700444"/>
                </a:ext>
                <a:ext uri="{FF2B5EF4-FFF2-40B4-BE49-F238E27FC236}">
                  <a16:creationId xmlns:a16="http://schemas.microsoft.com/office/drawing/2014/main" id="{00000000-0008-0000-1C00-00001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xdr:row>
          <xdr:rowOff>161925</xdr:rowOff>
        </xdr:from>
        <xdr:to>
          <xdr:col>12</xdr:col>
          <xdr:colOff>19050</xdr:colOff>
          <xdr:row>14</xdr:row>
          <xdr:rowOff>28575</xdr:rowOff>
        </xdr:to>
        <xdr:sp macro="" textlink="">
          <xdr:nvSpPr>
            <xdr:cNvPr id="700445" name="Check Box 42" descr="その他" hidden="1">
              <a:extLst>
                <a:ext uri="{63B3BB69-23CF-44E3-9099-C40C66FF867C}">
                  <a14:compatExt spid="_x0000_s700445"/>
                </a:ext>
                <a:ext uri="{FF2B5EF4-FFF2-40B4-BE49-F238E27FC236}">
                  <a16:creationId xmlns:a16="http://schemas.microsoft.com/office/drawing/2014/main" id="{00000000-0008-0000-1C00-00001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161925</xdr:rowOff>
        </xdr:from>
        <xdr:to>
          <xdr:col>19</xdr:col>
          <xdr:colOff>47625</xdr:colOff>
          <xdr:row>14</xdr:row>
          <xdr:rowOff>28575</xdr:rowOff>
        </xdr:to>
        <xdr:sp macro="" textlink="">
          <xdr:nvSpPr>
            <xdr:cNvPr id="700446" name="Check Box 42" descr="その他" hidden="1">
              <a:extLst>
                <a:ext uri="{63B3BB69-23CF-44E3-9099-C40C66FF867C}">
                  <a14:compatExt spid="_x0000_s700446"/>
                </a:ext>
                <a:ext uri="{FF2B5EF4-FFF2-40B4-BE49-F238E27FC236}">
                  <a16:creationId xmlns:a16="http://schemas.microsoft.com/office/drawing/2014/main" id="{00000000-0008-0000-1C00-00001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161925</xdr:rowOff>
        </xdr:from>
        <xdr:to>
          <xdr:col>4</xdr:col>
          <xdr:colOff>38100</xdr:colOff>
          <xdr:row>14</xdr:row>
          <xdr:rowOff>28575</xdr:rowOff>
        </xdr:to>
        <xdr:sp macro="" textlink="">
          <xdr:nvSpPr>
            <xdr:cNvPr id="700447" name="Check Box 42" descr="その他" hidden="1">
              <a:extLst>
                <a:ext uri="{63B3BB69-23CF-44E3-9099-C40C66FF867C}">
                  <a14:compatExt spid="_x0000_s700447"/>
                </a:ext>
                <a:ext uri="{FF2B5EF4-FFF2-40B4-BE49-F238E27FC236}">
                  <a16:creationId xmlns:a16="http://schemas.microsoft.com/office/drawing/2014/main" id="{00000000-0008-0000-1C00-00001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161925</xdr:rowOff>
        </xdr:from>
        <xdr:to>
          <xdr:col>10</xdr:col>
          <xdr:colOff>47625</xdr:colOff>
          <xdr:row>21</xdr:row>
          <xdr:rowOff>28575</xdr:rowOff>
        </xdr:to>
        <xdr:sp macro="" textlink="">
          <xdr:nvSpPr>
            <xdr:cNvPr id="700448" name="チェック 39" descr="その他" hidden="1">
              <a:extLst>
                <a:ext uri="{63B3BB69-23CF-44E3-9099-C40C66FF867C}">
                  <a14:compatExt spid="_x0000_s700448"/>
                </a:ext>
                <a:ext uri="{FF2B5EF4-FFF2-40B4-BE49-F238E27FC236}">
                  <a16:creationId xmlns:a16="http://schemas.microsoft.com/office/drawing/2014/main" id="{00000000-0008-0000-1C00-00002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xdr:row>
          <xdr:rowOff>161925</xdr:rowOff>
        </xdr:from>
        <xdr:to>
          <xdr:col>14</xdr:col>
          <xdr:colOff>28575</xdr:colOff>
          <xdr:row>21</xdr:row>
          <xdr:rowOff>28575</xdr:rowOff>
        </xdr:to>
        <xdr:sp macro="" textlink="">
          <xdr:nvSpPr>
            <xdr:cNvPr id="700449" name="Check Box 49" descr="その他" hidden="1">
              <a:extLst>
                <a:ext uri="{63B3BB69-23CF-44E3-9099-C40C66FF867C}">
                  <a14:compatExt spid="_x0000_s700449"/>
                </a:ext>
                <a:ext uri="{FF2B5EF4-FFF2-40B4-BE49-F238E27FC236}">
                  <a16:creationId xmlns:a16="http://schemas.microsoft.com/office/drawing/2014/main" id="{00000000-0008-0000-1C00-00002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161925</xdr:rowOff>
        </xdr:from>
        <xdr:to>
          <xdr:col>18</xdr:col>
          <xdr:colOff>47625</xdr:colOff>
          <xdr:row>21</xdr:row>
          <xdr:rowOff>28575</xdr:rowOff>
        </xdr:to>
        <xdr:sp macro="" textlink="">
          <xdr:nvSpPr>
            <xdr:cNvPr id="700450" name="Check Box 50" descr="その他" hidden="1">
              <a:extLst>
                <a:ext uri="{63B3BB69-23CF-44E3-9099-C40C66FF867C}">
                  <a14:compatExt spid="_x0000_s700450"/>
                </a:ext>
                <a:ext uri="{FF2B5EF4-FFF2-40B4-BE49-F238E27FC236}">
                  <a16:creationId xmlns:a16="http://schemas.microsoft.com/office/drawing/2014/main" id="{00000000-0008-0000-1C00-00002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xdr:row>
          <xdr:rowOff>161925</xdr:rowOff>
        </xdr:from>
        <xdr:to>
          <xdr:col>22</xdr:col>
          <xdr:colOff>38100</xdr:colOff>
          <xdr:row>21</xdr:row>
          <xdr:rowOff>28575</xdr:rowOff>
        </xdr:to>
        <xdr:sp macro="" textlink="">
          <xdr:nvSpPr>
            <xdr:cNvPr id="700451" name="Check Box 51" descr="その他" hidden="1">
              <a:extLst>
                <a:ext uri="{63B3BB69-23CF-44E3-9099-C40C66FF867C}">
                  <a14:compatExt spid="_x0000_s700451"/>
                </a:ext>
                <a:ext uri="{FF2B5EF4-FFF2-40B4-BE49-F238E27FC236}">
                  <a16:creationId xmlns:a16="http://schemas.microsoft.com/office/drawing/2014/main" id="{00000000-0008-0000-1C00-00002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161925</xdr:rowOff>
        </xdr:from>
        <xdr:to>
          <xdr:col>8</xdr:col>
          <xdr:colOff>28575</xdr:colOff>
          <xdr:row>27</xdr:row>
          <xdr:rowOff>28575</xdr:rowOff>
        </xdr:to>
        <xdr:sp macro="" textlink="">
          <xdr:nvSpPr>
            <xdr:cNvPr id="700452" name="Check Box 52" descr="その他" hidden="1">
              <a:extLst>
                <a:ext uri="{63B3BB69-23CF-44E3-9099-C40C66FF867C}">
                  <a14:compatExt spid="_x0000_s700452"/>
                </a:ext>
                <a:ext uri="{FF2B5EF4-FFF2-40B4-BE49-F238E27FC236}">
                  <a16:creationId xmlns:a16="http://schemas.microsoft.com/office/drawing/2014/main" id="{00000000-0008-0000-1C00-000024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161925</xdr:rowOff>
        </xdr:from>
        <xdr:to>
          <xdr:col>12</xdr:col>
          <xdr:colOff>28575</xdr:colOff>
          <xdr:row>27</xdr:row>
          <xdr:rowOff>28575</xdr:rowOff>
        </xdr:to>
        <xdr:sp macro="" textlink="">
          <xdr:nvSpPr>
            <xdr:cNvPr id="700453" name="Check Box 53" descr="その他" hidden="1">
              <a:extLst>
                <a:ext uri="{63B3BB69-23CF-44E3-9099-C40C66FF867C}">
                  <a14:compatExt spid="_x0000_s700453"/>
                </a:ext>
                <a:ext uri="{FF2B5EF4-FFF2-40B4-BE49-F238E27FC236}">
                  <a16:creationId xmlns:a16="http://schemas.microsoft.com/office/drawing/2014/main" id="{00000000-0008-0000-1C00-000025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25</xdr:row>
          <xdr:rowOff>161925</xdr:rowOff>
        </xdr:from>
        <xdr:to>
          <xdr:col>16</xdr:col>
          <xdr:colOff>28575</xdr:colOff>
          <xdr:row>27</xdr:row>
          <xdr:rowOff>28575</xdr:rowOff>
        </xdr:to>
        <xdr:sp macro="" textlink="">
          <xdr:nvSpPr>
            <xdr:cNvPr id="700454" name="Check Box 54" descr="その他" hidden="1">
              <a:extLst>
                <a:ext uri="{63B3BB69-23CF-44E3-9099-C40C66FF867C}">
                  <a14:compatExt spid="_x0000_s700454"/>
                </a:ext>
                <a:ext uri="{FF2B5EF4-FFF2-40B4-BE49-F238E27FC236}">
                  <a16:creationId xmlns:a16="http://schemas.microsoft.com/office/drawing/2014/main" id="{00000000-0008-0000-1C00-000026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xdr:row>
          <xdr:rowOff>161925</xdr:rowOff>
        </xdr:from>
        <xdr:to>
          <xdr:col>8</xdr:col>
          <xdr:colOff>28575</xdr:colOff>
          <xdr:row>28</xdr:row>
          <xdr:rowOff>28575</xdr:rowOff>
        </xdr:to>
        <xdr:sp macro="" textlink="">
          <xdr:nvSpPr>
            <xdr:cNvPr id="700455" name="Check Box 55" descr="その他" hidden="1">
              <a:extLst>
                <a:ext uri="{63B3BB69-23CF-44E3-9099-C40C66FF867C}">
                  <a14:compatExt spid="_x0000_s700455"/>
                </a:ext>
                <a:ext uri="{FF2B5EF4-FFF2-40B4-BE49-F238E27FC236}">
                  <a16:creationId xmlns:a16="http://schemas.microsoft.com/office/drawing/2014/main" id="{00000000-0008-0000-1C00-000027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161925</xdr:rowOff>
        </xdr:from>
        <xdr:to>
          <xdr:col>8</xdr:col>
          <xdr:colOff>28575</xdr:colOff>
          <xdr:row>30</xdr:row>
          <xdr:rowOff>28575</xdr:rowOff>
        </xdr:to>
        <xdr:sp macro="" textlink="">
          <xdr:nvSpPr>
            <xdr:cNvPr id="700456" name="Check Box 56" descr="その他" hidden="1">
              <a:extLst>
                <a:ext uri="{63B3BB69-23CF-44E3-9099-C40C66FF867C}">
                  <a14:compatExt spid="_x0000_s700456"/>
                </a:ext>
                <a:ext uri="{FF2B5EF4-FFF2-40B4-BE49-F238E27FC236}">
                  <a16:creationId xmlns:a16="http://schemas.microsoft.com/office/drawing/2014/main" id="{00000000-0008-0000-1C00-000028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161925</xdr:rowOff>
        </xdr:from>
        <xdr:to>
          <xdr:col>21</xdr:col>
          <xdr:colOff>28575</xdr:colOff>
          <xdr:row>30</xdr:row>
          <xdr:rowOff>28575</xdr:rowOff>
        </xdr:to>
        <xdr:sp macro="" textlink="">
          <xdr:nvSpPr>
            <xdr:cNvPr id="700457" name="Check Box 57" descr="その他" hidden="1">
              <a:extLst>
                <a:ext uri="{63B3BB69-23CF-44E3-9099-C40C66FF867C}">
                  <a14:compatExt spid="_x0000_s700457"/>
                </a:ext>
                <a:ext uri="{FF2B5EF4-FFF2-40B4-BE49-F238E27FC236}">
                  <a16:creationId xmlns:a16="http://schemas.microsoft.com/office/drawing/2014/main" id="{00000000-0008-0000-1C00-000029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152400</xdr:rowOff>
        </xdr:from>
        <xdr:to>
          <xdr:col>10</xdr:col>
          <xdr:colOff>47625</xdr:colOff>
          <xdr:row>42</xdr:row>
          <xdr:rowOff>19050</xdr:rowOff>
        </xdr:to>
        <xdr:sp macro="" textlink="">
          <xdr:nvSpPr>
            <xdr:cNvPr id="700459" name="チェック 37" descr="その他" hidden="1">
              <a:extLst>
                <a:ext uri="{63B3BB69-23CF-44E3-9099-C40C66FF867C}">
                  <a14:compatExt spid="_x0000_s700459"/>
                </a:ext>
                <a:ext uri="{FF2B5EF4-FFF2-40B4-BE49-F238E27FC236}">
                  <a16:creationId xmlns:a16="http://schemas.microsoft.com/office/drawing/2014/main" id="{00000000-0008-0000-1C00-00002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40</xdr:row>
          <xdr:rowOff>152400</xdr:rowOff>
        </xdr:from>
        <xdr:to>
          <xdr:col>14</xdr:col>
          <xdr:colOff>28575</xdr:colOff>
          <xdr:row>42</xdr:row>
          <xdr:rowOff>28575</xdr:rowOff>
        </xdr:to>
        <xdr:sp macro="" textlink="">
          <xdr:nvSpPr>
            <xdr:cNvPr id="700460" name="Check Box 66" descr="その他" hidden="1">
              <a:extLst>
                <a:ext uri="{63B3BB69-23CF-44E3-9099-C40C66FF867C}">
                  <a14:compatExt spid="_x0000_s700460"/>
                </a:ext>
                <a:ext uri="{FF2B5EF4-FFF2-40B4-BE49-F238E27FC236}">
                  <a16:creationId xmlns:a16="http://schemas.microsoft.com/office/drawing/2014/main" id="{00000000-0008-0000-1C00-00002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142875</xdr:rowOff>
        </xdr:from>
        <xdr:to>
          <xdr:col>20</xdr:col>
          <xdr:colOff>57150</xdr:colOff>
          <xdr:row>42</xdr:row>
          <xdr:rowOff>19050</xdr:rowOff>
        </xdr:to>
        <xdr:sp macro="" textlink="">
          <xdr:nvSpPr>
            <xdr:cNvPr id="700461" name="Check Box 67" descr="その他" hidden="1">
              <a:extLst>
                <a:ext uri="{63B3BB69-23CF-44E3-9099-C40C66FF867C}">
                  <a14:compatExt spid="_x0000_s700461"/>
                </a:ext>
                <a:ext uri="{FF2B5EF4-FFF2-40B4-BE49-F238E27FC236}">
                  <a16:creationId xmlns:a16="http://schemas.microsoft.com/office/drawing/2014/main" id="{00000000-0008-0000-1C00-00002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152400</xdr:rowOff>
        </xdr:from>
        <xdr:to>
          <xdr:col>10</xdr:col>
          <xdr:colOff>57150</xdr:colOff>
          <xdr:row>44</xdr:row>
          <xdr:rowOff>19050</xdr:rowOff>
        </xdr:to>
        <xdr:sp macro="" textlink="">
          <xdr:nvSpPr>
            <xdr:cNvPr id="700462" name="Check Box 68" descr="その他" hidden="1">
              <a:extLst>
                <a:ext uri="{63B3BB69-23CF-44E3-9099-C40C66FF867C}">
                  <a14:compatExt spid="_x0000_s700462"/>
                </a:ext>
                <a:ext uri="{FF2B5EF4-FFF2-40B4-BE49-F238E27FC236}">
                  <a16:creationId xmlns:a16="http://schemas.microsoft.com/office/drawing/2014/main" id="{00000000-0008-0000-1C00-00002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42</xdr:row>
          <xdr:rowOff>152400</xdr:rowOff>
        </xdr:from>
        <xdr:to>
          <xdr:col>16</xdr:col>
          <xdr:colOff>28575</xdr:colOff>
          <xdr:row>44</xdr:row>
          <xdr:rowOff>19050</xdr:rowOff>
        </xdr:to>
        <xdr:sp macro="" textlink="">
          <xdr:nvSpPr>
            <xdr:cNvPr id="700463" name="Check Box 69" descr="その他" hidden="1">
              <a:extLst>
                <a:ext uri="{63B3BB69-23CF-44E3-9099-C40C66FF867C}">
                  <a14:compatExt spid="_x0000_s700463"/>
                </a:ext>
                <a:ext uri="{FF2B5EF4-FFF2-40B4-BE49-F238E27FC236}">
                  <a16:creationId xmlns:a16="http://schemas.microsoft.com/office/drawing/2014/main" id="{00000000-0008-0000-1C00-00002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44</xdr:row>
          <xdr:rowOff>152400</xdr:rowOff>
        </xdr:from>
        <xdr:to>
          <xdr:col>10</xdr:col>
          <xdr:colOff>47625</xdr:colOff>
          <xdr:row>46</xdr:row>
          <xdr:rowOff>19050</xdr:rowOff>
        </xdr:to>
        <xdr:sp macro="" textlink="">
          <xdr:nvSpPr>
            <xdr:cNvPr id="700464" name="Check Box 71" descr="その他" hidden="1">
              <a:extLst>
                <a:ext uri="{63B3BB69-23CF-44E3-9099-C40C66FF867C}">
                  <a14:compatExt spid="_x0000_s700464"/>
                </a:ext>
                <a:ext uri="{FF2B5EF4-FFF2-40B4-BE49-F238E27FC236}">
                  <a16:creationId xmlns:a16="http://schemas.microsoft.com/office/drawing/2014/main" id="{00000000-0008-0000-1C00-00003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44</xdr:row>
          <xdr:rowOff>161925</xdr:rowOff>
        </xdr:from>
        <xdr:to>
          <xdr:col>16</xdr:col>
          <xdr:colOff>28575</xdr:colOff>
          <xdr:row>46</xdr:row>
          <xdr:rowOff>28575</xdr:rowOff>
        </xdr:to>
        <xdr:sp macro="" textlink="">
          <xdr:nvSpPr>
            <xdr:cNvPr id="700465" name="Check Box 72" descr="その他" hidden="1">
              <a:extLst>
                <a:ext uri="{63B3BB69-23CF-44E3-9099-C40C66FF867C}">
                  <a14:compatExt spid="_x0000_s700465"/>
                </a:ext>
                <a:ext uri="{FF2B5EF4-FFF2-40B4-BE49-F238E27FC236}">
                  <a16:creationId xmlns:a16="http://schemas.microsoft.com/office/drawing/2014/main" id="{00000000-0008-0000-1C00-00003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161925</xdr:rowOff>
        </xdr:from>
        <xdr:to>
          <xdr:col>24</xdr:col>
          <xdr:colOff>76200</xdr:colOff>
          <xdr:row>48</xdr:row>
          <xdr:rowOff>19422</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3105150" y="7848600"/>
              <a:ext cx="1162050" cy="200397"/>
              <a:chOff x="3149654" y="2696475"/>
              <a:chExt cx="1162622" cy="202823"/>
            </a:xfrm>
          </xdr:grpSpPr>
          <xdr:sp macro="" textlink="">
            <xdr:nvSpPr>
              <xdr:cNvPr id="700466" name="Check Box 50" hidden="1">
                <a:extLst>
                  <a:ext uri="{63B3BB69-23CF-44E3-9099-C40C66FF867C}">
                    <a14:compatExt spid="_x0000_s700466"/>
                  </a:ext>
                  <a:ext uri="{FF2B5EF4-FFF2-40B4-BE49-F238E27FC236}">
                    <a16:creationId xmlns:a16="http://schemas.microsoft.com/office/drawing/2014/main" id="{00000000-0008-0000-1C00-000032B00A00}"/>
                  </a:ext>
                </a:extLst>
              </xdr:cNvPr>
              <xdr:cNvSpPr/>
            </xdr:nvSpPr>
            <xdr:spPr bwMode="auto">
              <a:xfrm>
                <a:off x="3149654" y="2696475"/>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67" name="Check Box 51" hidden="1">
                <a:extLst>
                  <a:ext uri="{63B3BB69-23CF-44E3-9099-C40C66FF867C}">
                    <a14:compatExt spid="_x0000_s700467"/>
                  </a:ext>
                  <a:ext uri="{FF2B5EF4-FFF2-40B4-BE49-F238E27FC236}">
                    <a16:creationId xmlns:a16="http://schemas.microsoft.com/office/drawing/2014/main" id="{00000000-0008-0000-1C00-000033B00A00}"/>
                  </a:ext>
                </a:extLst>
              </xdr:cNvPr>
              <xdr:cNvSpPr/>
            </xdr:nvSpPr>
            <xdr:spPr bwMode="auto">
              <a:xfrm>
                <a:off x="3754783" y="2696530"/>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50</xdr:row>
          <xdr:rowOff>169204</xdr:rowOff>
        </xdr:from>
        <xdr:to>
          <xdr:col>24</xdr:col>
          <xdr:colOff>124653</xdr:colOff>
          <xdr:row>52</xdr:row>
          <xdr:rowOff>41575</xdr:rowOff>
        </xdr:to>
        <xdr:grpSp>
          <xdr:nvGrpSpPr>
            <xdr:cNvPr id="3" name="グループ化 2">
              <a:extLst>
                <a:ext uri="{FF2B5EF4-FFF2-40B4-BE49-F238E27FC236}">
                  <a16:creationId xmlns:a16="http://schemas.microsoft.com/office/drawing/2014/main" id="{00000000-0008-0000-1C00-000003000000}"/>
                </a:ext>
              </a:extLst>
            </xdr:cNvPr>
            <xdr:cNvGrpSpPr/>
          </xdr:nvGrpSpPr>
          <xdr:grpSpPr>
            <a:xfrm>
              <a:off x="3086100" y="8541679"/>
              <a:ext cx="1229553" cy="215271"/>
              <a:chOff x="3337895" y="405848"/>
              <a:chExt cx="1222163" cy="212035"/>
            </a:xfrm>
          </xdr:grpSpPr>
          <xdr:sp macro="" textlink="">
            <xdr:nvSpPr>
              <xdr:cNvPr id="700468" name="Check Box 52" hidden="1">
                <a:extLst>
                  <a:ext uri="{63B3BB69-23CF-44E3-9099-C40C66FF867C}">
                    <a14:compatExt spid="_x0000_s700468"/>
                  </a:ext>
                  <a:ext uri="{FF2B5EF4-FFF2-40B4-BE49-F238E27FC236}">
                    <a16:creationId xmlns:a16="http://schemas.microsoft.com/office/drawing/2014/main" id="{00000000-0008-0000-1C00-000034B00A00}"/>
                  </a:ext>
                </a:extLst>
              </xdr:cNvPr>
              <xdr:cNvSpPr/>
            </xdr:nvSpPr>
            <xdr:spPr bwMode="auto">
              <a:xfrm>
                <a:off x="3337895" y="405848"/>
                <a:ext cx="67049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69" name="Check Box 53" hidden="1">
                <a:extLst>
                  <a:ext uri="{63B3BB69-23CF-44E3-9099-C40C66FF867C}">
                    <a14:compatExt spid="_x0000_s700469"/>
                  </a:ext>
                  <a:ext uri="{FF2B5EF4-FFF2-40B4-BE49-F238E27FC236}">
                    <a16:creationId xmlns:a16="http://schemas.microsoft.com/office/drawing/2014/main" id="{00000000-0008-0000-1C00-000035B00A00}"/>
                  </a:ext>
                </a:extLst>
              </xdr:cNvPr>
              <xdr:cNvSpPr/>
            </xdr:nvSpPr>
            <xdr:spPr bwMode="auto">
              <a:xfrm>
                <a:off x="3882539" y="405848"/>
                <a:ext cx="67751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55</xdr:row>
          <xdr:rowOff>142875</xdr:rowOff>
        </xdr:from>
        <xdr:to>
          <xdr:col>24</xdr:col>
          <xdr:colOff>124653</xdr:colOff>
          <xdr:row>57</xdr:row>
          <xdr:rowOff>15246</xdr:rowOff>
        </xdr:to>
        <xdr:grpSp>
          <xdr:nvGrpSpPr>
            <xdr:cNvPr id="4" name="グループ化 3">
              <a:extLst>
                <a:ext uri="{FF2B5EF4-FFF2-40B4-BE49-F238E27FC236}">
                  <a16:creationId xmlns:a16="http://schemas.microsoft.com/office/drawing/2014/main" id="{00000000-0008-0000-1C00-000004000000}"/>
                </a:ext>
              </a:extLst>
            </xdr:cNvPr>
            <xdr:cNvGrpSpPr/>
          </xdr:nvGrpSpPr>
          <xdr:grpSpPr>
            <a:xfrm>
              <a:off x="3086100" y="9372600"/>
              <a:ext cx="1229553" cy="215271"/>
              <a:chOff x="3337895" y="405848"/>
              <a:chExt cx="1222163" cy="212035"/>
            </a:xfrm>
          </xdr:grpSpPr>
          <xdr:sp macro="" textlink="">
            <xdr:nvSpPr>
              <xdr:cNvPr id="700470" name="Check Box 54" hidden="1">
                <a:extLst>
                  <a:ext uri="{63B3BB69-23CF-44E3-9099-C40C66FF867C}">
                    <a14:compatExt spid="_x0000_s700470"/>
                  </a:ext>
                  <a:ext uri="{FF2B5EF4-FFF2-40B4-BE49-F238E27FC236}">
                    <a16:creationId xmlns:a16="http://schemas.microsoft.com/office/drawing/2014/main" id="{00000000-0008-0000-1C00-000036B00A00}"/>
                  </a:ext>
                </a:extLst>
              </xdr:cNvPr>
              <xdr:cNvSpPr/>
            </xdr:nvSpPr>
            <xdr:spPr bwMode="auto">
              <a:xfrm>
                <a:off x="3337895" y="405848"/>
                <a:ext cx="67049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71" name="Check Box 55" hidden="1">
                <a:extLst>
                  <a:ext uri="{63B3BB69-23CF-44E3-9099-C40C66FF867C}">
                    <a14:compatExt spid="_x0000_s700471"/>
                  </a:ext>
                  <a:ext uri="{FF2B5EF4-FFF2-40B4-BE49-F238E27FC236}">
                    <a16:creationId xmlns:a16="http://schemas.microsoft.com/office/drawing/2014/main" id="{00000000-0008-0000-1C00-000037B00A00}"/>
                  </a:ext>
                </a:extLst>
              </xdr:cNvPr>
              <xdr:cNvSpPr/>
            </xdr:nvSpPr>
            <xdr:spPr bwMode="auto">
              <a:xfrm>
                <a:off x="3882539" y="405848"/>
                <a:ext cx="67751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59</xdr:row>
          <xdr:rowOff>142875</xdr:rowOff>
        </xdr:from>
        <xdr:to>
          <xdr:col>24</xdr:col>
          <xdr:colOff>124653</xdr:colOff>
          <xdr:row>61</xdr:row>
          <xdr:rowOff>15246</xdr:rowOff>
        </xdr:to>
        <xdr:grpSp>
          <xdr:nvGrpSpPr>
            <xdr:cNvPr id="5" name="グループ化 4">
              <a:extLst>
                <a:ext uri="{FF2B5EF4-FFF2-40B4-BE49-F238E27FC236}">
                  <a16:creationId xmlns:a16="http://schemas.microsoft.com/office/drawing/2014/main" id="{00000000-0008-0000-1C00-000005000000}"/>
                </a:ext>
              </a:extLst>
            </xdr:cNvPr>
            <xdr:cNvGrpSpPr/>
          </xdr:nvGrpSpPr>
          <xdr:grpSpPr>
            <a:xfrm>
              <a:off x="3086100" y="10058400"/>
              <a:ext cx="1229553" cy="215271"/>
              <a:chOff x="3337895" y="405848"/>
              <a:chExt cx="1222163" cy="212035"/>
            </a:xfrm>
          </xdr:grpSpPr>
          <xdr:sp macro="" textlink="">
            <xdr:nvSpPr>
              <xdr:cNvPr id="700472" name="Check Box 56" hidden="1">
                <a:extLst>
                  <a:ext uri="{63B3BB69-23CF-44E3-9099-C40C66FF867C}">
                    <a14:compatExt spid="_x0000_s700472"/>
                  </a:ext>
                  <a:ext uri="{FF2B5EF4-FFF2-40B4-BE49-F238E27FC236}">
                    <a16:creationId xmlns:a16="http://schemas.microsoft.com/office/drawing/2014/main" id="{00000000-0008-0000-1C00-000038B00A00}"/>
                  </a:ext>
                </a:extLst>
              </xdr:cNvPr>
              <xdr:cNvSpPr/>
            </xdr:nvSpPr>
            <xdr:spPr bwMode="auto">
              <a:xfrm>
                <a:off x="3337895" y="405848"/>
                <a:ext cx="67049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73" name="Check Box 57" hidden="1">
                <a:extLst>
                  <a:ext uri="{63B3BB69-23CF-44E3-9099-C40C66FF867C}">
                    <a14:compatExt spid="_x0000_s700473"/>
                  </a:ext>
                  <a:ext uri="{FF2B5EF4-FFF2-40B4-BE49-F238E27FC236}">
                    <a16:creationId xmlns:a16="http://schemas.microsoft.com/office/drawing/2014/main" id="{00000000-0008-0000-1C00-000039B00A00}"/>
                  </a:ext>
                </a:extLst>
              </xdr:cNvPr>
              <xdr:cNvSpPr/>
            </xdr:nvSpPr>
            <xdr:spPr bwMode="auto">
              <a:xfrm>
                <a:off x="3882539" y="405848"/>
                <a:ext cx="67751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24</xdr:col>
          <xdr:colOff>76200</xdr:colOff>
          <xdr:row>32</xdr:row>
          <xdr:rowOff>28947</xdr:rowOff>
        </xdr:to>
        <xdr:grpSp>
          <xdr:nvGrpSpPr>
            <xdr:cNvPr id="6" name="グループ化 5">
              <a:extLst>
                <a:ext uri="{FF2B5EF4-FFF2-40B4-BE49-F238E27FC236}">
                  <a16:creationId xmlns:a16="http://schemas.microsoft.com/office/drawing/2014/main" id="{00000000-0008-0000-1C00-000006000000}"/>
                </a:ext>
              </a:extLst>
            </xdr:cNvPr>
            <xdr:cNvGrpSpPr/>
          </xdr:nvGrpSpPr>
          <xdr:grpSpPr>
            <a:xfrm>
              <a:off x="3105150" y="5114925"/>
              <a:ext cx="1162050" cy="200397"/>
              <a:chOff x="3149654" y="2696534"/>
              <a:chExt cx="1162622" cy="202828"/>
            </a:xfrm>
          </xdr:grpSpPr>
          <xdr:sp macro="" textlink="">
            <xdr:nvSpPr>
              <xdr:cNvPr id="700474" name="Check Box 58" hidden="1">
                <a:extLst>
                  <a:ext uri="{63B3BB69-23CF-44E3-9099-C40C66FF867C}">
                    <a14:compatExt spid="_x0000_s700474"/>
                  </a:ext>
                  <a:ext uri="{FF2B5EF4-FFF2-40B4-BE49-F238E27FC236}">
                    <a16:creationId xmlns:a16="http://schemas.microsoft.com/office/drawing/2014/main" id="{00000000-0008-0000-1C00-00003AB00A00}"/>
                  </a:ext>
                </a:extLst>
              </xdr:cNvPr>
              <xdr:cNvSpPr/>
            </xdr:nvSpPr>
            <xdr:spPr bwMode="auto">
              <a:xfrm>
                <a:off x="3149654" y="2696541"/>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75" name="Check Box 59" hidden="1">
                <a:extLst>
                  <a:ext uri="{63B3BB69-23CF-44E3-9099-C40C66FF867C}">
                    <a14:compatExt spid="_x0000_s700475"/>
                  </a:ext>
                  <a:ext uri="{FF2B5EF4-FFF2-40B4-BE49-F238E27FC236}">
                    <a16:creationId xmlns:a16="http://schemas.microsoft.com/office/drawing/2014/main" id="{00000000-0008-0000-1C00-00003BB00A00}"/>
                  </a:ext>
                </a:extLst>
              </xdr:cNvPr>
              <xdr:cNvSpPr/>
            </xdr:nvSpPr>
            <xdr:spPr bwMode="auto">
              <a:xfrm>
                <a:off x="3754783" y="2696534"/>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22</xdr:row>
          <xdr:rowOff>142875</xdr:rowOff>
        </xdr:from>
        <xdr:to>
          <xdr:col>4</xdr:col>
          <xdr:colOff>47625</xdr:colOff>
          <xdr:row>24</xdr:row>
          <xdr:rowOff>9525</xdr:rowOff>
        </xdr:to>
        <xdr:sp macro="" textlink="">
          <xdr:nvSpPr>
            <xdr:cNvPr id="679955" name="Check Box 52" descr="その他" hidden="1">
              <a:extLst>
                <a:ext uri="{63B3BB69-23CF-44E3-9099-C40C66FF867C}">
                  <a14:compatExt spid="_x0000_s679955"/>
                </a:ext>
                <a:ext uri="{FF2B5EF4-FFF2-40B4-BE49-F238E27FC236}">
                  <a16:creationId xmlns:a16="http://schemas.microsoft.com/office/drawing/2014/main" id="{00000000-0008-0000-1D00-000013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152400</xdr:rowOff>
        </xdr:from>
        <xdr:to>
          <xdr:col>5</xdr:col>
          <xdr:colOff>47625</xdr:colOff>
          <xdr:row>46</xdr:row>
          <xdr:rowOff>19050</xdr:rowOff>
        </xdr:to>
        <xdr:sp macro="" textlink="">
          <xdr:nvSpPr>
            <xdr:cNvPr id="679956" name="Check Box 53" descr="その他" hidden="1">
              <a:extLst>
                <a:ext uri="{63B3BB69-23CF-44E3-9099-C40C66FF867C}">
                  <a14:compatExt spid="_x0000_s679956"/>
                </a:ext>
                <a:ext uri="{FF2B5EF4-FFF2-40B4-BE49-F238E27FC236}">
                  <a16:creationId xmlns:a16="http://schemas.microsoft.com/office/drawing/2014/main" id="{00000000-0008-0000-1D00-000014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142875</xdr:rowOff>
        </xdr:from>
        <xdr:to>
          <xdr:col>5</xdr:col>
          <xdr:colOff>47625</xdr:colOff>
          <xdr:row>47</xdr:row>
          <xdr:rowOff>9525</xdr:rowOff>
        </xdr:to>
        <xdr:sp macro="" textlink="">
          <xdr:nvSpPr>
            <xdr:cNvPr id="679957" name="Check Box 54" descr="その他" hidden="1">
              <a:extLst>
                <a:ext uri="{63B3BB69-23CF-44E3-9099-C40C66FF867C}">
                  <a14:compatExt spid="_x0000_s679957"/>
                </a:ext>
                <a:ext uri="{FF2B5EF4-FFF2-40B4-BE49-F238E27FC236}">
                  <a16:creationId xmlns:a16="http://schemas.microsoft.com/office/drawing/2014/main" id="{00000000-0008-0000-1D00-000015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142875</xdr:rowOff>
        </xdr:from>
        <xdr:to>
          <xdr:col>4</xdr:col>
          <xdr:colOff>47625</xdr:colOff>
          <xdr:row>25</xdr:row>
          <xdr:rowOff>9525</xdr:rowOff>
        </xdr:to>
        <xdr:sp macro="" textlink="">
          <xdr:nvSpPr>
            <xdr:cNvPr id="679958" name="Check Box 55" descr="その他" hidden="1">
              <a:extLst>
                <a:ext uri="{63B3BB69-23CF-44E3-9099-C40C66FF867C}">
                  <a14:compatExt spid="_x0000_s679958"/>
                </a:ext>
                <a:ext uri="{FF2B5EF4-FFF2-40B4-BE49-F238E27FC236}">
                  <a16:creationId xmlns:a16="http://schemas.microsoft.com/office/drawing/2014/main" id="{00000000-0008-0000-1D00-000016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142875</xdr:rowOff>
        </xdr:from>
        <xdr:to>
          <xdr:col>4</xdr:col>
          <xdr:colOff>47625</xdr:colOff>
          <xdr:row>26</xdr:row>
          <xdr:rowOff>9525</xdr:rowOff>
        </xdr:to>
        <xdr:sp macro="" textlink="">
          <xdr:nvSpPr>
            <xdr:cNvPr id="679959" name="Check Box 56" descr="その他" hidden="1">
              <a:extLst>
                <a:ext uri="{63B3BB69-23CF-44E3-9099-C40C66FF867C}">
                  <a14:compatExt spid="_x0000_s679959"/>
                </a:ext>
                <a:ext uri="{FF2B5EF4-FFF2-40B4-BE49-F238E27FC236}">
                  <a16:creationId xmlns:a16="http://schemas.microsoft.com/office/drawing/2014/main" id="{00000000-0008-0000-1D00-000017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133350</xdr:rowOff>
        </xdr:from>
        <xdr:to>
          <xdr:col>5</xdr:col>
          <xdr:colOff>57150</xdr:colOff>
          <xdr:row>48</xdr:row>
          <xdr:rowOff>0</xdr:rowOff>
        </xdr:to>
        <xdr:sp macro="" textlink="">
          <xdr:nvSpPr>
            <xdr:cNvPr id="679960" name="Check Box 57" descr="その他" hidden="1">
              <a:extLst>
                <a:ext uri="{63B3BB69-23CF-44E3-9099-C40C66FF867C}">
                  <a14:compatExt spid="_x0000_s679960"/>
                </a:ext>
                <a:ext uri="{FF2B5EF4-FFF2-40B4-BE49-F238E27FC236}">
                  <a16:creationId xmlns:a16="http://schemas.microsoft.com/office/drawing/2014/main" id="{00000000-0008-0000-1D00-000018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xdr:row>
          <xdr:rowOff>146795</xdr:rowOff>
        </xdr:from>
        <xdr:to>
          <xdr:col>24</xdr:col>
          <xdr:colOff>124653</xdr:colOff>
          <xdr:row>7</xdr:row>
          <xdr:rowOff>22529</xdr:rowOff>
        </xdr:to>
        <xdr:grpSp>
          <xdr:nvGrpSpPr>
            <xdr:cNvPr id="31" name="グループ化 30">
              <a:extLst>
                <a:ext uri="{FF2B5EF4-FFF2-40B4-BE49-F238E27FC236}">
                  <a16:creationId xmlns:a16="http://schemas.microsoft.com/office/drawing/2014/main" id="{00000000-0008-0000-1D00-00001F000000}"/>
                </a:ext>
              </a:extLst>
            </xdr:cNvPr>
            <xdr:cNvGrpSpPr/>
          </xdr:nvGrpSpPr>
          <xdr:grpSpPr>
            <a:xfrm>
              <a:off x="3086100" y="804020"/>
              <a:ext cx="1229553" cy="218634"/>
              <a:chOff x="3337895" y="405848"/>
              <a:chExt cx="1222163" cy="212035"/>
            </a:xfrm>
          </xdr:grpSpPr>
          <xdr:sp macro="" textlink="">
            <xdr:nvSpPr>
              <xdr:cNvPr id="679961" name="Check Box 25" hidden="1">
                <a:extLst>
                  <a:ext uri="{63B3BB69-23CF-44E3-9099-C40C66FF867C}">
                    <a14:compatExt spid="_x0000_s679961"/>
                  </a:ext>
                  <a:ext uri="{FF2B5EF4-FFF2-40B4-BE49-F238E27FC236}">
                    <a16:creationId xmlns:a16="http://schemas.microsoft.com/office/drawing/2014/main" id="{00000000-0008-0000-1D00-000019600A00}"/>
                  </a:ext>
                </a:extLst>
              </xdr:cNvPr>
              <xdr:cNvSpPr/>
            </xdr:nvSpPr>
            <xdr:spPr bwMode="auto">
              <a:xfrm>
                <a:off x="3337895" y="405848"/>
                <a:ext cx="67049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62" name="Check Box 26" hidden="1">
                <a:extLst>
                  <a:ext uri="{63B3BB69-23CF-44E3-9099-C40C66FF867C}">
                    <a14:compatExt spid="_x0000_s679962"/>
                  </a:ext>
                  <a:ext uri="{FF2B5EF4-FFF2-40B4-BE49-F238E27FC236}">
                    <a16:creationId xmlns:a16="http://schemas.microsoft.com/office/drawing/2014/main" id="{00000000-0008-0000-1D00-00001A600A00}"/>
                  </a:ext>
                </a:extLst>
              </xdr:cNvPr>
              <xdr:cNvSpPr/>
            </xdr:nvSpPr>
            <xdr:spPr bwMode="auto">
              <a:xfrm>
                <a:off x="3882539" y="405848"/>
                <a:ext cx="67751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20</xdr:row>
      <xdr:rowOff>133350</xdr:rowOff>
    </xdr:from>
    <xdr:to>
      <xdr:col>24</xdr:col>
      <xdr:colOff>124652</xdr:colOff>
      <xdr:row>22</xdr:row>
      <xdr:rowOff>5721</xdr:rowOff>
    </xdr:to>
    <xdr:grpSp>
      <xdr:nvGrpSpPr>
        <xdr:cNvPr id="34" name="グループ化 33">
          <a:extLst>
            <a:ext uri="{FF2B5EF4-FFF2-40B4-BE49-F238E27FC236}">
              <a16:creationId xmlns:a16="http://schemas.microsoft.com/office/drawing/2014/main" id="{00000000-0008-0000-1D00-000022000000}"/>
            </a:ext>
          </a:extLst>
        </xdr:cNvPr>
        <xdr:cNvGrpSpPr/>
      </xdr:nvGrpSpPr>
      <xdr:grpSpPr>
        <a:xfrm>
          <a:off x="3086100" y="3276600"/>
          <a:ext cx="1229552" cy="215271"/>
          <a:chOff x="3337898" y="405848"/>
          <a:chExt cx="1222154" cy="212035"/>
        </a:xfrm>
      </xdr:grpSpPr>
      <xdr:sp macro="" textlink="">
        <xdr:nvSpPr>
          <xdr:cNvPr id="679963" name="Check Box 27" hidden="1">
            <a:extLst>
              <a:ext uri="{63B3BB69-23CF-44E3-9099-C40C66FF867C}">
                <a14:compatExt xmlns:a14="http://schemas.microsoft.com/office/drawing/2010/main" spid="_x0000_s679963"/>
              </a:ext>
              <a:ext uri="{FF2B5EF4-FFF2-40B4-BE49-F238E27FC236}">
                <a16:creationId xmlns:a16="http://schemas.microsoft.com/office/drawing/2014/main" id="{00000000-0008-0000-1D00-00001B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4" name="Check Box 28" hidden="1">
            <a:extLst>
              <a:ext uri="{63B3BB69-23CF-44E3-9099-C40C66FF867C}">
                <a14:compatExt xmlns:a14="http://schemas.microsoft.com/office/drawing/2010/main" spid="_x0000_s679964"/>
              </a:ext>
              <a:ext uri="{FF2B5EF4-FFF2-40B4-BE49-F238E27FC236}">
                <a16:creationId xmlns:a16="http://schemas.microsoft.com/office/drawing/2014/main" id="{00000000-0008-0000-1D00-00001C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xdr:twoCellAnchor>
    <xdr:from>
      <xdr:col>17</xdr:col>
      <xdr:colOff>161925</xdr:colOff>
      <xdr:row>20</xdr:row>
      <xdr:rowOff>142875</xdr:rowOff>
    </xdr:from>
    <xdr:to>
      <xdr:col>24</xdr:col>
      <xdr:colOff>124652</xdr:colOff>
      <xdr:row>22</xdr:row>
      <xdr:rowOff>15246</xdr:rowOff>
    </xdr:to>
    <xdr:grpSp>
      <xdr:nvGrpSpPr>
        <xdr:cNvPr id="40" name="グループ化 39">
          <a:extLst>
            <a:ext uri="{FF2B5EF4-FFF2-40B4-BE49-F238E27FC236}">
              <a16:creationId xmlns:a16="http://schemas.microsoft.com/office/drawing/2014/main" id="{00000000-0008-0000-1D00-000028000000}"/>
            </a:ext>
          </a:extLst>
        </xdr:cNvPr>
        <xdr:cNvGrpSpPr/>
      </xdr:nvGrpSpPr>
      <xdr:grpSpPr>
        <a:xfrm>
          <a:off x="3086100" y="3286125"/>
          <a:ext cx="1229552" cy="215271"/>
          <a:chOff x="3337898" y="405848"/>
          <a:chExt cx="1222154" cy="212035"/>
        </a:xfrm>
      </xdr:grpSpPr>
      <xdr:sp macro="" textlink="">
        <xdr:nvSpPr>
          <xdr:cNvPr id="679967" name="Check Box 31" hidden="1">
            <a:extLst>
              <a:ext uri="{63B3BB69-23CF-44E3-9099-C40C66FF867C}">
                <a14:compatExt xmlns:a14="http://schemas.microsoft.com/office/drawing/2010/main" spid="_x0000_s679967"/>
              </a:ext>
              <a:ext uri="{FF2B5EF4-FFF2-40B4-BE49-F238E27FC236}">
                <a16:creationId xmlns:a16="http://schemas.microsoft.com/office/drawing/2014/main" id="{00000000-0008-0000-1D00-00001F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8" name="Check Box 32" hidden="1">
            <a:extLst>
              <a:ext uri="{63B3BB69-23CF-44E3-9099-C40C66FF867C}">
                <a14:compatExt xmlns:a14="http://schemas.microsoft.com/office/drawing/2010/main" spid="_x0000_s679968"/>
              </a:ext>
              <a:ext uri="{FF2B5EF4-FFF2-40B4-BE49-F238E27FC236}">
                <a16:creationId xmlns:a16="http://schemas.microsoft.com/office/drawing/2014/main" id="{00000000-0008-0000-1D00-000020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12</xdr:row>
          <xdr:rowOff>110933</xdr:rowOff>
        </xdr:from>
        <xdr:to>
          <xdr:col>24</xdr:col>
          <xdr:colOff>124652</xdr:colOff>
          <xdr:row>14</xdr:row>
          <xdr:rowOff>69028</xdr:rowOff>
        </xdr:to>
        <xdr:grpSp>
          <xdr:nvGrpSpPr>
            <xdr:cNvPr id="43" name="グループ化 42">
              <a:extLst>
                <a:ext uri="{FF2B5EF4-FFF2-40B4-BE49-F238E27FC236}">
                  <a16:creationId xmlns:a16="http://schemas.microsoft.com/office/drawing/2014/main" id="{00000000-0008-0000-1D00-00002B000000}"/>
                </a:ext>
              </a:extLst>
            </xdr:cNvPr>
            <xdr:cNvGrpSpPr/>
          </xdr:nvGrpSpPr>
          <xdr:grpSpPr>
            <a:xfrm>
              <a:off x="3086100" y="1968308"/>
              <a:ext cx="1229552" cy="300995"/>
              <a:chOff x="3337899" y="405848"/>
              <a:chExt cx="1222151" cy="212035"/>
            </a:xfrm>
          </xdr:grpSpPr>
          <xdr:sp macro="" textlink="">
            <xdr:nvSpPr>
              <xdr:cNvPr id="679969" name="Check Box 33" hidden="1">
                <a:extLst>
                  <a:ext uri="{63B3BB69-23CF-44E3-9099-C40C66FF867C}">
                    <a14:compatExt spid="_x0000_s679969"/>
                  </a:ext>
                  <a:ext uri="{FF2B5EF4-FFF2-40B4-BE49-F238E27FC236}">
                    <a16:creationId xmlns:a16="http://schemas.microsoft.com/office/drawing/2014/main" id="{00000000-0008-0000-1D00-000021600A00}"/>
                  </a:ext>
                </a:extLst>
              </xdr:cNvPr>
              <xdr:cNvSpPr/>
            </xdr:nvSpPr>
            <xdr:spPr bwMode="auto">
              <a:xfrm>
                <a:off x="3337899"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0" name="Check Box 34" hidden="1">
                <a:extLst>
                  <a:ext uri="{63B3BB69-23CF-44E3-9099-C40C66FF867C}">
                    <a14:compatExt spid="_x0000_s679970"/>
                  </a:ext>
                  <a:ext uri="{FF2B5EF4-FFF2-40B4-BE49-F238E27FC236}">
                    <a16:creationId xmlns:a16="http://schemas.microsoft.com/office/drawing/2014/main" id="{00000000-0008-0000-1D00-000022600A00}"/>
                  </a:ext>
                </a:extLst>
              </xdr:cNvPr>
              <xdr:cNvSpPr/>
            </xdr:nvSpPr>
            <xdr:spPr bwMode="auto">
              <a:xfrm>
                <a:off x="3882534"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29</xdr:row>
          <xdr:rowOff>144555</xdr:rowOff>
        </xdr:from>
        <xdr:to>
          <xdr:col>24</xdr:col>
          <xdr:colOff>123825</xdr:colOff>
          <xdr:row>31</xdr:row>
          <xdr:rowOff>20730</xdr:rowOff>
        </xdr:to>
        <xdr:grpSp>
          <xdr:nvGrpSpPr>
            <xdr:cNvPr id="679974" name="グループ化 33">
              <a:extLst>
                <a:ext uri="{FF2B5EF4-FFF2-40B4-BE49-F238E27FC236}">
                  <a16:creationId xmlns:a16="http://schemas.microsoft.com/office/drawing/2014/main" id="{00000000-0008-0000-1D00-000026600A00}"/>
                </a:ext>
              </a:extLst>
            </xdr:cNvPr>
            <xdr:cNvGrpSpPr>
              <a:grpSpLocks/>
            </xdr:cNvGrpSpPr>
          </xdr:nvGrpSpPr>
          <xdr:grpSpPr bwMode="auto">
            <a:xfrm>
              <a:off x="3086100" y="4830855"/>
              <a:ext cx="1228725" cy="219075"/>
              <a:chOff x="33378" y="4058"/>
              <a:chExt cx="12222" cy="2120"/>
            </a:xfrm>
          </xdr:grpSpPr>
          <xdr:sp macro="" textlink="">
            <xdr:nvSpPr>
              <xdr:cNvPr id="2" name="Check Box 27" hidden="1">
                <a:extLst>
                  <a:ext uri="{63B3BB69-23CF-44E3-9099-C40C66FF867C}">
                    <a14:compatExt spid="_x0000_s679963"/>
                  </a:ext>
                  <a:ext uri="{FF2B5EF4-FFF2-40B4-BE49-F238E27FC236}">
                    <a16:creationId xmlns:a16="http://schemas.microsoft.com/office/drawing/2014/main" id="{00000000-0008-0000-1D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8" hidden="1">
                <a:extLst>
                  <a:ext uri="{63B3BB69-23CF-44E3-9099-C40C66FF867C}">
                    <a14:compatExt spid="_x0000_s679964"/>
                  </a:ext>
                  <a:ext uri="{FF2B5EF4-FFF2-40B4-BE49-F238E27FC236}">
                    <a16:creationId xmlns:a16="http://schemas.microsoft.com/office/drawing/2014/main" id="{00000000-0008-0000-1D00-000003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31</xdr:row>
          <xdr:rowOff>142875</xdr:rowOff>
        </xdr:from>
        <xdr:to>
          <xdr:col>24</xdr:col>
          <xdr:colOff>123825</xdr:colOff>
          <xdr:row>33</xdr:row>
          <xdr:rowOff>19049</xdr:rowOff>
        </xdr:to>
        <xdr:grpSp>
          <xdr:nvGrpSpPr>
            <xdr:cNvPr id="679975" name="グループ化 39">
              <a:extLst>
                <a:ext uri="{FF2B5EF4-FFF2-40B4-BE49-F238E27FC236}">
                  <a16:creationId xmlns:a16="http://schemas.microsoft.com/office/drawing/2014/main" id="{00000000-0008-0000-1D00-000027600A00}"/>
                </a:ext>
              </a:extLst>
            </xdr:cNvPr>
            <xdr:cNvGrpSpPr>
              <a:grpSpLocks/>
            </xdr:cNvGrpSpPr>
          </xdr:nvGrpSpPr>
          <xdr:grpSpPr bwMode="auto">
            <a:xfrm>
              <a:off x="3086100" y="5172075"/>
              <a:ext cx="1228725" cy="219074"/>
              <a:chOff x="33378" y="4058"/>
              <a:chExt cx="12222" cy="2120"/>
            </a:xfrm>
          </xdr:grpSpPr>
          <xdr:sp macro="" textlink="">
            <xdr:nvSpPr>
              <xdr:cNvPr id="4" name="Check Box 31" hidden="1">
                <a:extLst>
                  <a:ext uri="{63B3BB69-23CF-44E3-9099-C40C66FF867C}">
                    <a14:compatExt spid="_x0000_s679967"/>
                  </a:ext>
                  <a:ext uri="{FF2B5EF4-FFF2-40B4-BE49-F238E27FC236}">
                    <a16:creationId xmlns:a16="http://schemas.microsoft.com/office/drawing/2014/main" id="{00000000-0008-0000-1D00-000004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32" hidden="1">
                <a:extLst>
                  <a:ext uri="{63B3BB69-23CF-44E3-9099-C40C66FF867C}">
                    <a14:compatExt spid="_x0000_s679968"/>
                  </a:ext>
                  <a:ext uri="{FF2B5EF4-FFF2-40B4-BE49-F238E27FC236}">
                    <a16:creationId xmlns:a16="http://schemas.microsoft.com/office/drawing/2014/main" id="{00000000-0008-0000-1D00-000005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78440</xdr:colOff>
      <xdr:row>8</xdr:row>
      <xdr:rowOff>0</xdr:rowOff>
    </xdr:from>
    <xdr:to>
      <xdr:col>37</xdr:col>
      <xdr:colOff>89647</xdr:colOff>
      <xdr:row>11</xdr:row>
      <xdr:rowOff>0</xdr:rowOff>
    </xdr:to>
    <xdr:sp macro="" textlink="">
      <xdr:nvSpPr>
        <xdr:cNvPr id="16" name="AutoShape 5">
          <a:extLst>
            <a:ext uri="{FF2B5EF4-FFF2-40B4-BE49-F238E27FC236}">
              <a16:creationId xmlns:a16="http://schemas.microsoft.com/office/drawing/2014/main" id="{00000000-0008-0000-1D00-000010000000}"/>
            </a:ext>
          </a:extLst>
        </xdr:cNvPr>
        <xdr:cNvSpPr>
          <a:spLocks noChangeArrowheads="1"/>
        </xdr:cNvSpPr>
      </xdr:nvSpPr>
      <xdr:spPr bwMode="auto">
        <a:xfrm>
          <a:off x="459440" y="1322294"/>
          <a:ext cx="6107207" cy="504265"/>
        </a:xfrm>
        <a:prstGeom prst="bracketPair">
          <a:avLst>
            <a:gd name="adj" fmla="val 12319"/>
          </a:avLst>
        </a:prstGeom>
        <a:noFill/>
        <a:ln w="9525">
          <a:solidFill>
            <a:srgbClr val="000000"/>
          </a:solidFill>
          <a:round/>
          <a:headEnd/>
          <a:tailEnd/>
        </a:ln>
      </xdr:spPr>
    </xdr:sp>
    <xdr:clientData/>
  </xdr:twoCellAnchor>
  <xdr:twoCellAnchor>
    <xdr:from>
      <xdr:col>3</xdr:col>
      <xdr:colOff>78440</xdr:colOff>
      <xdr:row>17</xdr:row>
      <xdr:rowOff>0</xdr:rowOff>
    </xdr:from>
    <xdr:to>
      <xdr:col>37</xdr:col>
      <xdr:colOff>89647</xdr:colOff>
      <xdr:row>20</xdr:row>
      <xdr:rowOff>0</xdr:rowOff>
    </xdr:to>
    <xdr:sp macro="" textlink="">
      <xdr:nvSpPr>
        <xdr:cNvPr id="17" name="AutoShape 5">
          <a:extLst>
            <a:ext uri="{FF2B5EF4-FFF2-40B4-BE49-F238E27FC236}">
              <a16:creationId xmlns:a16="http://schemas.microsoft.com/office/drawing/2014/main" id="{00000000-0008-0000-1D00-000011000000}"/>
            </a:ext>
          </a:extLst>
        </xdr:cNvPr>
        <xdr:cNvSpPr>
          <a:spLocks noChangeArrowheads="1"/>
        </xdr:cNvSpPr>
      </xdr:nvSpPr>
      <xdr:spPr bwMode="auto">
        <a:xfrm>
          <a:off x="459440" y="3507441"/>
          <a:ext cx="6107207" cy="504265"/>
        </a:xfrm>
        <a:prstGeom prst="bracketPair">
          <a:avLst>
            <a:gd name="adj" fmla="val 1231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13</xdr:col>
          <xdr:colOff>160243</xdr:colOff>
          <xdr:row>34</xdr:row>
          <xdr:rowOff>170889</xdr:rowOff>
        </xdr:from>
        <xdr:to>
          <xdr:col>24</xdr:col>
          <xdr:colOff>123825</xdr:colOff>
          <xdr:row>36</xdr:row>
          <xdr:rowOff>50426</xdr:rowOff>
        </xdr:to>
        <xdr:grpSp>
          <xdr:nvGrpSpPr>
            <xdr:cNvPr id="20" name="グループ化 19">
              <a:extLst>
                <a:ext uri="{FF2B5EF4-FFF2-40B4-BE49-F238E27FC236}">
                  <a16:creationId xmlns:a16="http://schemas.microsoft.com/office/drawing/2014/main" id="{00000000-0008-0000-1D00-000014000000}"/>
                </a:ext>
              </a:extLst>
            </xdr:cNvPr>
            <xdr:cNvGrpSpPr/>
          </xdr:nvGrpSpPr>
          <xdr:grpSpPr>
            <a:xfrm>
              <a:off x="2360518" y="5714439"/>
              <a:ext cx="1954307" cy="222437"/>
              <a:chOff x="4146180" y="7877735"/>
              <a:chExt cx="1935824" cy="215727"/>
            </a:xfrm>
          </xdr:grpSpPr>
          <xdr:sp macro="" textlink="">
            <xdr:nvSpPr>
              <xdr:cNvPr id="679978" name="Check Box 42" hidden="1">
                <a:extLst>
                  <a:ext uri="{63B3BB69-23CF-44E3-9099-C40C66FF867C}">
                    <a14:compatExt spid="_x0000_s679978"/>
                  </a:ext>
                  <a:ext uri="{FF2B5EF4-FFF2-40B4-BE49-F238E27FC236}">
                    <a16:creationId xmlns:a16="http://schemas.microsoft.com/office/drawing/2014/main" id="{00000000-0008-0000-1D00-00002A600A00}"/>
                  </a:ext>
                </a:extLst>
              </xdr:cNvPr>
              <xdr:cNvSpPr/>
            </xdr:nvSpPr>
            <xdr:spPr bwMode="auto">
              <a:xfrm>
                <a:off x="4146180" y="7877735"/>
                <a:ext cx="667671"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9" name="Check Box 43" hidden="1">
                <a:extLst>
                  <a:ext uri="{63B3BB69-23CF-44E3-9099-C40C66FF867C}">
                    <a14:compatExt spid="_x0000_s679979"/>
                  </a:ext>
                  <a:ext uri="{FF2B5EF4-FFF2-40B4-BE49-F238E27FC236}">
                    <a16:creationId xmlns:a16="http://schemas.microsoft.com/office/drawing/2014/main" id="{00000000-0008-0000-1D00-00002B600A00}"/>
                  </a:ext>
                </a:extLst>
              </xdr:cNvPr>
              <xdr:cNvSpPr/>
            </xdr:nvSpPr>
            <xdr:spPr bwMode="auto">
              <a:xfrm>
                <a:off x="4688584" y="7877735"/>
                <a:ext cx="674648"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79980" name="Check Box 44" hidden="1">
                <a:extLst>
                  <a:ext uri="{63B3BB69-23CF-44E3-9099-C40C66FF867C}">
                    <a14:compatExt spid="_x0000_s679980"/>
                  </a:ext>
                  <a:ext uri="{FF2B5EF4-FFF2-40B4-BE49-F238E27FC236}">
                    <a16:creationId xmlns:a16="http://schemas.microsoft.com/office/drawing/2014/main" id="{00000000-0008-0000-1D00-00002C600A00}"/>
                  </a:ext>
                </a:extLst>
              </xdr:cNvPr>
              <xdr:cNvSpPr/>
            </xdr:nvSpPr>
            <xdr:spPr bwMode="auto">
              <a:xfrm>
                <a:off x="5401244" y="7877749"/>
                <a:ext cx="680760" cy="215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123825</xdr:colOff>
      <xdr:row>39</xdr:row>
      <xdr:rowOff>38100</xdr:rowOff>
    </xdr:from>
    <xdr:to>
      <xdr:col>37</xdr:col>
      <xdr:colOff>95250</xdr:colOff>
      <xdr:row>42</xdr:row>
      <xdr:rowOff>9525</xdr:rowOff>
    </xdr:to>
    <xdr:sp macro="" textlink="">
      <xdr:nvSpPr>
        <xdr:cNvPr id="21" name="AutoShape 5">
          <a:extLst>
            <a:ext uri="{FF2B5EF4-FFF2-40B4-BE49-F238E27FC236}">
              <a16:creationId xmlns:a16="http://schemas.microsoft.com/office/drawing/2014/main" id="{00000000-0008-0000-1D00-000015000000}"/>
            </a:ext>
          </a:extLst>
        </xdr:cNvPr>
        <xdr:cNvSpPr>
          <a:spLocks noChangeArrowheads="1"/>
        </xdr:cNvSpPr>
      </xdr:nvSpPr>
      <xdr:spPr bwMode="auto">
        <a:xfrm>
          <a:off x="352425" y="6010275"/>
          <a:ext cx="6124575" cy="485775"/>
        </a:xfrm>
        <a:prstGeom prst="bracketPair">
          <a:avLst>
            <a:gd name="adj" fmla="val 7556"/>
          </a:avLst>
        </a:prstGeom>
        <a:noFill/>
        <a:ln w="9525">
          <a:solidFill>
            <a:srgbClr val="000000"/>
          </a:solidFill>
          <a:round/>
          <a:headEnd/>
          <a:tailEnd/>
        </a:ln>
      </xdr:spPr>
    </xdr:sp>
    <xdr:clientData/>
  </xdr:twoCellAnchor>
  <xdr:twoCellAnchor>
    <xdr:from>
      <xdr:col>3</xdr:col>
      <xdr:colOff>102025</xdr:colOff>
      <xdr:row>54</xdr:row>
      <xdr:rowOff>19051</xdr:rowOff>
    </xdr:from>
    <xdr:to>
      <xdr:col>23</xdr:col>
      <xdr:colOff>91838</xdr:colOff>
      <xdr:row>55</xdr:row>
      <xdr:rowOff>161925</xdr:rowOff>
    </xdr:to>
    <xdr:sp macro="" textlink="">
      <xdr:nvSpPr>
        <xdr:cNvPr id="8" name="AutoShape 5">
          <a:extLst>
            <a:ext uri="{FF2B5EF4-FFF2-40B4-BE49-F238E27FC236}">
              <a16:creationId xmlns:a16="http://schemas.microsoft.com/office/drawing/2014/main" id="{00000000-0008-0000-1D00-000008000000}"/>
            </a:ext>
          </a:extLst>
        </xdr:cNvPr>
        <xdr:cNvSpPr>
          <a:spLocks noChangeArrowheads="1"/>
        </xdr:cNvSpPr>
      </xdr:nvSpPr>
      <xdr:spPr bwMode="auto">
        <a:xfrm>
          <a:off x="492550" y="8791576"/>
          <a:ext cx="3609313" cy="314324"/>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50</xdr:row>
          <xdr:rowOff>0</xdr:rowOff>
        </xdr:from>
        <xdr:to>
          <xdr:col>24</xdr:col>
          <xdr:colOff>123825</xdr:colOff>
          <xdr:row>51</xdr:row>
          <xdr:rowOff>47624</xdr:rowOff>
        </xdr:to>
        <xdr:grpSp>
          <xdr:nvGrpSpPr>
            <xdr:cNvPr id="6" name="グループ化 39">
              <a:extLst>
                <a:ext uri="{FF2B5EF4-FFF2-40B4-BE49-F238E27FC236}">
                  <a16:creationId xmlns:a16="http://schemas.microsoft.com/office/drawing/2014/main" id="{00000000-0008-0000-1D00-000006000000}"/>
                </a:ext>
              </a:extLst>
            </xdr:cNvPr>
            <xdr:cNvGrpSpPr>
              <a:grpSpLocks/>
            </xdr:cNvGrpSpPr>
          </xdr:nvGrpSpPr>
          <xdr:grpSpPr bwMode="auto">
            <a:xfrm>
              <a:off x="3086100" y="8286750"/>
              <a:ext cx="1228725" cy="219074"/>
              <a:chOff x="33378" y="4058"/>
              <a:chExt cx="12222" cy="2120"/>
            </a:xfrm>
          </xdr:grpSpPr>
          <xdr:sp macro="" textlink="">
            <xdr:nvSpPr>
              <xdr:cNvPr id="679981" name="Check Box 45" hidden="1">
                <a:extLst>
                  <a:ext uri="{63B3BB69-23CF-44E3-9099-C40C66FF867C}">
                    <a14:compatExt spid="_x0000_s679981"/>
                  </a:ext>
                  <a:ext uri="{FF2B5EF4-FFF2-40B4-BE49-F238E27FC236}">
                    <a16:creationId xmlns:a16="http://schemas.microsoft.com/office/drawing/2014/main" id="{00000000-0008-0000-1D00-00002D600A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82" name="Check Box 46" hidden="1">
                <a:extLst>
                  <a:ext uri="{63B3BB69-23CF-44E3-9099-C40C66FF867C}">
                    <a14:compatExt spid="_x0000_s679982"/>
                  </a:ext>
                  <a:ext uri="{FF2B5EF4-FFF2-40B4-BE49-F238E27FC236}">
                    <a16:creationId xmlns:a16="http://schemas.microsoft.com/office/drawing/2014/main" id="{00000000-0008-0000-1D00-00002E600A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56</xdr:col>
      <xdr:colOff>0</xdr:colOff>
      <xdr:row>15</xdr:row>
      <xdr:rowOff>66675</xdr:rowOff>
    </xdr:from>
    <xdr:to>
      <xdr:col>67</xdr:col>
      <xdr:colOff>66675</xdr:colOff>
      <xdr:row>16</xdr:row>
      <xdr:rowOff>76200</xdr:rowOff>
    </xdr:to>
    <xdr:grpSp>
      <xdr:nvGrpSpPr>
        <xdr:cNvPr id="5" name="グループ化 4">
          <a:extLst>
            <a:ext uri="{FF2B5EF4-FFF2-40B4-BE49-F238E27FC236}">
              <a16:creationId xmlns:a16="http://schemas.microsoft.com/office/drawing/2014/main" id="{00000000-0008-0000-1E00-000005000000}"/>
            </a:ext>
          </a:extLst>
        </xdr:cNvPr>
        <xdr:cNvGrpSpPr/>
      </xdr:nvGrpSpPr>
      <xdr:grpSpPr>
        <a:xfrm>
          <a:off x="10001250" y="2438400"/>
          <a:ext cx="2057400" cy="180975"/>
          <a:chOff x="2200016" y="6486525"/>
          <a:chExt cx="2057386" cy="180775"/>
        </a:xfrm>
      </xdr:grpSpPr>
      <xdr:sp macro="" textlink="">
        <xdr:nvSpPr>
          <xdr:cNvPr id="680961" name="Check Box 7" hidden="1">
            <a:extLst>
              <a:ext uri="{63B3BB69-23CF-44E3-9099-C40C66FF867C}">
                <a14:compatExt xmlns:a14="http://schemas.microsoft.com/office/drawing/2010/main" spid="_x0000_s680961"/>
              </a:ext>
              <a:ext uri="{FF2B5EF4-FFF2-40B4-BE49-F238E27FC236}">
                <a16:creationId xmlns:a16="http://schemas.microsoft.com/office/drawing/2014/main" id="{00000000-0008-0000-1E00-000001640A00}"/>
              </a:ext>
            </a:extLst>
          </xdr:cNvPr>
          <xdr:cNvSpPr/>
        </xdr:nvSpPr>
        <xdr:spPr bwMode="auto">
          <a:xfrm>
            <a:off x="2200016" y="6495850"/>
            <a:ext cx="66676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2" name="Check Box 8" hidden="1">
            <a:extLst>
              <a:ext uri="{63B3BB69-23CF-44E3-9099-C40C66FF867C}">
                <a14:compatExt xmlns:a14="http://schemas.microsoft.com/office/drawing/2010/main" spid="_x0000_s680962"/>
              </a:ext>
              <a:ext uri="{FF2B5EF4-FFF2-40B4-BE49-F238E27FC236}">
                <a16:creationId xmlns:a16="http://schemas.microsoft.com/office/drawing/2014/main" id="{00000000-0008-0000-1E00-000002640A00}"/>
              </a:ext>
            </a:extLst>
          </xdr:cNvPr>
          <xdr:cNvSpPr/>
        </xdr:nvSpPr>
        <xdr:spPr bwMode="auto">
          <a:xfrm>
            <a:off x="2828925" y="6486525"/>
            <a:ext cx="676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0963" name="Check Box 23" hidden="1">
            <a:extLst>
              <a:ext uri="{63B3BB69-23CF-44E3-9099-C40C66FF867C}">
                <a14:compatExt xmlns:a14="http://schemas.microsoft.com/office/drawing/2010/main" spid="_x0000_s680963"/>
              </a:ext>
              <a:ext uri="{FF2B5EF4-FFF2-40B4-BE49-F238E27FC236}">
                <a16:creationId xmlns:a16="http://schemas.microsoft.com/office/drawing/2014/main" id="{00000000-0008-0000-1E00-000003640A00}"/>
              </a:ext>
            </a:extLst>
          </xdr:cNvPr>
          <xdr:cNvSpPr/>
        </xdr:nvSpPr>
        <xdr:spPr bwMode="auto">
          <a:xfrm>
            <a:off x="3581138" y="6486525"/>
            <a:ext cx="67626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13</xdr:row>
          <xdr:rowOff>163606</xdr:rowOff>
        </xdr:from>
        <xdr:to>
          <xdr:col>26</xdr:col>
          <xdr:colOff>32975</xdr:colOff>
          <xdr:row>15</xdr:row>
          <xdr:rowOff>26878</xdr:rowOff>
        </xdr:to>
        <xdr:grpSp>
          <xdr:nvGrpSpPr>
            <xdr:cNvPr id="9" name="グループ化 8">
              <a:extLst>
                <a:ext uri="{FF2B5EF4-FFF2-40B4-BE49-F238E27FC236}">
                  <a16:creationId xmlns:a16="http://schemas.microsoft.com/office/drawing/2014/main" id="{00000000-0008-0000-1E00-000009000000}"/>
                </a:ext>
              </a:extLst>
            </xdr:cNvPr>
            <xdr:cNvGrpSpPr/>
          </xdr:nvGrpSpPr>
          <xdr:grpSpPr>
            <a:xfrm>
              <a:off x="3367052" y="2192431"/>
              <a:ext cx="1237923" cy="206172"/>
              <a:chOff x="3337845" y="405848"/>
              <a:chExt cx="1222092" cy="212035"/>
            </a:xfrm>
          </xdr:grpSpPr>
          <xdr:sp macro="" textlink="">
            <xdr:nvSpPr>
              <xdr:cNvPr id="680964" name="Check Box 24" hidden="1">
                <a:extLst>
                  <a:ext uri="{63B3BB69-23CF-44E3-9099-C40C66FF867C}">
                    <a14:compatExt spid="_x0000_s680964"/>
                  </a:ext>
                  <a:ext uri="{FF2B5EF4-FFF2-40B4-BE49-F238E27FC236}">
                    <a16:creationId xmlns:a16="http://schemas.microsoft.com/office/drawing/2014/main" id="{00000000-0008-0000-1E00-000004640A00}"/>
                  </a:ext>
                </a:extLst>
              </xdr:cNvPr>
              <xdr:cNvSpPr/>
            </xdr:nvSpPr>
            <xdr:spPr bwMode="auto">
              <a:xfrm>
                <a:off x="3337845"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5" name="Check Box 25" hidden="1">
                <a:extLst>
                  <a:ext uri="{63B3BB69-23CF-44E3-9099-C40C66FF867C}">
                    <a14:compatExt spid="_x0000_s680965"/>
                  </a:ext>
                  <a:ext uri="{FF2B5EF4-FFF2-40B4-BE49-F238E27FC236}">
                    <a16:creationId xmlns:a16="http://schemas.microsoft.com/office/drawing/2014/main" id="{00000000-0008-0000-1E00-000005640A00}"/>
                  </a:ext>
                </a:extLst>
              </xdr:cNvPr>
              <xdr:cNvSpPr/>
            </xdr:nvSpPr>
            <xdr:spPr bwMode="auto">
              <a:xfrm>
                <a:off x="3882411"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11</xdr:row>
          <xdr:rowOff>151839</xdr:rowOff>
        </xdr:from>
        <xdr:to>
          <xdr:col>26</xdr:col>
          <xdr:colOff>32975</xdr:colOff>
          <xdr:row>13</xdr:row>
          <xdr:rowOff>15113</xdr:rowOff>
        </xdr:to>
        <xdr:grpSp>
          <xdr:nvGrpSpPr>
            <xdr:cNvPr id="19" name="グループ化 18">
              <a:extLst>
                <a:ext uri="{FF2B5EF4-FFF2-40B4-BE49-F238E27FC236}">
                  <a16:creationId xmlns:a16="http://schemas.microsoft.com/office/drawing/2014/main" id="{00000000-0008-0000-1E00-000013000000}"/>
                </a:ext>
              </a:extLst>
            </xdr:cNvPr>
            <xdr:cNvGrpSpPr/>
          </xdr:nvGrpSpPr>
          <xdr:grpSpPr>
            <a:xfrm>
              <a:off x="3367052" y="1837764"/>
              <a:ext cx="1237923" cy="206174"/>
              <a:chOff x="3337845" y="405848"/>
              <a:chExt cx="1222092" cy="212035"/>
            </a:xfrm>
          </xdr:grpSpPr>
          <xdr:sp macro="" textlink="">
            <xdr:nvSpPr>
              <xdr:cNvPr id="680971" name="Check Box 30" hidden="1">
                <a:extLst>
                  <a:ext uri="{63B3BB69-23CF-44E3-9099-C40C66FF867C}">
                    <a14:compatExt spid="_x0000_s680971"/>
                  </a:ext>
                  <a:ext uri="{FF2B5EF4-FFF2-40B4-BE49-F238E27FC236}">
                    <a16:creationId xmlns:a16="http://schemas.microsoft.com/office/drawing/2014/main" id="{00000000-0008-0000-1E00-00000B640A00}"/>
                  </a:ext>
                </a:extLst>
              </xdr:cNvPr>
              <xdr:cNvSpPr/>
            </xdr:nvSpPr>
            <xdr:spPr bwMode="auto">
              <a:xfrm>
                <a:off x="3337845"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2" name="Check Box 31" hidden="1">
                <a:extLst>
                  <a:ext uri="{63B3BB69-23CF-44E3-9099-C40C66FF867C}">
                    <a14:compatExt spid="_x0000_s680972"/>
                  </a:ext>
                  <a:ext uri="{FF2B5EF4-FFF2-40B4-BE49-F238E27FC236}">
                    <a16:creationId xmlns:a16="http://schemas.microsoft.com/office/drawing/2014/main" id="{00000000-0008-0000-1E00-00000C640A00}"/>
                  </a:ext>
                </a:extLst>
              </xdr:cNvPr>
              <xdr:cNvSpPr/>
            </xdr:nvSpPr>
            <xdr:spPr bwMode="auto">
              <a:xfrm>
                <a:off x="3882411"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28575</xdr:colOff>
      <xdr:row>11</xdr:row>
      <xdr:rowOff>19050</xdr:rowOff>
    </xdr:from>
    <xdr:to>
      <xdr:col>66</xdr:col>
      <xdr:colOff>178966</xdr:colOff>
      <xdr:row>12</xdr:row>
      <xdr:rowOff>53773</xdr:rowOff>
    </xdr:to>
    <xdr:grpSp>
      <xdr:nvGrpSpPr>
        <xdr:cNvPr id="22" name="グループ化 21">
          <a:extLst>
            <a:ext uri="{FF2B5EF4-FFF2-40B4-BE49-F238E27FC236}">
              <a16:creationId xmlns:a16="http://schemas.microsoft.com/office/drawing/2014/main" id="{00000000-0008-0000-1E00-000016000000}"/>
            </a:ext>
          </a:extLst>
        </xdr:cNvPr>
        <xdr:cNvGrpSpPr/>
      </xdr:nvGrpSpPr>
      <xdr:grpSpPr>
        <a:xfrm>
          <a:off x="10753725" y="1704975"/>
          <a:ext cx="1236241" cy="206173"/>
          <a:chOff x="3337999" y="405848"/>
          <a:chExt cx="1222106" cy="212035"/>
        </a:xfrm>
      </xdr:grpSpPr>
      <xdr:sp macro="" textlink="">
        <xdr:nvSpPr>
          <xdr:cNvPr id="680973" name="Check Box 32" hidden="1">
            <a:extLst>
              <a:ext uri="{63B3BB69-23CF-44E3-9099-C40C66FF867C}">
                <a14:compatExt xmlns:a14="http://schemas.microsoft.com/office/drawing/2010/main" spid="_x0000_s680973"/>
              </a:ext>
              <a:ext uri="{FF2B5EF4-FFF2-40B4-BE49-F238E27FC236}">
                <a16:creationId xmlns:a16="http://schemas.microsoft.com/office/drawing/2014/main" id="{00000000-0008-0000-1E00-00000D640A00}"/>
              </a:ext>
            </a:extLst>
          </xdr:cNvPr>
          <xdr:cNvSpPr/>
        </xdr:nvSpPr>
        <xdr:spPr bwMode="auto">
          <a:xfrm>
            <a:off x="3337999" y="405848"/>
            <a:ext cx="670471"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4" name="Check Box 33" hidden="1">
            <a:extLst>
              <a:ext uri="{63B3BB69-23CF-44E3-9099-C40C66FF867C}">
                <a14:compatExt xmlns:a14="http://schemas.microsoft.com/office/drawing/2010/main" spid="_x0000_s680974"/>
              </a:ext>
              <a:ext uri="{FF2B5EF4-FFF2-40B4-BE49-F238E27FC236}">
                <a16:creationId xmlns:a16="http://schemas.microsoft.com/office/drawing/2014/main" id="{00000000-0008-0000-1E00-00000E640A00}"/>
              </a:ext>
            </a:extLst>
          </xdr:cNvPr>
          <xdr:cNvSpPr/>
        </xdr:nvSpPr>
        <xdr:spPr bwMode="auto">
          <a:xfrm>
            <a:off x="3882588"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5</xdr:row>
          <xdr:rowOff>148985</xdr:rowOff>
        </xdr:from>
        <xdr:to>
          <xdr:col>26</xdr:col>
          <xdr:colOff>30051</xdr:colOff>
          <xdr:row>7</xdr:row>
          <xdr:rowOff>18105</xdr:rowOff>
        </xdr:to>
        <xdr:grpSp>
          <xdr:nvGrpSpPr>
            <xdr:cNvPr id="32" name="グループ化 31">
              <a:extLst>
                <a:ext uri="{FF2B5EF4-FFF2-40B4-BE49-F238E27FC236}">
                  <a16:creationId xmlns:a16="http://schemas.microsoft.com/office/drawing/2014/main" id="{00000000-0008-0000-1E00-000020000000}"/>
                </a:ext>
              </a:extLst>
            </xdr:cNvPr>
            <xdr:cNvGrpSpPr/>
          </xdr:nvGrpSpPr>
          <xdr:grpSpPr>
            <a:xfrm>
              <a:off x="3367052" y="806210"/>
              <a:ext cx="1234999" cy="212020"/>
              <a:chOff x="3338197" y="405848"/>
              <a:chExt cx="1222073" cy="212035"/>
            </a:xfrm>
          </xdr:grpSpPr>
          <xdr:sp macro="" textlink="">
            <xdr:nvSpPr>
              <xdr:cNvPr id="680980" name="Check Box 39" hidden="1">
                <a:extLst>
                  <a:ext uri="{63B3BB69-23CF-44E3-9099-C40C66FF867C}">
                    <a14:compatExt spid="_x0000_s680980"/>
                  </a:ext>
                  <a:ext uri="{FF2B5EF4-FFF2-40B4-BE49-F238E27FC236}">
                    <a16:creationId xmlns:a16="http://schemas.microsoft.com/office/drawing/2014/main" id="{00000000-0008-0000-1E00-000014640A00}"/>
                  </a:ext>
                </a:extLst>
              </xdr:cNvPr>
              <xdr:cNvSpPr/>
            </xdr:nvSpPr>
            <xdr:spPr bwMode="auto">
              <a:xfrm>
                <a:off x="3338197"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1" name="Check Box 40" hidden="1">
                <a:extLst>
                  <a:ext uri="{63B3BB69-23CF-44E3-9099-C40C66FF867C}">
                    <a14:compatExt spid="_x0000_s680981"/>
                  </a:ext>
                  <a:ext uri="{FF2B5EF4-FFF2-40B4-BE49-F238E27FC236}">
                    <a16:creationId xmlns:a16="http://schemas.microsoft.com/office/drawing/2014/main" id="{00000000-0008-0000-1E00-000015640A00}"/>
                  </a:ext>
                </a:extLst>
              </xdr:cNvPr>
              <xdr:cNvSpPr/>
            </xdr:nvSpPr>
            <xdr:spPr bwMode="auto">
              <a:xfrm>
                <a:off x="3882752"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8</xdr:row>
          <xdr:rowOff>161926</xdr:rowOff>
        </xdr:from>
        <xdr:to>
          <xdr:col>26</xdr:col>
          <xdr:colOff>34984</xdr:colOff>
          <xdr:row>10</xdr:row>
          <xdr:rowOff>28575</xdr:rowOff>
        </xdr:to>
        <xdr:grpSp>
          <xdr:nvGrpSpPr>
            <xdr:cNvPr id="680986" name="グループ化 11">
              <a:extLst>
                <a:ext uri="{FF2B5EF4-FFF2-40B4-BE49-F238E27FC236}">
                  <a16:creationId xmlns:a16="http://schemas.microsoft.com/office/drawing/2014/main" id="{00000000-0008-0000-1E00-00001A640A00}"/>
                </a:ext>
              </a:extLst>
            </xdr:cNvPr>
            <xdr:cNvGrpSpPr>
              <a:grpSpLocks/>
            </xdr:cNvGrpSpPr>
          </xdr:nvGrpSpPr>
          <xdr:grpSpPr bwMode="auto">
            <a:xfrm>
              <a:off x="3367052" y="1333501"/>
              <a:ext cx="1239932" cy="209549"/>
              <a:chOff x="33378" y="4058"/>
              <a:chExt cx="12221" cy="2120"/>
            </a:xfrm>
          </xdr:grpSpPr>
          <xdr:sp macro="" textlink="">
            <xdr:nvSpPr>
              <xdr:cNvPr id="680966" name="Check Box 26" hidden="1">
                <a:extLst>
                  <a:ext uri="{63B3BB69-23CF-44E3-9099-C40C66FF867C}">
                    <a14:compatExt spid="_x0000_s680966"/>
                  </a:ext>
                  <a:ext uri="{FF2B5EF4-FFF2-40B4-BE49-F238E27FC236}">
                    <a16:creationId xmlns:a16="http://schemas.microsoft.com/office/drawing/2014/main" id="{00000000-0008-0000-1E00-000006640A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7" name="Check Box 27" hidden="1">
                <a:extLst>
                  <a:ext uri="{63B3BB69-23CF-44E3-9099-C40C66FF867C}">
                    <a14:compatExt spid="_x0000_s680967"/>
                  </a:ext>
                  <a:ext uri="{FF2B5EF4-FFF2-40B4-BE49-F238E27FC236}">
                    <a16:creationId xmlns:a16="http://schemas.microsoft.com/office/drawing/2014/main" id="{00000000-0008-0000-1E00-000007640A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15</xdr:row>
          <xdr:rowOff>164727</xdr:rowOff>
        </xdr:from>
        <xdr:to>
          <xdr:col>26</xdr:col>
          <xdr:colOff>33303</xdr:colOff>
          <xdr:row>17</xdr:row>
          <xdr:rowOff>34739</xdr:rowOff>
        </xdr:to>
        <xdr:grpSp>
          <xdr:nvGrpSpPr>
            <xdr:cNvPr id="680990" name="グループ化 21">
              <a:extLst>
                <a:ext uri="{FF2B5EF4-FFF2-40B4-BE49-F238E27FC236}">
                  <a16:creationId xmlns:a16="http://schemas.microsoft.com/office/drawing/2014/main" id="{00000000-0008-0000-1E00-00001E640A00}"/>
                </a:ext>
              </a:extLst>
            </xdr:cNvPr>
            <xdr:cNvGrpSpPr>
              <a:grpSpLocks/>
            </xdr:cNvGrpSpPr>
          </xdr:nvGrpSpPr>
          <xdr:grpSpPr bwMode="auto">
            <a:xfrm>
              <a:off x="3367052" y="2536452"/>
              <a:ext cx="1238251" cy="212912"/>
              <a:chOff x="33379" y="4058"/>
              <a:chExt cx="12222" cy="2120"/>
            </a:xfrm>
          </xdr:grpSpPr>
          <xdr:sp macro="" textlink="">
            <xdr:nvSpPr>
              <xdr:cNvPr id="2" name="Check Box 32" hidden="1">
                <a:extLst>
                  <a:ext uri="{63B3BB69-23CF-44E3-9099-C40C66FF867C}">
                    <a14:compatExt spid="_x0000_s680973"/>
                  </a:ext>
                  <a:ext uri="{FF2B5EF4-FFF2-40B4-BE49-F238E27FC236}">
                    <a16:creationId xmlns:a16="http://schemas.microsoft.com/office/drawing/2014/main" id="{00000000-0008-0000-1E00-0000020000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33" hidden="1">
                <a:extLst>
                  <a:ext uri="{63B3BB69-23CF-44E3-9099-C40C66FF867C}">
                    <a14:compatExt spid="_x0000_s680974"/>
                  </a:ext>
                  <a:ext uri="{FF2B5EF4-FFF2-40B4-BE49-F238E27FC236}">
                    <a16:creationId xmlns:a16="http://schemas.microsoft.com/office/drawing/2014/main" id="{00000000-0008-0000-1E00-000003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43</xdr:row>
          <xdr:rowOff>157369</xdr:rowOff>
        </xdr:from>
        <xdr:to>
          <xdr:col>26</xdr:col>
          <xdr:colOff>32061</xdr:colOff>
          <xdr:row>45</xdr:row>
          <xdr:rowOff>24896</xdr:rowOff>
        </xdr:to>
        <xdr:grpSp>
          <xdr:nvGrpSpPr>
            <xdr:cNvPr id="21" name="グループ化 21">
              <a:extLst>
                <a:ext uri="{FF2B5EF4-FFF2-40B4-BE49-F238E27FC236}">
                  <a16:creationId xmlns:a16="http://schemas.microsoft.com/office/drawing/2014/main" id="{00000000-0008-0000-1E00-000015000000}"/>
                </a:ext>
              </a:extLst>
            </xdr:cNvPr>
            <xdr:cNvGrpSpPr>
              <a:grpSpLocks/>
            </xdr:cNvGrpSpPr>
          </xdr:nvGrpSpPr>
          <xdr:grpSpPr bwMode="auto">
            <a:xfrm>
              <a:off x="3367052" y="7329694"/>
              <a:ext cx="1237009" cy="210427"/>
              <a:chOff x="33379" y="4058"/>
              <a:chExt cx="12222" cy="2120"/>
            </a:xfrm>
          </xdr:grpSpPr>
          <xdr:sp macro="" textlink="">
            <xdr:nvSpPr>
              <xdr:cNvPr id="680987" name="Check Box 32" hidden="1">
                <a:extLst>
                  <a:ext uri="{63B3BB69-23CF-44E3-9099-C40C66FF867C}">
                    <a14:compatExt spid="_x0000_s680987"/>
                  </a:ext>
                  <a:ext uri="{FF2B5EF4-FFF2-40B4-BE49-F238E27FC236}">
                    <a16:creationId xmlns:a16="http://schemas.microsoft.com/office/drawing/2014/main" id="{00000000-0008-0000-1E00-00001B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8" name="Check Box 33" hidden="1">
                <a:extLst>
                  <a:ext uri="{63B3BB69-23CF-44E3-9099-C40C66FF867C}">
                    <a14:compatExt spid="_x0000_s680988"/>
                  </a:ext>
                  <a:ext uri="{FF2B5EF4-FFF2-40B4-BE49-F238E27FC236}">
                    <a16:creationId xmlns:a16="http://schemas.microsoft.com/office/drawing/2014/main" id="{00000000-0008-0000-1E00-00001C640A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110156</xdr:colOff>
      <xdr:row>46</xdr:row>
      <xdr:rowOff>9525</xdr:rowOff>
    </xdr:from>
    <xdr:to>
      <xdr:col>36</xdr:col>
      <xdr:colOff>95250</xdr:colOff>
      <xdr:row>48</xdr:row>
      <xdr:rowOff>12009</xdr:rowOff>
    </xdr:to>
    <xdr:sp macro="" textlink="">
      <xdr:nvSpPr>
        <xdr:cNvPr id="24" name="AutoShape 2">
          <a:extLst>
            <a:ext uri="{FF2B5EF4-FFF2-40B4-BE49-F238E27FC236}">
              <a16:creationId xmlns:a16="http://schemas.microsoft.com/office/drawing/2014/main" id="{00000000-0008-0000-1E00-000018000000}"/>
            </a:ext>
          </a:extLst>
        </xdr:cNvPr>
        <xdr:cNvSpPr>
          <a:spLocks noChangeArrowheads="1"/>
        </xdr:cNvSpPr>
      </xdr:nvSpPr>
      <xdr:spPr bwMode="auto">
        <a:xfrm>
          <a:off x="519731" y="7181850"/>
          <a:ext cx="5957269" cy="345384"/>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50</xdr:row>
          <xdr:rowOff>0</xdr:rowOff>
        </xdr:from>
        <xdr:to>
          <xdr:col>26</xdr:col>
          <xdr:colOff>32061</xdr:colOff>
          <xdr:row>51</xdr:row>
          <xdr:rowOff>0</xdr:rowOff>
        </xdr:to>
        <xdr:grpSp>
          <xdr:nvGrpSpPr>
            <xdr:cNvPr id="26" name="グループ化 21">
              <a:extLst>
                <a:ext uri="{FF2B5EF4-FFF2-40B4-BE49-F238E27FC236}">
                  <a16:creationId xmlns:a16="http://schemas.microsoft.com/office/drawing/2014/main" id="{00000000-0008-0000-1E00-00001A000000}"/>
                </a:ext>
              </a:extLst>
            </xdr:cNvPr>
            <xdr:cNvGrpSpPr>
              <a:grpSpLocks/>
            </xdr:cNvGrpSpPr>
          </xdr:nvGrpSpPr>
          <xdr:grpSpPr bwMode="auto">
            <a:xfrm>
              <a:off x="3367052" y="8343900"/>
              <a:ext cx="1237009" cy="171450"/>
              <a:chOff x="33379" y="4058"/>
              <a:chExt cx="12222" cy="2120"/>
            </a:xfrm>
          </xdr:grpSpPr>
          <xdr:sp macro="" textlink="">
            <xdr:nvSpPr>
              <xdr:cNvPr id="680989" name="Check Box 32" hidden="1">
                <a:extLst>
                  <a:ext uri="{63B3BB69-23CF-44E3-9099-C40C66FF867C}">
                    <a14:compatExt spid="_x0000_s680989"/>
                  </a:ext>
                  <a:ext uri="{FF2B5EF4-FFF2-40B4-BE49-F238E27FC236}">
                    <a16:creationId xmlns:a16="http://schemas.microsoft.com/office/drawing/2014/main" id="{00000000-0008-0000-1E00-00001D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33" hidden="1">
                <a:extLst>
                  <a:ext uri="{63B3BB69-23CF-44E3-9099-C40C66FF867C}">
                    <a14:compatExt spid="_x0000_s680990"/>
                  </a:ext>
                  <a:ext uri="{FF2B5EF4-FFF2-40B4-BE49-F238E27FC236}">
                    <a16:creationId xmlns:a16="http://schemas.microsoft.com/office/drawing/2014/main" id="{00000000-0008-0000-1E00-000004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40</xdr:col>
      <xdr:colOff>0</xdr:colOff>
      <xdr:row>3</xdr:row>
      <xdr:rowOff>0</xdr:rowOff>
    </xdr:from>
    <xdr:to>
      <xdr:col>76</xdr:col>
      <xdr:colOff>66675</xdr:colOff>
      <xdr:row>39</xdr:row>
      <xdr:rowOff>57150</xdr:rowOff>
    </xdr:to>
    <xdr:grpSp>
      <xdr:nvGrpSpPr>
        <xdr:cNvPr id="8" name="グループ化 7">
          <a:extLst>
            <a:ext uri="{FF2B5EF4-FFF2-40B4-BE49-F238E27FC236}">
              <a16:creationId xmlns:a16="http://schemas.microsoft.com/office/drawing/2014/main" id="{00000000-0008-0000-1E00-000008000000}"/>
            </a:ext>
          </a:extLst>
        </xdr:cNvPr>
        <xdr:cNvGrpSpPr/>
      </xdr:nvGrpSpPr>
      <xdr:grpSpPr>
        <a:xfrm>
          <a:off x="7105650" y="400050"/>
          <a:ext cx="8724900" cy="6143625"/>
          <a:chOff x="7629525" y="247650"/>
          <a:chExt cx="9334500" cy="6826748"/>
        </a:xfrm>
      </xdr:grpSpPr>
      <xdr:pic>
        <xdr:nvPicPr>
          <xdr:cNvPr id="6" name="図 5">
            <a:extLst>
              <a:ext uri="{FF2B5EF4-FFF2-40B4-BE49-F238E27FC236}">
                <a16:creationId xmlns:a16="http://schemas.microsoft.com/office/drawing/2014/main" id="{00000000-0008-0000-1E00-000006000000}"/>
              </a:ext>
            </a:extLst>
          </xdr:cNvPr>
          <xdr:cNvPicPr>
            <a:picLocks noChangeAspect="1"/>
          </xdr:cNvPicPr>
        </xdr:nvPicPr>
        <xdr:blipFill rotWithShape="1">
          <a:blip xmlns:r="http://schemas.openxmlformats.org/officeDocument/2006/relationships" r:embed="rId1"/>
          <a:srcRect l="40794" t="20005" r="29744" b="4158"/>
          <a:stretch/>
        </xdr:blipFill>
        <xdr:spPr>
          <a:xfrm>
            <a:off x="7629525" y="247650"/>
            <a:ext cx="4714876" cy="6826748"/>
          </a:xfrm>
          <a:prstGeom prst="rect">
            <a:avLst/>
          </a:prstGeom>
        </xdr:spPr>
      </xdr:pic>
      <xdr:pic>
        <xdr:nvPicPr>
          <xdr:cNvPr id="7" name="図 6">
            <a:extLst>
              <a:ext uri="{FF2B5EF4-FFF2-40B4-BE49-F238E27FC236}">
                <a16:creationId xmlns:a16="http://schemas.microsoft.com/office/drawing/2014/main" id="{00000000-0008-0000-1E00-000007000000}"/>
              </a:ext>
            </a:extLst>
          </xdr:cNvPr>
          <xdr:cNvPicPr>
            <a:picLocks noChangeAspect="1"/>
          </xdr:cNvPicPr>
        </xdr:nvPicPr>
        <xdr:blipFill rotWithShape="1">
          <a:blip xmlns:r="http://schemas.openxmlformats.org/officeDocument/2006/relationships" r:embed="rId2"/>
          <a:srcRect l="41067" t="17576" r="30085" b="28172"/>
          <a:stretch/>
        </xdr:blipFill>
        <xdr:spPr>
          <a:xfrm>
            <a:off x="12353924" y="257176"/>
            <a:ext cx="4610101" cy="4876800"/>
          </a:xfrm>
          <a:prstGeom prst="rect">
            <a:avLst/>
          </a:prstGeom>
        </xdr:spPr>
      </xdr:pic>
    </xdr:grpSp>
    <xdr:clientData/>
  </xdr:twoCellAnchor>
  <mc:AlternateContent xmlns:mc="http://schemas.openxmlformats.org/markup-compatibility/2006">
    <mc:Choice xmlns:a14="http://schemas.microsoft.com/office/drawing/2010/main" Requires="a14">
      <xdr:twoCellAnchor>
        <xdr:from>
          <xdr:col>18</xdr:col>
          <xdr:colOff>0</xdr:colOff>
          <xdr:row>29</xdr:row>
          <xdr:rowOff>0</xdr:rowOff>
        </xdr:from>
        <xdr:to>
          <xdr:col>24</xdr:col>
          <xdr:colOff>151159</xdr:colOff>
          <xdr:row>30</xdr:row>
          <xdr:rowOff>0</xdr:rowOff>
        </xdr:to>
        <xdr:grpSp>
          <xdr:nvGrpSpPr>
            <xdr:cNvPr id="10" name="グループ化 21">
              <a:extLst>
                <a:ext uri="{FF2B5EF4-FFF2-40B4-BE49-F238E27FC236}">
                  <a16:creationId xmlns:a16="http://schemas.microsoft.com/office/drawing/2014/main" id="{00000000-0008-0000-1E00-00000A000000}"/>
                </a:ext>
              </a:extLst>
            </xdr:cNvPr>
            <xdr:cNvGrpSpPr>
              <a:grpSpLocks/>
            </xdr:cNvGrpSpPr>
          </xdr:nvGrpSpPr>
          <xdr:grpSpPr bwMode="auto">
            <a:xfrm>
              <a:off x="3124200" y="4772025"/>
              <a:ext cx="1237009" cy="171450"/>
              <a:chOff x="33379" y="4058"/>
              <a:chExt cx="12222" cy="2120"/>
            </a:xfrm>
          </xdr:grpSpPr>
          <xdr:sp macro="" textlink="">
            <xdr:nvSpPr>
              <xdr:cNvPr id="680994" name="Check Box 34" hidden="1">
                <a:extLst>
                  <a:ext uri="{63B3BB69-23CF-44E3-9099-C40C66FF867C}">
                    <a14:compatExt spid="_x0000_s680994"/>
                  </a:ext>
                  <a:ext uri="{FF2B5EF4-FFF2-40B4-BE49-F238E27FC236}">
                    <a16:creationId xmlns:a16="http://schemas.microsoft.com/office/drawing/2014/main" id="{00000000-0008-0000-1E00-000022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95" name="Check Box 35" hidden="1">
                <a:extLst>
                  <a:ext uri="{63B3BB69-23CF-44E3-9099-C40C66FF867C}">
                    <a14:compatExt spid="_x0000_s680995"/>
                  </a:ext>
                  <a:ext uri="{FF2B5EF4-FFF2-40B4-BE49-F238E27FC236}">
                    <a16:creationId xmlns:a16="http://schemas.microsoft.com/office/drawing/2014/main" id="{00000000-0008-0000-1E00-000023640A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3</xdr:col>
      <xdr:colOff>104775</xdr:colOff>
      <xdr:row>6</xdr:row>
      <xdr:rowOff>0</xdr:rowOff>
    </xdr:from>
    <xdr:to>
      <xdr:col>25</xdr:col>
      <xdr:colOff>66675</xdr:colOff>
      <xdr:row>8</xdr:row>
      <xdr:rowOff>0</xdr:rowOff>
    </xdr:to>
    <xdr:sp macro="" textlink="">
      <xdr:nvSpPr>
        <xdr:cNvPr id="2" name="AutoShape 2">
          <a:extLst>
            <a:ext uri="{FF2B5EF4-FFF2-40B4-BE49-F238E27FC236}">
              <a16:creationId xmlns:a16="http://schemas.microsoft.com/office/drawing/2014/main" id="{00000000-0008-0000-1F00-000002000000}"/>
            </a:ext>
          </a:extLst>
        </xdr:cNvPr>
        <xdr:cNvSpPr>
          <a:spLocks noChangeArrowheads="1"/>
        </xdr:cNvSpPr>
      </xdr:nvSpPr>
      <xdr:spPr bwMode="auto">
        <a:xfrm>
          <a:off x="495300" y="4429125"/>
          <a:ext cx="3943350" cy="342900"/>
        </a:xfrm>
        <a:prstGeom prst="bracketPair">
          <a:avLst>
            <a:gd name="adj" fmla="val 9889"/>
          </a:avLst>
        </a:prstGeom>
        <a:noFill/>
        <a:ln w="9525">
          <a:solidFill>
            <a:srgbClr val="000000"/>
          </a:solidFill>
          <a:round/>
          <a:headEnd/>
          <a:tailEnd/>
        </a:ln>
      </xdr:spPr>
    </xdr:sp>
    <xdr:clientData/>
  </xdr:twoCellAnchor>
  <xdr:twoCellAnchor>
    <xdr:from>
      <xdr:col>3</xdr:col>
      <xdr:colOff>81581</xdr:colOff>
      <xdr:row>41</xdr:row>
      <xdr:rowOff>0</xdr:rowOff>
    </xdr:from>
    <xdr:to>
      <xdr:col>36</xdr:col>
      <xdr:colOff>66675</xdr:colOff>
      <xdr:row>43</xdr:row>
      <xdr:rowOff>2484</xdr:rowOff>
    </xdr:to>
    <xdr:sp macro="" textlink="">
      <xdr:nvSpPr>
        <xdr:cNvPr id="21" name="AutoShape 2">
          <a:extLst>
            <a:ext uri="{FF2B5EF4-FFF2-40B4-BE49-F238E27FC236}">
              <a16:creationId xmlns:a16="http://schemas.microsoft.com/office/drawing/2014/main" id="{00000000-0008-0000-1F00-000015000000}"/>
            </a:ext>
          </a:extLst>
        </xdr:cNvPr>
        <xdr:cNvSpPr>
          <a:spLocks noChangeArrowheads="1"/>
        </xdr:cNvSpPr>
      </xdr:nvSpPr>
      <xdr:spPr bwMode="auto">
        <a:xfrm>
          <a:off x="472106" y="9058275"/>
          <a:ext cx="5957269" cy="345384"/>
        </a:xfrm>
        <a:prstGeom prst="bracketPair">
          <a:avLst>
            <a:gd name="adj" fmla="val 9889"/>
          </a:avLst>
        </a:prstGeom>
        <a:noFill/>
        <a:ln w="9525">
          <a:solidFill>
            <a:srgbClr val="000000"/>
          </a:solidFill>
          <a:round/>
          <a:headEnd/>
          <a:tailEnd/>
        </a:ln>
      </xdr:spPr>
    </xdr:sp>
    <xdr:clientData/>
  </xdr:twoCellAnchor>
  <xdr:twoCellAnchor>
    <xdr:from>
      <xdr:col>3</xdr:col>
      <xdr:colOff>95250</xdr:colOff>
      <xdr:row>17</xdr:row>
      <xdr:rowOff>0</xdr:rowOff>
    </xdr:from>
    <xdr:to>
      <xdr:col>36</xdr:col>
      <xdr:colOff>95250</xdr:colOff>
      <xdr:row>19</xdr:row>
      <xdr:rowOff>19050</xdr:rowOff>
    </xdr:to>
    <xdr:sp macro="" textlink="">
      <xdr:nvSpPr>
        <xdr:cNvPr id="29" name="AutoShape 2">
          <a:extLst>
            <a:ext uri="{FF2B5EF4-FFF2-40B4-BE49-F238E27FC236}">
              <a16:creationId xmlns:a16="http://schemas.microsoft.com/office/drawing/2014/main" id="{00000000-0008-0000-1F00-00001D000000}"/>
            </a:ext>
          </a:extLst>
        </xdr:cNvPr>
        <xdr:cNvSpPr>
          <a:spLocks noChangeArrowheads="1"/>
        </xdr:cNvSpPr>
      </xdr:nvSpPr>
      <xdr:spPr bwMode="auto">
        <a:xfrm>
          <a:off x="485775" y="4943475"/>
          <a:ext cx="5972175" cy="361950"/>
        </a:xfrm>
        <a:prstGeom prst="bracketPair">
          <a:avLst>
            <a:gd name="adj" fmla="val 9889"/>
          </a:avLst>
        </a:prstGeom>
        <a:noFill/>
        <a:ln w="9525">
          <a:solidFill>
            <a:srgbClr val="000000"/>
          </a:solidFill>
          <a:round/>
          <a:headEnd/>
          <a:tailEnd/>
        </a:ln>
      </xdr:spPr>
    </xdr:sp>
    <xdr:clientData/>
  </xdr:twoCellAnchor>
  <xdr:twoCellAnchor>
    <xdr:from>
      <xdr:col>19</xdr:col>
      <xdr:colOff>152400</xdr:colOff>
      <xdr:row>38</xdr:row>
      <xdr:rowOff>95250</xdr:rowOff>
    </xdr:from>
    <xdr:to>
      <xdr:col>26</xdr:col>
      <xdr:colOff>121816</xdr:colOff>
      <xdr:row>39</xdr:row>
      <xdr:rowOff>142875</xdr:rowOff>
    </xdr:to>
    <xdr:grpSp>
      <xdr:nvGrpSpPr>
        <xdr:cNvPr id="30" name="グループ化 29">
          <a:extLst>
            <a:ext uri="{FF2B5EF4-FFF2-40B4-BE49-F238E27FC236}">
              <a16:creationId xmlns:a16="http://schemas.microsoft.com/office/drawing/2014/main" id="{00000000-0008-0000-1F00-00001E000000}"/>
            </a:ext>
          </a:extLst>
        </xdr:cNvPr>
        <xdr:cNvGrpSpPr/>
      </xdr:nvGrpSpPr>
      <xdr:grpSpPr>
        <a:xfrm>
          <a:off x="3438525" y="6410325"/>
          <a:ext cx="1236241" cy="219075"/>
          <a:chOff x="3337678" y="405848"/>
          <a:chExt cx="1222098" cy="212035"/>
        </a:xfrm>
      </xdr:grpSpPr>
      <xdr:sp macro="" textlink="">
        <xdr:nvSpPr>
          <xdr:cNvPr id="682022" name="Check Box 38" hidden="1">
            <a:extLst>
              <a:ext uri="{63B3BB69-23CF-44E3-9099-C40C66FF867C}">
                <a14:compatExt xmlns:a14="http://schemas.microsoft.com/office/drawing/2010/main" spid="_x0000_s682022"/>
              </a:ext>
              <a:ext uri="{FF2B5EF4-FFF2-40B4-BE49-F238E27FC236}">
                <a16:creationId xmlns:a16="http://schemas.microsoft.com/office/drawing/2014/main" id="{00000000-0008-0000-1F00-000026680A00}"/>
              </a:ext>
            </a:extLst>
          </xdr:cNvPr>
          <xdr:cNvSpPr/>
        </xdr:nvSpPr>
        <xdr:spPr bwMode="auto">
          <a:xfrm>
            <a:off x="3337678" y="405848"/>
            <a:ext cx="670472"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3" name="Check Box 39" hidden="1">
            <a:extLst>
              <a:ext uri="{63B3BB69-23CF-44E3-9099-C40C66FF867C}">
                <a14:compatExt xmlns:a14="http://schemas.microsoft.com/office/drawing/2010/main" spid="_x0000_s682023"/>
              </a:ext>
              <a:ext uri="{FF2B5EF4-FFF2-40B4-BE49-F238E27FC236}">
                <a16:creationId xmlns:a16="http://schemas.microsoft.com/office/drawing/2014/main" id="{00000000-0008-0000-1F00-000027680A00}"/>
              </a:ext>
            </a:extLst>
          </xdr:cNvPr>
          <xdr:cNvSpPr/>
        </xdr:nvSpPr>
        <xdr:spPr bwMode="auto">
          <a:xfrm>
            <a:off x="3882262" y="405848"/>
            <a:ext cx="67751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142875</xdr:colOff>
          <xdr:row>10</xdr:row>
          <xdr:rowOff>152400</xdr:rowOff>
        </xdr:from>
        <xdr:to>
          <xdr:col>26</xdr:col>
          <xdr:colOff>112291</xdr:colOff>
          <xdr:row>12</xdr:row>
          <xdr:rowOff>28575</xdr:rowOff>
        </xdr:to>
        <xdr:grpSp>
          <xdr:nvGrpSpPr>
            <xdr:cNvPr id="33" name="グループ化 32">
              <a:extLst>
                <a:ext uri="{FF2B5EF4-FFF2-40B4-BE49-F238E27FC236}">
                  <a16:creationId xmlns:a16="http://schemas.microsoft.com/office/drawing/2014/main" id="{00000000-0008-0000-1F00-000021000000}"/>
                </a:ext>
              </a:extLst>
            </xdr:cNvPr>
            <xdr:cNvGrpSpPr/>
          </xdr:nvGrpSpPr>
          <xdr:grpSpPr>
            <a:xfrm>
              <a:off x="3429000" y="1666875"/>
              <a:ext cx="1236241" cy="219075"/>
              <a:chOff x="3337628" y="405848"/>
              <a:chExt cx="1222104" cy="212035"/>
            </a:xfrm>
          </xdr:grpSpPr>
          <xdr:sp macro="" textlink="">
            <xdr:nvSpPr>
              <xdr:cNvPr id="682024" name="Check Box 40" hidden="1">
                <a:extLst>
                  <a:ext uri="{63B3BB69-23CF-44E3-9099-C40C66FF867C}">
                    <a14:compatExt spid="_x0000_s682024"/>
                  </a:ext>
                  <a:ext uri="{FF2B5EF4-FFF2-40B4-BE49-F238E27FC236}">
                    <a16:creationId xmlns:a16="http://schemas.microsoft.com/office/drawing/2014/main" id="{00000000-0008-0000-1F00-000028680A00}"/>
                  </a:ext>
                </a:extLst>
              </xdr:cNvPr>
              <xdr:cNvSpPr/>
            </xdr:nvSpPr>
            <xdr:spPr bwMode="auto">
              <a:xfrm>
                <a:off x="3337628" y="405848"/>
                <a:ext cx="67047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5" name="Check Box 41" hidden="1">
                <a:extLst>
                  <a:ext uri="{63B3BB69-23CF-44E3-9099-C40C66FF867C}">
                    <a14:compatExt spid="_x0000_s682025"/>
                  </a:ext>
                  <a:ext uri="{FF2B5EF4-FFF2-40B4-BE49-F238E27FC236}">
                    <a16:creationId xmlns:a16="http://schemas.microsoft.com/office/drawing/2014/main" id="{00000000-0008-0000-1F00-000029680A00}"/>
                  </a:ext>
                </a:extLst>
              </xdr:cNvPr>
              <xdr:cNvSpPr/>
            </xdr:nvSpPr>
            <xdr:spPr bwMode="auto">
              <a:xfrm>
                <a:off x="3882216"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14</xdr:row>
          <xdr:rowOff>152400</xdr:rowOff>
        </xdr:from>
        <xdr:to>
          <xdr:col>26</xdr:col>
          <xdr:colOff>121816</xdr:colOff>
          <xdr:row>16</xdr:row>
          <xdr:rowOff>28575</xdr:rowOff>
        </xdr:to>
        <xdr:grpSp>
          <xdr:nvGrpSpPr>
            <xdr:cNvPr id="36" name="グループ化 35">
              <a:extLst>
                <a:ext uri="{FF2B5EF4-FFF2-40B4-BE49-F238E27FC236}">
                  <a16:creationId xmlns:a16="http://schemas.microsoft.com/office/drawing/2014/main" id="{00000000-0008-0000-1F00-000024000000}"/>
                </a:ext>
              </a:extLst>
            </xdr:cNvPr>
            <xdr:cNvGrpSpPr/>
          </xdr:nvGrpSpPr>
          <xdr:grpSpPr>
            <a:xfrm>
              <a:off x="3438525" y="2352675"/>
              <a:ext cx="1236241" cy="219075"/>
              <a:chOff x="3337628" y="405848"/>
              <a:chExt cx="1222104" cy="212035"/>
            </a:xfrm>
          </xdr:grpSpPr>
          <xdr:sp macro="" textlink="">
            <xdr:nvSpPr>
              <xdr:cNvPr id="682026" name="Check Box 42" hidden="1">
                <a:extLst>
                  <a:ext uri="{63B3BB69-23CF-44E3-9099-C40C66FF867C}">
                    <a14:compatExt spid="_x0000_s682026"/>
                  </a:ext>
                  <a:ext uri="{FF2B5EF4-FFF2-40B4-BE49-F238E27FC236}">
                    <a16:creationId xmlns:a16="http://schemas.microsoft.com/office/drawing/2014/main" id="{00000000-0008-0000-1F00-00002A680A00}"/>
                  </a:ext>
                </a:extLst>
              </xdr:cNvPr>
              <xdr:cNvSpPr/>
            </xdr:nvSpPr>
            <xdr:spPr bwMode="auto">
              <a:xfrm>
                <a:off x="3337628" y="405848"/>
                <a:ext cx="67047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7" name="Check Box 43" hidden="1">
                <a:extLst>
                  <a:ext uri="{63B3BB69-23CF-44E3-9099-C40C66FF867C}">
                    <a14:compatExt spid="_x0000_s682027"/>
                  </a:ext>
                  <a:ext uri="{FF2B5EF4-FFF2-40B4-BE49-F238E27FC236}">
                    <a16:creationId xmlns:a16="http://schemas.microsoft.com/office/drawing/2014/main" id="{00000000-0008-0000-1F00-00002B680A00}"/>
                  </a:ext>
                </a:extLst>
              </xdr:cNvPr>
              <xdr:cNvSpPr/>
            </xdr:nvSpPr>
            <xdr:spPr bwMode="auto">
              <a:xfrm>
                <a:off x="3882216"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20</xdr:row>
          <xdr:rowOff>152400</xdr:rowOff>
        </xdr:from>
        <xdr:to>
          <xdr:col>26</xdr:col>
          <xdr:colOff>121816</xdr:colOff>
          <xdr:row>22</xdr:row>
          <xdr:rowOff>28575</xdr:rowOff>
        </xdr:to>
        <xdr:grpSp>
          <xdr:nvGrpSpPr>
            <xdr:cNvPr id="39" name="グループ化 38">
              <a:extLst>
                <a:ext uri="{FF2B5EF4-FFF2-40B4-BE49-F238E27FC236}">
                  <a16:creationId xmlns:a16="http://schemas.microsoft.com/office/drawing/2014/main" id="{00000000-0008-0000-1F00-000027000000}"/>
                </a:ext>
              </a:extLst>
            </xdr:cNvPr>
            <xdr:cNvGrpSpPr/>
          </xdr:nvGrpSpPr>
          <xdr:grpSpPr>
            <a:xfrm>
              <a:off x="3438525" y="3381375"/>
              <a:ext cx="1236241" cy="219075"/>
              <a:chOff x="3337628" y="405848"/>
              <a:chExt cx="1222104" cy="212035"/>
            </a:xfrm>
          </xdr:grpSpPr>
          <xdr:sp macro="" textlink="">
            <xdr:nvSpPr>
              <xdr:cNvPr id="682028" name="Check Box 44" hidden="1">
                <a:extLst>
                  <a:ext uri="{63B3BB69-23CF-44E3-9099-C40C66FF867C}">
                    <a14:compatExt spid="_x0000_s682028"/>
                  </a:ext>
                  <a:ext uri="{FF2B5EF4-FFF2-40B4-BE49-F238E27FC236}">
                    <a16:creationId xmlns:a16="http://schemas.microsoft.com/office/drawing/2014/main" id="{00000000-0008-0000-1F00-00002C680A00}"/>
                  </a:ext>
                </a:extLst>
              </xdr:cNvPr>
              <xdr:cNvSpPr/>
            </xdr:nvSpPr>
            <xdr:spPr bwMode="auto">
              <a:xfrm>
                <a:off x="3337628" y="405848"/>
                <a:ext cx="67047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9" name="Check Box 45" hidden="1">
                <a:extLst>
                  <a:ext uri="{63B3BB69-23CF-44E3-9099-C40C66FF867C}">
                    <a14:compatExt spid="_x0000_s682029"/>
                  </a:ext>
                  <a:ext uri="{FF2B5EF4-FFF2-40B4-BE49-F238E27FC236}">
                    <a16:creationId xmlns:a16="http://schemas.microsoft.com/office/drawing/2014/main" id="{00000000-0008-0000-1F00-00002D680A00}"/>
                  </a:ext>
                </a:extLst>
              </xdr:cNvPr>
              <xdr:cNvSpPr/>
            </xdr:nvSpPr>
            <xdr:spPr bwMode="auto">
              <a:xfrm>
                <a:off x="3882216"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22</xdr:row>
          <xdr:rowOff>142875</xdr:rowOff>
        </xdr:from>
        <xdr:to>
          <xdr:col>26</xdr:col>
          <xdr:colOff>121816</xdr:colOff>
          <xdr:row>24</xdr:row>
          <xdr:rowOff>19050</xdr:rowOff>
        </xdr:to>
        <xdr:grpSp>
          <xdr:nvGrpSpPr>
            <xdr:cNvPr id="42" name="グループ化 41">
              <a:extLst>
                <a:ext uri="{FF2B5EF4-FFF2-40B4-BE49-F238E27FC236}">
                  <a16:creationId xmlns:a16="http://schemas.microsoft.com/office/drawing/2014/main" id="{00000000-0008-0000-1F00-00002A000000}"/>
                </a:ext>
              </a:extLst>
            </xdr:cNvPr>
            <xdr:cNvGrpSpPr/>
          </xdr:nvGrpSpPr>
          <xdr:grpSpPr>
            <a:xfrm>
              <a:off x="3438525" y="3714750"/>
              <a:ext cx="1236241" cy="219075"/>
              <a:chOff x="3337628" y="405848"/>
              <a:chExt cx="1222104" cy="212035"/>
            </a:xfrm>
          </xdr:grpSpPr>
          <xdr:sp macro="" textlink="">
            <xdr:nvSpPr>
              <xdr:cNvPr id="682030" name="Check Box 46" hidden="1">
                <a:extLst>
                  <a:ext uri="{63B3BB69-23CF-44E3-9099-C40C66FF867C}">
                    <a14:compatExt spid="_x0000_s682030"/>
                  </a:ext>
                  <a:ext uri="{FF2B5EF4-FFF2-40B4-BE49-F238E27FC236}">
                    <a16:creationId xmlns:a16="http://schemas.microsoft.com/office/drawing/2014/main" id="{00000000-0008-0000-1F00-00002E680A00}"/>
                  </a:ext>
                </a:extLst>
              </xdr:cNvPr>
              <xdr:cNvSpPr/>
            </xdr:nvSpPr>
            <xdr:spPr bwMode="auto">
              <a:xfrm>
                <a:off x="3337628" y="405848"/>
                <a:ext cx="67047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1" name="Check Box 47" hidden="1">
                <a:extLst>
                  <a:ext uri="{63B3BB69-23CF-44E3-9099-C40C66FF867C}">
                    <a14:compatExt spid="_x0000_s682031"/>
                  </a:ext>
                  <a:ext uri="{FF2B5EF4-FFF2-40B4-BE49-F238E27FC236}">
                    <a16:creationId xmlns:a16="http://schemas.microsoft.com/office/drawing/2014/main" id="{00000000-0008-0000-1F00-00002F680A00}"/>
                  </a:ext>
                </a:extLst>
              </xdr:cNvPr>
              <xdr:cNvSpPr/>
            </xdr:nvSpPr>
            <xdr:spPr bwMode="auto">
              <a:xfrm>
                <a:off x="3882216"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25</xdr:row>
      <xdr:rowOff>1</xdr:rowOff>
    </xdr:from>
    <xdr:to>
      <xdr:col>25</xdr:col>
      <xdr:colOff>57149</xdr:colOff>
      <xdr:row>27</xdr:row>
      <xdr:rowOff>1</xdr:rowOff>
    </xdr:to>
    <xdr:sp macro="" textlink="">
      <xdr:nvSpPr>
        <xdr:cNvPr id="45" name="AutoShape 2">
          <a:extLst>
            <a:ext uri="{FF2B5EF4-FFF2-40B4-BE49-F238E27FC236}">
              <a16:creationId xmlns:a16="http://schemas.microsoft.com/office/drawing/2014/main" id="{00000000-0008-0000-1F00-00002D000000}"/>
            </a:ext>
          </a:extLst>
        </xdr:cNvPr>
        <xdr:cNvSpPr>
          <a:spLocks noChangeArrowheads="1"/>
        </xdr:cNvSpPr>
      </xdr:nvSpPr>
      <xdr:spPr bwMode="auto">
        <a:xfrm>
          <a:off x="514349" y="8029576"/>
          <a:ext cx="3914775" cy="342900"/>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152400</xdr:colOff>
          <xdr:row>27</xdr:row>
          <xdr:rowOff>152400</xdr:rowOff>
        </xdr:from>
        <xdr:to>
          <xdr:col>26</xdr:col>
          <xdr:colOff>121816</xdr:colOff>
          <xdr:row>29</xdr:row>
          <xdr:rowOff>28575</xdr:rowOff>
        </xdr:to>
        <xdr:grpSp>
          <xdr:nvGrpSpPr>
            <xdr:cNvPr id="46" name="グループ化 45">
              <a:extLst>
                <a:ext uri="{FF2B5EF4-FFF2-40B4-BE49-F238E27FC236}">
                  <a16:creationId xmlns:a16="http://schemas.microsoft.com/office/drawing/2014/main" id="{00000000-0008-0000-1F00-00002E000000}"/>
                </a:ext>
              </a:extLst>
            </xdr:cNvPr>
            <xdr:cNvGrpSpPr/>
          </xdr:nvGrpSpPr>
          <xdr:grpSpPr>
            <a:xfrm>
              <a:off x="3438525" y="4581525"/>
              <a:ext cx="1236241" cy="219075"/>
              <a:chOff x="3337628" y="405848"/>
              <a:chExt cx="1222104" cy="212035"/>
            </a:xfrm>
          </xdr:grpSpPr>
          <xdr:sp macro="" textlink="">
            <xdr:nvSpPr>
              <xdr:cNvPr id="682033" name="Check Box 49" hidden="1">
                <a:extLst>
                  <a:ext uri="{63B3BB69-23CF-44E3-9099-C40C66FF867C}">
                    <a14:compatExt spid="_x0000_s682033"/>
                  </a:ext>
                  <a:ext uri="{FF2B5EF4-FFF2-40B4-BE49-F238E27FC236}">
                    <a16:creationId xmlns:a16="http://schemas.microsoft.com/office/drawing/2014/main" id="{00000000-0008-0000-1F00-000031680A00}"/>
                  </a:ext>
                </a:extLst>
              </xdr:cNvPr>
              <xdr:cNvSpPr/>
            </xdr:nvSpPr>
            <xdr:spPr bwMode="auto">
              <a:xfrm>
                <a:off x="3337628" y="405848"/>
                <a:ext cx="67047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4" name="Check Box 50" hidden="1">
                <a:extLst>
                  <a:ext uri="{63B3BB69-23CF-44E3-9099-C40C66FF867C}">
                    <a14:compatExt spid="_x0000_s682034"/>
                  </a:ext>
                  <a:ext uri="{FF2B5EF4-FFF2-40B4-BE49-F238E27FC236}">
                    <a16:creationId xmlns:a16="http://schemas.microsoft.com/office/drawing/2014/main" id="{00000000-0008-0000-1F00-000032680A00}"/>
                  </a:ext>
                </a:extLst>
              </xdr:cNvPr>
              <xdr:cNvSpPr/>
            </xdr:nvSpPr>
            <xdr:spPr bwMode="auto">
              <a:xfrm>
                <a:off x="3882216"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31</xdr:row>
          <xdr:rowOff>133350</xdr:rowOff>
        </xdr:from>
        <xdr:to>
          <xdr:col>26</xdr:col>
          <xdr:colOff>121816</xdr:colOff>
          <xdr:row>33</xdr:row>
          <xdr:rowOff>9525</xdr:rowOff>
        </xdr:to>
        <xdr:grpSp>
          <xdr:nvGrpSpPr>
            <xdr:cNvPr id="49" name="グループ化 48">
              <a:extLst>
                <a:ext uri="{FF2B5EF4-FFF2-40B4-BE49-F238E27FC236}">
                  <a16:creationId xmlns:a16="http://schemas.microsoft.com/office/drawing/2014/main" id="{00000000-0008-0000-1F00-000031000000}"/>
                </a:ext>
              </a:extLst>
            </xdr:cNvPr>
            <xdr:cNvGrpSpPr/>
          </xdr:nvGrpSpPr>
          <xdr:grpSpPr>
            <a:xfrm>
              <a:off x="3438525" y="5248275"/>
              <a:ext cx="1236241" cy="219075"/>
              <a:chOff x="3337628" y="405848"/>
              <a:chExt cx="1222104" cy="212035"/>
            </a:xfrm>
          </xdr:grpSpPr>
          <xdr:sp macro="" textlink="">
            <xdr:nvSpPr>
              <xdr:cNvPr id="682035" name="Check Box 51" hidden="1">
                <a:extLst>
                  <a:ext uri="{63B3BB69-23CF-44E3-9099-C40C66FF867C}">
                    <a14:compatExt spid="_x0000_s682035"/>
                  </a:ext>
                  <a:ext uri="{FF2B5EF4-FFF2-40B4-BE49-F238E27FC236}">
                    <a16:creationId xmlns:a16="http://schemas.microsoft.com/office/drawing/2014/main" id="{00000000-0008-0000-1F00-000033680A00}"/>
                  </a:ext>
                </a:extLst>
              </xdr:cNvPr>
              <xdr:cNvSpPr/>
            </xdr:nvSpPr>
            <xdr:spPr bwMode="auto">
              <a:xfrm>
                <a:off x="3337628" y="405848"/>
                <a:ext cx="67047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6" name="Check Box 52" hidden="1">
                <a:extLst>
                  <a:ext uri="{63B3BB69-23CF-44E3-9099-C40C66FF867C}">
                    <a14:compatExt spid="_x0000_s682036"/>
                  </a:ext>
                  <a:ext uri="{FF2B5EF4-FFF2-40B4-BE49-F238E27FC236}">
                    <a16:creationId xmlns:a16="http://schemas.microsoft.com/office/drawing/2014/main" id="{00000000-0008-0000-1F00-000034680A00}"/>
                  </a:ext>
                </a:extLst>
              </xdr:cNvPr>
              <xdr:cNvSpPr/>
            </xdr:nvSpPr>
            <xdr:spPr bwMode="auto">
              <a:xfrm>
                <a:off x="3882216"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33</xdr:row>
          <xdr:rowOff>152400</xdr:rowOff>
        </xdr:from>
        <xdr:to>
          <xdr:col>26</xdr:col>
          <xdr:colOff>121816</xdr:colOff>
          <xdr:row>35</xdr:row>
          <xdr:rowOff>28575</xdr:rowOff>
        </xdr:to>
        <xdr:grpSp>
          <xdr:nvGrpSpPr>
            <xdr:cNvPr id="52" name="グループ化 51">
              <a:extLst>
                <a:ext uri="{FF2B5EF4-FFF2-40B4-BE49-F238E27FC236}">
                  <a16:creationId xmlns:a16="http://schemas.microsoft.com/office/drawing/2014/main" id="{00000000-0008-0000-1F00-000034000000}"/>
                </a:ext>
              </a:extLst>
            </xdr:cNvPr>
            <xdr:cNvGrpSpPr/>
          </xdr:nvGrpSpPr>
          <xdr:grpSpPr>
            <a:xfrm>
              <a:off x="3438525" y="5610225"/>
              <a:ext cx="1236241" cy="219075"/>
              <a:chOff x="3337628" y="405848"/>
              <a:chExt cx="1222104" cy="212035"/>
            </a:xfrm>
          </xdr:grpSpPr>
          <xdr:sp macro="" textlink="">
            <xdr:nvSpPr>
              <xdr:cNvPr id="682037" name="Check Box 53" hidden="1">
                <a:extLst>
                  <a:ext uri="{63B3BB69-23CF-44E3-9099-C40C66FF867C}">
                    <a14:compatExt spid="_x0000_s682037"/>
                  </a:ext>
                  <a:ext uri="{FF2B5EF4-FFF2-40B4-BE49-F238E27FC236}">
                    <a16:creationId xmlns:a16="http://schemas.microsoft.com/office/drawing/2014/main" id="{00000000-0008-0000-1F00-000035680A00}"/>
                  </a:ext>
                </a:extLst>
              </xdr:cNvPr>
              <xdr:cNvSpPr/>
            </xdr:nvSpPr>
            <xdr:spPr bwMode="auto">
              <a:xfrm>
                <a:off x="3337628" y="405848"/>
                <a:ext cx="67047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8" name="Check Box 54" hidden="1">
                <a:extLst>
                  <a:ext uri="{63B3BB69-23CF-44E3-9099-C40C66FF867C}">
                    <a14:compatExt spid="_x0000_s682038"/>
                  </a:ext>
                  <a:ext uri="{FF2B5EF4-FFF2-40B4-BE49-F238E27FC236}">
                    <a16:creationId xmlns:a16="http://schemas.microsoft.com/office/drawing/2014/main" id="{00000000-0008-0000-1F00-000036680A00}"/>
                  </a:ext>
                </a:extLst>
              </xdr:cNvPr>
              <xdr:cNvSpPr/>
            </xdr:nvSpPr>
            <xdr:spPr bwMode="auto">
              <a:xfrm>
                <a:off x="3882216"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178307</xdr:colOff>
          <xdr:row>44</xdr:row>
          <xdr:rowOff>160401</xdr:rowOff>
        </xdr:from>
        <xdr:to>
          <xdr:col>23</xdr:col>
          <xdr:colOff>60959</xdr:colOff>
          <xdr:row>46</xdr:row>
          <xdr:rowOff>38100</xdr:rowOff>
        </xdr:to>
        <xdr:grpSp>
          <xdr:nvGrpSpPr>
            <xdr:cNvPr id="5" name="グループ化 4">
              <a:extLst>
                <a:ext uri="{FF2B5EF4-FFF2-40B4-BE49-F238E27FC236}">
                  <a16:creationId xmlns:a16="http://schemas.microsoft.com/office/drawing/2014/main" id="{00000000-0008-0000-1F00-000005000000}"/>
                </a:ext>
              </a:extLst>
            </xdr:cNvPr>
            <xdr:cNvGrpSpPr/>
          </xdr:nvGrpSpPr>
          <xdr:grpSpPr>
            <a:xfrm>
              <a:off x="2378582" y="7504176"/>
              <a:ext cx="1692402" cy="220599"/>
              <a:chOff x="2562224" y="9706109"/>
              <a:chExt cx="2009775" cy="247650"/>
            </a:xfrm>
          </xdr:grpSpPr>
          <xdr:grpSp>
            <xdr:nvGrpSpPr>
              <xdr:cNvPr id="682042" name="グループ化 29">
                <a:extLst>
                  <a:ext uri="{FF2B5EF4-FFF2-40B4-BE49-F238E27FC236}">
                    <a16:creationId xmlns:a16="http://schemas.microsoft.com/office/drawing/2014/main" id="{00000000-0008-0000-1F00-00003A680A00}"/>
                  </a:ext>
                </a:extLst>
              </xdr:cNvPr>
              <xdr:cNvGrpSpPr>
                <a:grpSpLocks/>
              </xdr:cNvGrpSpPr>
            </xdr:nvGrpSpPr>
            <xdr:grpSpPr bwMode="auto">
              <a:xfrm>
                <a:off x="2562224" y="9715500"/>
                <a:ext cx="1238351" cy="219075"/>
                <a:chOff x="33376" y="4058"/>
                <a:chExt cx="12221" cy="2120"/>
              </a:xfrm>
            </xdr:grpSpPr>
            <xdr:sp macro="" textlink="">
              <xdr:nvSpPr>
                <xdr:cNvPr id="3" name="Check Box 38" hidden="1">
                  <a:extLst>
                    <a:ext uri="{63B3BB69-23CF-44E3-9099-C40C66FF867C}">
                      <a14:compatExt spid="_x0000_s682022"/>
                    </a:ext>
                    <a:ext uri="{FF2B5EF4-FFF2-40B4-BE49-F238E27FC236}">
                      <a16:creationId xmlns:a16="http://schemas.microsoft.com/office/drawing/2014/main" id="{00000000-0008-0000-1F00-0000030000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39" hidden="1">
                  <a:extLst>
                    <a:ext uri="{63B3BB69-23CF-44E3-9099-C40C66FF867C}">
                      <a14:compatExt spid="_x0000_s682023"/>
                    </a:ext>
                    <a:ext uri="{FF2B5EF4-FFF2-40B4-BE49-F238E27FC236}">
                      <a16:creationId xmlns:a16="http://schemas.microsoft.com/office/drawing/2014/main" id="{00000000-0008-0000-1F00-0000040000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82043" name="Check Box 59" hidden="1">
                <a:extLst>
                  <a:ext uri="{63B3BB69-23CF-44E3-9099-C40C66FF867C}">
                    <a14:compatExt spid="_x0000_s682043"/>
                  </a:ext>
                  <a:ext uri="{FF2B5EF4-FFF2-40B4-BE49-F238E27FC236}">
                    <a16:creationId xmlns:a16="http://schemas.microsoft.com/office/drawing/2014/main" id="{00000000-0008-0000-1F00-00003B680A00}"/>
                  </a:ext>
                </a:extLst>
              </xdr:cNvPr>
              <xdr:cNvSpPr/>
            </xdr:nvSpPr>
            <xdr:spPr bwMode="auto">
              <a:xfrm>
                <a:off x="3724274" y="9706109"/>
                <a:ext cx="847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喫煙者なし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38</xdr:row>
          <xdr:rowOff>114300</xdr:rowOff>
        </xdr:from>
        <xdr:to>
          <xdr:col>26</xdr:col>
          <xdr:colOff>121816</xdr:colOff>
          <xdr:row>39</xdr:row>
          <xdr:rowOff>161925</xdr:rowOff>
        </xdr:to>
        <xdr:grpSp>
          <xdr:nvGrpSpPr>
            <xdr:cNvPr id="6" name="グループ化 5">
              <a:extLst>
                <a:ext uri="{FF2B5EF4-FFF2-40B4-BE49-F238E27FC236}">
                  <a16:creationId xmlns:a16="http://schemas.microsoft.com/office/drawing/2014/main" id="{00000000-0008-0000-1F00-000006000000}"/>
                </a:ext>
              </a:extLst>
            </xdr:cNvPr>
            <xdr:cNvGrpSpPr/>
          </xdr:nvGrpSpPr>
          <xdr:grpSpPr>
            <a:xfrm>
              <a:off x="3438525" y="6429375"/>
              <a:ext cx="1236241" cy="219075"/>
              <a:chOff x="3337628" y="405848"/>
              <a:chExt cx="1222104" cy="212035"/>
            </a:xfrm>
          </xdr:grpSpPr>
          <xdr:sp macro="" textlink="">
            <xdr:nvSpPr>
              <xdr:cNvPr id="682044" name="Check Box 60" hidden="1">
                <a:extLst>
                  <a:ext uri="{63B3BB69-23CF-44E3-9099-C40C66FF867C}">
                    <a14:compatExt spid="_x0000_s682044"/>
                  </a:ext>
                  <a:ext uri="{FF2B5EF4-FFF2-40B4-BE49-F238E27FC236}">
                    <a16:creationId xmlns:a16="http://schemas.microsoft.com/office/drawing/2014/main" id="{00000000-0008-0000-1F00-00003C680A00}"/>
                  </a:ext>
                </a:extLst>
              </xdr:cNvPr>
              <xdr:cNvSpPr/>
            </xdr:nvSpPr>
            <xdr:spPr bwMode="auto">
              <a:xfrm>
                <a:off x="3337628" y="405848"/>
                <a:ext cx="67047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45" name="Check Box 61" hidden="1">
                <a:extLst>
                  <a:ext uri="{63B3BB69-23CF-44E3-9099-C40C66FF867C}">
                    <a14:compatExt spid="_x0000_s682045"/>
                  </a:ext>
                  <a:ext uri="{FF2B5EF4-FFF2-40B4-BE49-F238E27FC236}">
                    <a16:creationId xmlns:a16="http://schemas.microsoft.com/office/drawing/2014/main" id="{00000000-0008-0000-1F00-00003D680A00}"/>
                  </a:ext>
                </a:extLst>
              </xdr:cNvPr>
              <xdr:cNvSpPr/>
            </xdr:nvSpPr>
            <xdr:spPr bwMode="auto">
              <a:xfrm>
                <a:off x="3882216"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49</xdr:row>
      <xdr:rowOff>0</xdr:rowOff>
    </xdr:from>
    <xdr:to>
      <xdr:col>23</xdr:col>
      <xdr:colOff>57150</xdr:colOff>
      <xdr:row>50</xdr:row>
      <xdr:rowOff>19422</xdr:rowOff>
    </xdr:to>
    <xdr:grpSp>
      <xdr:nvGrpSpPr>
        <xdr:cNvPr id="7" name="グループ化 6">
          <a:extLst>
            <a:ext uri="{FF2B5EF4-FFF2-40B4-BE49-F238E27FC236}">
              <a16:creationId xmlns:a16="http://schemas.microsoft.com/office/drawing/2014/main" id="{00000000-0008-0000-1F00-000007000000}"/>
            </a:ext>
          </a:extLst>
        </xdr:cNvPr>
        <xdr:cNvGrpSpPr/>
      </xdr:nvGrpSpPr>
      <xdr:grpSpPr>
        <a:xfrm>
          <a:off x="2905125" y="8201025"/>
          <a:ext cx="1162050" cy="190872"/>
          <a:chOff x="3149608" y="2696140"/>
          <a:chExt cx="1162622" cy="202825"/>
        </a:xfrm>
      </xdr:grpSpPr>
      <xdr:sp macro="" textlink="">
        <xdr:nvSpPr>
          <xdr:cNvPr id="8"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F00-0000080000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F00-0000090000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49</xdr:row>
          <xdr:rowOff>161922</xdr:rowOff>
        </xdr:from>
        <xdr:to>
          <xdr:col>25</xdr:col>
          <xdr:colOff>57150</xdr:colOff>
          <xdr:row>50</xdr:row>
          <xdr:rowOff>168517</xdr:rowOff>
        </xdr:to>
        <xdr:grpSp>
          <xdr:nvGrpSpPr>
            <xdr:cNvPr id="10" name="グループ化 9">
              <a:extLst>
                <a:ext uri="{FF2B5EF4-FFF2-40B4-BE49-F238E27FC236}">
                  <a16:creationId xmlns:a16="http://schemas.microsoft.com/office/drawing/2014/main" id="{00000000-0008-0000-1F00-00000A000000}"/>
                </a:ext>
              </a:extLst>
            </xdr:cNvPr>
            <xdr:cNvGrpSpPr/>
          </xdr:nvGrpSpPr>
          <xdr:grpSpPr>
            <a:xfrm>
              <a:off x="3267075" y="8362947"/>
              <a:ext cx="1162050" cy="178045"/>
              <a:chOff x="3149683" y="2697141"/>
              <a:chExt cx="1162622" cy="202832"/>
            </a:xfrm>
          </xdr:grpSpPr>
          <xdr:sp macro="" textlink="">
            <xdr:nvSpPr>
              <xdr:cNvPr id="682046" name="Check Box 62" hidden="1">
                <a:extLst>
                  <a:ext uri="{63B3BB69-23CF-44E3-9099-C40C66FF867C}">
                    <a14:compatExt spid="_x0000_s682046"/>
                  </a:ext>
                  <a:ext uri="{FF2B5EF4-FFF2-40B4-BE49-F238E27FC236}">
                    <a16:creationId xmlns:a16="http://schemas.microsoft.com/office/drawing/2014/main" id="{00000000-0008-0000-1F00-00003E680A00}"/>
                  </a:ext>
                </a:extLst>
              </xdr:cNvPr>
              <xdr:cNvSpPr/>
            </xdr:nvSpPr>
            <xdr:spPr bwMode="auto">
              <a:xfrm>
                <a:off x="3149683" y="2697150"/>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47" name="Check Box 63" hidden="1">
                <a:extLst>
                  <a:ext uri="{63B3BB69-23CF-44E3-9099-C40C66FF867C}">
                    <a14:compatExt spid="_x0000_s682047"/>
                  </a:ext>
                  <a:ext uri="{FF2B5EF4-FFF2-40B4-BE49-F238E27FC236}">
                    <a16:creationId xmlns:a16="http://schemas.microsoft.com/office/drawing/2014/main" id="{00000000-0008-0000-1F00-00003F680A00}"/>
                  </a:ext>
                </a:extLst>
              </xdr:cNvPr>
              <xdr:cNvSpPr/>
            </xdr:nvSpPr>
            <xdr:spPr bwMode="auto">
              <a:xfrm>
                <a:off x="3754812" y="2697141"/>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53</xdr:row>
          <xdr:rowOff>142876</xdr:rowOff>
        </xdr:from>
        <xdr:to>
          <xdr:col>14</xdr:col>
          <xdr:colOff>47625</xdr:colOff>
          <xdr:row>56</xdr:row>
          <xdr:rowOff>38100</xdr:rowOff>
        </xdr:to>
        <xdr:grpSp>
          <xdr:nvGrpSpPr>
            <xdr:cNvPr id="11" name="グループ化 10">
              <a:extLst>
                <a:ext uri="{FF2B5EF4-FFF2-40B4-BE49-F238E27FC236}">
                  <a16:creationId xmlns:a16="http://schemas.microsoft.com/office/drawing/2014/main" id="{00000000-0008-0000-1F00-00000B000000}"/>
                </a:ext>
              </a:extLst>
            </xdr:cNvPr>
            <xdr:cNvGrpSpPr/>
          </xdr:nvGrpSpPr>
          <xdr:grpSpPr>
            <a:xfrm>
              <a:off x="2190750" y="9029701"/>
              <a:ext cx="238125" cy="409574"/>
              <a:chOff x="2028825" y="8353629"/>
              <a:chExt cx="238125" cy="371329"/>
            </a:xfrm>
          </xdr:grpSpPr>
          <xdr:sp macro="" textlink="">
            <xdr:nvSpPr>
              <xdr:cNvPr id="682048" name="Check Box 25" hidden="1">
                <a:extLst>
                  <a:ext uri="{63B3BB69-23CF-44E3-9099-C40C66FF867C}">
                    <a14:compatExt spid="_x0000_s682048"/>
                  </a:ext>
                  <a:ext uri="{FF2B5EF4-FFF2-40B4-BE49-F238E27FC236}">
                    <a16:creationId xmlns:a16="http://schemas.microsoft.com/office/drawing/2014/main" id="{00000000-0008-0000-1F00-000040680A00}"/>
                  </a:ext>
                </a:extLst>
              </xdr:cNvPr>
              <xdr:cNvSpPr/>
            </xdr:nvSpPr>
            <xdr:spPr bwMode="auto">
              <a:xfrm>
                <a:off x="2028825" y="8353629"/>
                <a:ext cx="2381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2049" name="Check Box 65" hidden="1">
                <a:extLst>
                  <a:ext uri="{63B3BB69-23CF-44E3-9099-C40C66FF867C}">
                    <a14:compatExt spid="_x0000_s682049"/>
                  </a:ext>
                  <a:ext uri="{FF2B5EF4-FFF2-40B4-BE49-F238E27FC236}">
                    <a16:creationId xmlns:a16="http://schemas.microsoft.com/office/drawing/2014/main" id="{00000000-0008-0000-1F00-000041680A00}"/>
                  </a:ext>
                </a:extLst>
              </xdr:cNvPr>
              <xdr:cNvSpPr/>
            </xdr:nvSpPr>
            <xdr:spPr bwMode="auto">
              <a:xfrm>
                <a:off x="2028825" y="8524933"/>
                <a:ext cx="238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16</xdr:col>
      <xdr:colOff>161925</xdr:colOff>
      <xdr:row>49</xdr:row>
      <xdr:rowOff>0</xdr:rowOff>
    </xdr:from>
    <xdr:to>
      <xdr:col>23</xdr:col>
      <xdr:colOff>57150</xdr:colOff>
      <xdr:row>50</xdr:row>
      <xdr:rowOff>19050</xdr:rowOff>
    </xdr:to>
    <xdr:grpSp>
      <xdr:nvGrpSpPr>
        <xdr:cNvPr id="12" name="Group 36">
          <a:extLst>
            <a:ext uri="{FF2B5EF4-FFF2-40B4-BE49-F238E27FC236}">
              <a16:creationId xmlns:a16="http://schemas.microsoft.com/office/drawing/2014/main" id="{00000000-0008-0000-1F00-00000C000000}"/>
            </a:ext>
          </a:extLst>
        </xdr:cNvPr>
        <xdr:cNvGrpSpPr>
          <a:grpSpLocks/>
        </xdr:cNvGrpSpPr>
      </xdr:nvGrpSpPr>
      <xdr:grpSpPr bwMode="auto">
        <a:xfrm>
          <a:off x="2905125" y="8201025"/>
          <a:ext cx="1162050" cy="190500"/>
          <a:chOff x="31496" y="26961"/>
          <a:chExt cx="11626" cy="2028"/>
        </a:xfrm>
      </xdr:grpSpPr>
      <xdr:sp macro="" textlink="">
        <xdr:nvSpPr>
          <xdr:cNvPr id="13"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F00-00000D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F00-00000E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58</xdr:row>
          <xdr:rowOff>2484</xdr:rowOff>
        </xdr:from>
        <xdr:to>
          <xdr:col>25</xdr:col>
          <xdr:colOff>57150</xdr:colOff>
          <xdr:row>59</xdr:row>
          <xdr:rowOff>9525</xdr:rowOff>
        </xdr:to>
        <xdr:grpSp>
          <xdr:nvGrpSpPr>
            <xdr:cNvPr id="15" name="グループ化 14">
              <a:extLst>
                <a:ext uri="{FF2B5EF4-FFF2-40B4-BE49-F238E27FC236}">
                  <a16:creationId xmlns:a16="http://schemas.microsoft.com/office/drawing/2014/main" id="{00000000-0008-0000-1F00-00000F000000}"/>
                </a:ext>
              </a:extLst>
            </xdr:cNvPr>
            <xdr:cNvGrpSpPr/>
          </xdr:nvGrpSpPr>
          <xdr:grpSpPr>
            <a:xfrm>
              <a:off x="3267075" y="9746559"/>
              <a:ext cx="1162050" cy="178491"/>
              <a:chOff x="3149683" y="2697025"/>
              <a:chExt cx="1162622" cy="202825"/>
            </a:xfrm>
          </xdr:grpSpPr>
          <xdr:sp macro="" textlink="">
            <xdr:nvSpPr>
              <xdr:cNvPr id="682050" name="Check Box 66" hidden="1">
                <a:extLst>
                  <a:ext uri="{63B3BB69-23CF-44E3-9099-C40C66FF867C}">
                    <a14:compatExt spid="_x0000_s682050"/>
                  </a:ext>
                  <a:ext uri="{FF2B5EF4-FFF2-40B4-BE49-F238E27FC236}">
                    <a16:creationId xmlns:a16="http://schemas.microsoft.com/office/drawing/2014/main" id="{00000000-0008-0000-1F00-000042680A00}"/>
                  </a:ext>
                </a:extLst>
              </xdr:cNvPr>
              <xdr:cNvSpPr/>
            </xdr:nvSpPr>
            <xdr:spPr bwMode="auto">
              <a:xfrm>
                <a:off x="3149683" y="269702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51" name="Check Box 67" hidden="1">
                <a:extLst>
                  <a:ext uri="{63B3BB69-23CF-44E3-9099-C40C66FF867C}">
                    <a14:compatExt spid="_x0000_s682051"/>
                  </a:ext>
                  <a:ext uri="{FF2B5EF4-FFF2-40B4-BE49-F238E27FC236}">
                    <a16:creationId xmlns:a16="http://schemas.microsoft.com/office/drawing/2014/main" id="{00000000-0008-0000-1F00-000043680A00}"/>
                  </a:ext>
                </a:extLst>
              </xdr:cNvPr>
              <xdr:cNvSpPr/>
            </xdr:nvSpPr>
            <xdr:spPr bwMode="auto">
              <a:xfrm>
                <a:off x="3754812" y="269720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55</xdr:row>
      <xdr:rowOff>0</xdr:rowOff>
    </xdr:from>
    <xdr:to>
      <xdr:col>24</xdr:col>
      <xdr:colOff>57150</xdr:colOff>
      <xdr:row>56</xdr:row>
      <xdr:rowOff>28947</xdr:rowOff>
    </xdr:to>
    <xdr:grpSp>
      <xdr:nvGrpSpPr>
        <xdr:cNvPr id="16" name="グループ化 15">
          <a:extLst>
            <a:ext uri="{FF2B5EF4-FFF2-40B4-BE49-F238E27FC236}">
              <a16:creationId xmlns:a16="http://schemas.microsoft.com/office/drawing/2014/main" id="{00000000-0008-0000-1F00-000010000000}"/>
            </a:ext>
          </a:extLst>
        </xdr:cNvPr>
        <xdr:cNvGrpSpPr/>
      </xdr:nvGrpSpPr>
      <xdr:grpSpPr>
        <a:xfrm>
          <a:off x="3086100" y="9229725"/>
          <a:ext cx="1162050" cy="200397"/>
          <a:chOff x="3149650" y="2696140"/>
          <a:chExt cx="1162627" cy="202825"/>
        </a:xfrm>
      </xdr:grpSpPr>
      <xdr:sp macro="" textlink="">
        <xdr:nvSpPr>
          <xdr:cNvPr id="17"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1F00-0000110000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8"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1F00-0000120000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171450</xdr:colOff>
          <xdr:row>52</xdr:row>
          <xdr:rowOff>161925</xdr:rowOff>
        </xdr:from>
        <xdr:to>
          <xdr:col>21</xdr:col>
          <xdr:colOff>47625</xdr:colOff>
          <xdr:row>54</xdr:row>
          <xdr:rowOff>19050</xdr:rowOff>
        </xdr:to>
        <xdr:sp macro="" textlink="">
          <xdr:nvSpPr>
            <xdr:cNvPr id="682052" name="Check Box 68" hidden="1">
              <a:extLst>
                <a:ext uri="{63B3BB69-23CF-44E3-9099-C40C66FF867C}">
                  <a14:compatExt spid="_x0000_s682052"/>
                </a:ext>
                <a:ext uri="{FF2B5EF4-FFF2-40B4-BE49-F238E27FC236}">
                  <a16:creationId xmlns:a16="http://schemas.microsoft.com/office/drawing/2014/main" id="{00000000-0008-0000-1F00-0000446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161925</xdr:rowOff>
        </xdr:from>
        <xdr:to>
          <xdr:col>24</xdr:col>
          <xdr:colOff>38100</xdr:colOff>
          <xdr:row>54</xdr:row>
          <xdr:rowOff>19050</xdr:rowOff>
        </xdr:to>
        <xdr:sp macro="" textlink="">
          <xdr:nvSpPr>
            <xdr:cNvPr id="682053" name="Check Box 69" hidden="1">
              <a:extLst>
                <a:ext uri="{63B3BB69-23CF-44E3-9099-C40C66FF867C}">
                  <a14:compatExt spid="_x0000_s682053"/>
                </a:ext>
                <a:ext uri="{FF2B5EF4-FFF2-40B4-BE49-F238E27FC236}">
                  <a16:creationId xmlns:a16="http://schemas.microsoft.com/office/drawing/2014/main" id="{00000000-0008-0000-1F00-0000456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53</xdr:row>
          <xdr:rowOff>161925</xdr:rowOff>
        </xdr:from>
        <xdr:to>
          <xdr:col>21</xdr:col>
          <xdr:colOff>47625</xdr:colOff>
          <xdr:row>55</xdr:row>
          <xdr:rowOff>19050</xdr:rowOff>
        </xdr:to>
        <xdr:sp macro="" textlink="">
          <xdr:nvSpPr>
            <xdr:cNvPr id="682054" name="Check Box 70" hidden="1">
              <a:extLst>
                <a:ext uri="{63B3BB69-23CF-44E3-9099-C40C66FF867C}">
                  <a14:compatExt spid="_x0000_s682054"/>
                </a:ext>
                <a:ext uri="{FF2B5EF4-FFF2-40B4-BE49-F238E27FC236}">
                  <a16:creationId xmlns:a16="http://schemas.microsoft.com/office/drawing/2014/main" id="{00000000-0008-0000-1F00-0000466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161925</xdr:rowOff>
        </xdr:from>
        <xdr:to>
          <xdr:col>24</xdr:col>
          <xdr:colOff>38100</xdr:colOff>
          <xdr:row>55</xdr:row>
          <xdr:rowOff>19050</xdr:rowOff>
        </xdr:to>
        <xdr:sp macro="" textlink="">
          <xdr:nvSpPr>
            <xdr:cNvPr id="682055" name="Check Box 71" hidden="1">
              <a:extLst>
                <a:ext uri="{63B3BB69-23CF-44E3-9099-C40C66FF867C}">
                  <a14:compatExt spid="_x0000_s682055"/>
                </a:ext>
                <a:ext uri="{FF2B5EF4-FFF2-40B4-BE49-F238E27FC236}">
                  <a16:creationId xmlns:a16="http://schemas.microsoft.com/office/drawing/2014/main" id="{00000000-0008-0000-1F00-0000476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54</xdr:row>
          <xdr:rowOff>161925</xdr:rowOff>
        </xdr:from>
        <xdr:to>
          <xdr:col>21</xdr:col>
          <xdr:colOff>47625</xdr:colOff>
          <xdr:row>56</xdr:row>
          <xdr:rowOff>19050</xdr:rowOff>
        </xdr:to>
        <xdr:sp macro="" textlink="">
          <xdr:nvSpPr>
            <xdr:cNvPr id="682056" name="Check Box 72" hidden="1">
              <a:extLst>
                <a:ext uri="{63B3BB69-23CF-44E3-9099-C40C66FF867C}">
                  <a14:compatExt spid="_x0000_s682056"/>
                </a:ext>
                <a:ext uri="{FF2B5EF4-FFF2-40B4-BE49-F238E27FC236}">
                  <a16:creationId xmlns:a16="http://schemas.microsoft.com/office/drawing/2014/main" id="{00000000-0008-0000-1F00-0000486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54</xdr:row>
          <xdr:rowOff>161925</xdr:rowOff>
        </xdr:from>
        <xdr:to>
          <xdr:col>24</xdr:col>
          <xdr:colOff>38100</xdr:colOff>
          <xdr:row>56</xdr:row>
          <xdr:rowOff>19050</xdr:rowOff>
        </xdr:to>
        <xdr:sp macro="" textlink="">
          <xdr:nvSpPr>
            <xdr:cNvPr id="682057" name="Check Box 73" hidden="1">
              <a:extLst>
                <a:ext uri="{63B3BB69-23CF-44E3-9099-C40C66FF867C}">
                  <a14:compatExt spid="_x0000_s682057"/>
                </a:ext>
                <a:ext uri="{FF2B5EF4-FFF2-40B4-BE49-F238E27FC236}">
                  <a16:creationId xmlns:a16="http://schemas.microsoft.com/office/drawing/2014/main" id="{00000000-0008-0000-1F00-0000496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-61959</xdr:colOff>
          <xdr:row>0</xdr:row>
          <xdr:rowOff>-1854240</xdr:rowOff>
        </xdr:from>
        <xdr:to>
          <xdr:col>0</xdr:col>
          <xdr:colOff>-61959</xdr:colOff>
          <xdr:row>0</xdr:row>
          <xdr:rowOff>-1854240</xdr:rowOff>
        </xdr:to>
        <xdr:grpSp>
          <xdr:nvGrpSpPr>
            <xdr:cNvPr id="9" name="グループ化 8">
              <a:extLst>
                <a:ext uri="{FF2B5EF4-FFF2-40B4-BE49-F238E27FC236}">
                  <a16:creationId xmlns:a16="http://schemas.microsoft.com/office/drawing/2014/main" id="{00000000-0008-0000-2000-000009000000}"/>
                </a:ext>
              </a:extLst>
            </xdr:cNvPr>
            <xdr:cNvGrpSpPr/>
          </xdr:nvGrpSpPr>
          <xdr:grpSpPr>
            <a:xfrm>
              <a:off x="-61959" y="-1854240"/>
              <a:ext cx="0" cy="0"/>
              <a:chOff x="-61959" y="-185424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-61959</xdr:colOff>
          <xdr:row>0</xdr:row>
          <xdr:rowOff>-1168440</xdr:rowOff>
        </xdr:from>
        <xdr:to>
          <xdr:col>0</xdr:col>
          <xdr:colOff>-61959</xdr:colOff>
          <xdr:row>0</xdr:row>
          <xdr:rowOff>-1168440</xdr:rowOff>
        </xdr:to>
        <xdr:grpSp>
          <xdr:nvGrpSpPr>
            <xdr:cNvPr id="12" name="グループ化 11">
              <a:extLst>
                <a:ext uri="{FF2B5EF4-FFF2-40B4-BE49-F238E27FC236}">
                  <a16:creationId xmlns:a16="http://schemas.microsoft.com/office/drawing/2014/main" id="{00000000-0008-0000-2000-00000C000000}"/>
                </a:ext>
              </a:extLst>
            </xdr:cNvPr>
            <xdr:cNvGrpSpPr/>
          </xdr:nvGrpSpPr>
          <xdr:grpSpPr>
            <a:xfrm>
              <a:off x="-61959" y="-1168440"/>
              <a:ext cx="0" cy="0"/>
              <a:chOff x="-61959" y="-116844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19</xdr:row>
          <xdr:rowOff>142875</xdr:rowOff>
        </xdr:from>
        <xdr:to>
          <xdr:col>6</xdr:col>
          <xdr:colOff>0</xdr:colOff>
          <xdr:row>21</xdr:row>
          <xdr:rowOff>0</xdr:rowOff>
        </xdr:to>
        <xdr:sp macro="" textlink="">
          <xdr:nvSpPr>
            <xdr:cNvPr id="683047" name="Check Box 39" hidden="1">
              <a:extLst>
                <a:ext uri="{63B3BB69-23CF-44E3-9099-C40C66FF867C}">
                  <a14:compatExt spid="_x0000_s683047"/>
                </a:ext>
                <a:ext uri="{FF2B5EF4-FFF2-40B4-BE49-F238E27FC236}">
                  <a16:creationId xmlns:a16="http://schemas.microsoft.com/office/drawing/2014/main" id="{00000000-0008-0000-2000-0000276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142875</xdr:rowOff>
        </xdr:from>
        <xdr:to>
          <xdr:col>26</xdr:col>
          <xdr:colOff>47625</xdr:colOff>
          <xdr:row>21</xdr:row>
          <xdr:rowOff>0</xdr:rowOff>
        </xdr:to>
        <xdr:sp macro="" textlink="">
          <xdr:nvSpPr>
            <xdr:cNvPr id="683048" name="Check Box 40" hidden="1">
              <a:extLst>
                <a:ext uri="{63B3BB69-23CF-44E3-9099-C40C66FF867C}">
                  <a14:compatExt spid="_x0000_s683048"/>
                </a:ext>
                <a:ext uri="{FF2B5EF4-FFF2-40B4-BE49-F238E27FC236}">
                  <a16:creationId xmlns:a16="http://schemas.microsoft.com/office/drawing/2014/main" id="{00000000-0008-0000-2000-0000286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xdr:twoCellAnchor>
    <xdr:from>
      <xdr:col>4</xdr:col>
      <xdr:colOff>133350</xdr:colOff>
      <xdr:row>5</xdr:row>
      <xdr:rowOff>9525</xdr:rowOff>
    </xdr:from>
    <xdr:to>
      <xdr:col>36</xdr:col>
      <xdr:colOff>104775</xdr:colOff>
      <xdr:row>7</xdr:row>
      <xdr:rowOff>0</xdr:rowOff>
    </xdr:to>
    <xdr:sp macro="" textlink="">
      <xdr:nvSpPr>
        <xdr:cNvPr id="51" name="AutoShape 5">
          <a:extLst>
            <a:ext uri="{FF2B5EF4-FFF2-40B4-BE49-F238E27FC236}">
              <a16:creationId xmlns:a16="http://schemas.microsoft.com/office/drawing/2014/main" id="{00000000-0008-0000-2000-000033000000}"/>
            </a:ext>
          </a:extLst>
        </xdr:cNvPr>
        <xdr:cNvSpPr>
          <a:spLocks noChangeArrowheads="1"/>
        </xdr:cNvSpPr>
      </xdr:nvSpPr>
      <xdr:spPr bwMode="auto">
        <a:xfrm>
          <a:off x="704850" y="2552700"/>
          <a:ext cx="5762625" cy="504825"/>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23</xdr:row>
      <xdr:rowOff>0</xdr:rowOff>
    </xdr:from>
    <xdr:to>
      <xdr:col>36</xdr:col>
      <xdr:colOff>85726</xdr:colOff>
      <xdr:row>26</xdr:row>
      <xdr:rowOff>9526</xdr:rowOff>
    </xdr:to>
    <xdr:sp macro="" textlink="">
      <xdr:nvSpPr>
        <xdr:cNvPr id="53" name="AutoShape 5">
          <a:extLst>
            <a:ext uri="{FF2B5EF4-FFF2-40B4-BE49-F238E27FC236}">
              <a16:creationId xmlns:a16="http://schemas.microsoft.com/office/drawing/2014/main" id="{00000000-0008-0000-2000-000035000000}"/>
            </a:ext>
          </a:extLst>
        </xdr:cNvPr>
        <xdr:cNvSpPr>
          <a:spLocks noChangeArrowheads="1"/>
        </xdr:cNvSpPr>
      </xdr:nvSpPr>
      <xdr:spPr bwMode="auto">
        <a:xfrm>
          <a:off x="666750" y="4429125"/>
          <a:ext cx="5781676" cy="352426"/>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30</xdr:row>
      <xdr:rowOff>0</xdr:rowOff>
    </xdr:from>
    <xdr:to>
      <xdr:col>36</xdr:col>
      <xdr:colOff>85726</xdr:colOff>
      <xdr:row>33</xdr:row>
      <xdr:rowOff>9526</xdr:rowOff>
    </xdr:to>
    <xdr:sp macro="" textlink="">
      <xdr:nvSpPr>
        <xdr:cNvPr id="54" name="AutoShape 5">
          <a:extLst>
            <a:ext uri="{FF2B5EF4-FFF2-40B4-BE49-F238E27FC236}">
              <a16:creationId xmlns:a16="http://schemas.microsoft.com/office/drawing/2014/main" id="{00000000-0008-0000-2000-000036000000}"/>
            </a:ext>
          </a:extLst>
        </xdr:cNvPr>
        <xdr:cNvSpPr>
          <a:spLocks noChangeArrowheads="1"/>
        </xdr:cNvSpPr>
      </xdr:nvSpPr>
      <xdr:spPr bwMode="auto">
        <a:xfrm>
          <a:off x="666750" y="5972175"/>
          <a:ext cx="5781676" cy="35242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28</xdr:row>
          <xdr:rowOff>0</xdr:rowOff>
        </xdr:from>
        <xdr:to>
          <xdr:col>24</xdr:col>
          <xdr:colOff>57150</xdr:colOff>
          <xdr:row>29</xdr:row>
          <xdr:rowOff>9525</xdr:rowOff>
        </xdr:to>
        <xdr:grpSp>
          <xdr:nvGrpSpPr>
            <xdr:cNvPr id="55" name="グループ化 54">
              <a:extLst>
                <a:ext uri="{FF2B5EF4-FFF2-40B4-BE49-F238E27FC236}">
                  <a16:creationId xmlns:a16="http://schemas.microsoft.com/office/drawing/2014/main" id="{00000000-0008-0000-2000-000037000000}"/>
                </a:ext>
              </a:extLst>
            </xdr:cNvPr>
            <xdr:cNvGrpSpPr/>
          </xdr:nvGrpSpPr>
          <xdr:grpSpPr>
            <a:xfrm>
              <a:off x="3086100" y="4543425"/>
              <a:ext cx="1162050" cy="180975"/>
              <a:chOff x="3149670" y="2697203"/>
              <a:chExt cx="1162627" cy="202824"/>
            </a:xfrm>
          </xdr:grpSpPr>
          <xdr:sp macro="" textlink="">
            <xdr:nvSpPr>
              <xdr:cNvPr id="683057" name="Check Box 49" hidden="1">
                <a:extLst>
                  <a:ext uri="{63B3BB69-23CF-44E3-9099-C40C66FF867C}">
                    <a14:compatExt spid="_x0000_s683057"/>
                  </a:ext>
                  <a:ext uri="{FF2B5EF4-FFF2-40B4-BE49-F238E27FC236}">
                    <a16:creationId xmlns:a16="http://schemas.microsoft.com/office/drawing/2014/main" id="{00000000-0008-0000-2000-0000316C0A00}"/>
                  </a:ext>
                </a:extLst>
              </xdr:cNvPr>
              <xdr:cNvSpPr/>
            </xdr:nvSpPr>
            <xdr:spPr bwMode="auto">
              <a:xfrm>
                <a:off x="3149670" y="269720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58" name="Check Box 50" hidden="1">
                <a:extLst>
                  <a:ext uri="{63B3BB69-23CF-44E3-9099-C40C66FF867C}">
                    <a14:compatExt spid="_x0000_s683058"/>
                  </a:ext>
                  <a:ext uri="{FF2B5EF4-FFF2-40B4-BE49-F238E27FC236}">
                    <a16:creationId xmlns:a16="http://schemas.microsoft.com/office/drawing/2014/main" id="{00000000-0008-0000-2000-0000326C0A00}"/>
                  </a:ext>
                </a:extLst>
              </xdr:cNvPr>
              <xdr:cNvSpPr/>
            </xdr:nvSpPr>
            <xdr:spPr bwMode="auto">
              <a:xfrm>
                <a:off x="3754804" y="2697204"/>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42</xdr:row>
          <xdr:rowOff>161925</xdr:rowOff>
        </xdr:from>
        <xdr:to>
          <xdr:col>25</xdr:col>
          <xdr:colOff>95250</xdr:colOff>
          <xdr:row>44</xdr:row>
          <xdr:rowOff>8550</xdr:rowOff>
        </xdr:to>
        <xdr:grpSp>
          <xdr:nvGrpSpPr>
            <xdr:cNvPr id="11" name="グループ化 10">
              <a:extLst>
                <a:ext uri="{FF2B5EF4-FFF2-40B4-BE49-F238E27FC236}">
                  <a16:creationId xmlns:a16="http://schemas.microsoft.com/office/drawing/2014/main" id="{00000000-0008-0000-2000-00000B000000}"/>
                </a:ext>
              </a:extLst>
            </xdr:cNvPr>
            <xdr:cNvGrpSpPr/>
          </xdr:nvGrpSpPr>
          <xdr:grpSpPr>
            <a:xfrm>
              <a:off x="371475" y="7105650"/>
              <a:ext cx="4095750" cy="189525"/>
              <a:chOff x="371475" y="9048750"/>
              <a:chExt cx="4095749" cy="189569"/>
            </a:xfrm>
          </xdr:grpSpPr>
          <xdr:sp macro="" textlink="">
            <xdr:nvSpPr>
              <xdr:cNvPr id="683064" name="Check Box 7" hidden="1">
                <a:extLst>
                  <a:ext uri="{63B3BB69-23CF-44E3-9099-C40C66FF867C}">
                    <a14:compatExt spid="_x0000_s683064"/>
                  </a:ext>
                  <a:ext uri="{FF2B5EF4-FFF2-40B4-BE49-F238E27FC236}">
                    <a16:creationId xmlns:a16="http://schemas.microsoft.com/office/drawing/2014/main" id="{00000000-0008-0000-2000-0000386C0A00}"/>
                  </a:ext>
                </a:extLst>
              </xdr:cNvPr>
              <xdr:cNvSpPr/>
            </xdr:nvSpPr>
            <xdr:spPr bwMode="auto">
              <a:xfrm>
                <a:off x="371475" y="9058319"/>
                <a:ext cx="666752"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65" name="Check Box 8" hidden="1">
                <a:extLst>
                  <a:ext uri="{63B3BB69-23CF-44E3-9099-C40C66FF867C}">
                    <a14:compatExt spid="_x0000_s683065"/>
                  </a:ext>
                  <a:ext uri="{FF2B5EF4-FFF2-40B4-BE49-F238E27FC236}">
                    <a16:creationId xmlns:a16="http://schemas.microsoft.com/office/drawing/2014/main" id="{00000000-0008-0000-2000-0000396C0A00}"/>
                  </a:ext>
                </a:extLst>
              </xdr:cNvPr>
              <xdr:cNvSpPr/>
            </xdr:nvSpPr>
            <xdr:spPr bwMode="auto">
              <a:xfrm>
                <a:off x="3038475"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3066" name="Check Box 23" hidden="1">
                <a:extLst>
                  <a:ext uri="{63B3BB69-23CF-44E3-9099-C40C66FF867C}">
                    <a14:compatExt spid="_x0000_s683066"/>
                  </a:ext>
                  <a:ext uri="{FF2B5EF4-FFF2-40B4-BE49-F238E27FC236}">
                    <a16:creationId xmlns:a16="http://schemas.microsoft.com/office/drawing/2014/main" id="{00000000-0008-0000-2000-00003A6C0A00}"/>
                  </a:ext>
                </a:extLst>
              </xdr:cNvPr>
              <xdr:cNvSpPr/>
            </xdr:nvSpPr>
            <xdr:spPr bwMode="auto">
              <a:xfrm>
                <a:off x="3790949"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35</xdr:row>
          <xdr:rowOff>9525</xdr:rowOff>
        </xdr:from>
        <xdr:to>
          <xdr:col>24</xdr:col>
          <xdr:colOff>57150</xdr:colOff>
          <xdr:row>36</xdr:row>
          <xdr:rowOff>19050</xdr:rowOff>
        </xdr:to>
        <xdr:grpSp>
          <xdr:nvGrpSpPr>
            <xdr:cNvPr id="72" name="グループ化 71">
              <a:extLst>
                <a:ext uri="{FF2B5EF4-FFF2-40B4-BE49-F238E27FC236}">
                  <a16:creationId xmlns:a16="http://schemas.microsoft.com/office/drawing/2014/main" id="{00000000-0008-0000-2000-000048000000}"/>
                </a:ext>
              </a:extLst>
            </xdr:cNvPr>
            <xdr:cNvGrpSpPr/>
          </xdr:nvGrpSpPr>
          <xdr:grpSpPr>
            <a:xfrm>
              <a:off x="3086100" y="5753100"/>
              <a:ext cx="1162050" cy="180975"/>
              <a:chOff x="3149670" y="2697157"/>
              <a:chExt cx="1162627" cy="202824"/>
            </a:xfrm>
          </xdr:grpSpPr>
          <xdr:sp macro="" textlink="">
            <xdr:nvSpPr>
              <xdr:cNvPr id="683069" name="Check Box 61" hidden="1">
                <a:extLst>
                  <a:ext uri="{63B3BB69-23CF-44E3-9099-C40C66FF867C}">
                    <a14:compatExt spid="_x0000_s683069"/>
                  </a:ext>
                  <a:ext uri="{FF2B5EF4-FFF2-40B4-BE49-F238E27FC236}">
                    <a16:creationId xmlns:a16="http://schemas.microsoft.com/office/drawing/2014/main" id="{00000000-0008-0000-2000-00003D6C0A00}"/>
                  </a:ext>
                </a:extLst>
              </xdr:cNvPr>
              <xdr:cNvSpPr/>
            </xdr:nvSpPr>
            <xdr:spPr bwMode="auto">
              <a:xfrm>
                <a:off x="3149670" y="269715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70" name="Check Box 62" hidden="1">
                <a:extLst>
                  <a:ext uri="{63B3BB69-23CF-44E3-9099-C40C66FF867C}">
                    <a14:compatExt spid="_x0000_s683070"/>
                  </a:ext>
                  <a:ext uri="{FF2B5EF4-FFF2-40B4-BE49-F238E27FC236}">
                    <a16:creationId xmlns:a16="http://schemas.microsoft.com/office/drawing/2014/main" id="{00000000-0008-0000-2000-00003E6C0A00}"/>
                  </a:ext>
                </a:extLst>
              </xdr:cNvPr>
              <xdr:cNvSpPr/>
            </xdr:nvSpPr>
            <xdr:spPr bwMode="auto">
              <a:xfrm>
                <a:off x="3754804" y="2697168"/>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16</xdr:row>
          <xdr:rowOff>16883</xdr:rowOff>
        </xdr:from>
        <xdr:to>
          <xdr:col>25</xdr:col>
          <xdr:colOff>57150</xdr:colOff>
          <xdr:row>17</xdr:row>
          <xdr:rowOff>0</xdr:rowOff>
        </xdr:to>
        <xdr:grpSp>
          <xdr:nvGrpSpPr>
            <xdr:cNvPr id="6" name="Group 68">
              <a:extLst>
                <a:ext uri="{FF2B5EF4-FFF2-40B4-BE49-F238E27FC236}">
                  <a16:creationId xmlns:a16="http://schemas.microsoft.com/office/drawing/2014/main" id="{00000000-0008-0000-2000-000006000000}"/>
                </a:ext>
              </a:extLst>
            </xdr:cNvPr>
            <xdr:cNvGrpSpPr>
              <a:grpSpLocks/>
            </xdr:cNvGrpSpPr>
          </xdr:nvGrpSpPr>
          <xdr:grpSpPr bwMode="auto">
            <a:xfrm>
              <a:off x="3267075" y="2502908"/>
              <a:ext cx="1162050" cy="154567"/>
              <a:chOff x="31496" y="26961"/>
              <a:chExt cx="11626" cy="2028"/>
            </a:xfrm>
          </xdr:grpSpPr>
          <xdr:sp macro="" textlink="">
            <xdr:nvSpPr>
              <xdr:cNvPr id="683076" name="Check Box 68" hidden="1">
                <a:extLst>
                  <a:ext uri="{63B3BB69-23CF-44E3-9099-C40C66FF867C}">
                    <a14:compatExt spid="_x0000_s683076"/>
                  </a:ext>
                  <a:ext uri="{FF2B5EF4-FFF2-40B4-BE49-F238E27FC236}">
                    <a16:creationId xmlns:a16="http://schemas.microsoft.com/office/drawing/2014/main" id="{00000000-0008-0000-2000-0000446C0A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77" name="Check Box 69" hidden="1">
                <a:extLst>
                  <a:ext uri="{63B3BB69-23CF-44E3-9099-C40C66FF867C}">
                    <a14:compatExt spid="_x0000_s683077"/>
                  </a:ext>
                  <a:ext uri="{FF2B5EF4-FFF2-40B4-BE49-F238E27FC236}">
                    <a16:creationId xmlns:a16="http://schemas.microsoft.com/office/drawing/2014/main" id="{00000000-0008-0000-2000-0000456C0A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10</xdr:row>
          <xdr:rowOff>161507</xdr:rowOff>
        </xdr:from>
        <xdr:to>
          <xdr:col>25</xdr:col>
          <xdr:colOff>57150</xdr:colOff>
          <xdr:row>12</xdr:row>
          <xdr:rowOff>16147</xdr:rowOff>
        </xdr:to>
        <xdr:grpSp>
          <xdr:nvGrpSpPr>
            <xdr:cNvPr id="14" name="Group 68">
              <a:extLst>
                <a:ext uri="{FF2B5EF4-FFF2-40B4-BE49-F238E27FC236}">
                  <a16:creationId xmlns:a16="http://schemas.microsoft.com/office/drawing/2014/main" id="{00000000-0008-0000-2000-00000E000000}"/>
                </a:ext>
              </a:extLst>
            </xdr:cNvPr>
            <xdr:cNvGrpSpPr>
              <a:grpSpLocks/>
            </xdr:cNvGrpSpPr>
          </xdr:nvGrpSpPr>
          <xdr:grpSpPr bwMode="auto">
            <a:xfrm>
              <a:off x="3267075" y="1675982"/>
              <a:ext cx="1162050" cy="197540"/>
              <a:chOff x="31496" y="26961"/>
              <a:chExt cx="11626" cy="2028"/>
            </a:xfrm>
          </xdr:grpSpPr>
          <xdr:sp macro="" textlink="">
            <xdr:nvSpPr>
              <xdr:cNvPr id="683078" name="Check Box 70" hidden="1">
                <a:extLst>
                  <a:ext uri="{63B3BB69-23CF-44E3-9099-C40C66FF867C}">
                    <a14:compatExt spid="_x0000_s683078"/>
                  </a:ext>
                  <a:ext uri="{FF2B5EF4-FFF2-40B4-BE49-F238E27FC236}">
                    <a16:creationId xmlns:a16="http://schemas.microsoft.com/office/drawing/2014/main" id="{00000000-0008-0000-2000-0000466C0A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79" name="Check Box 71" hidden="1">
                <a:extLst>
                  <a:ext uri="{63B3BB69-23CF-44E3-9099-C40C66FF867C}">
                    <a14:compatExt spid="_x0000_s683079"/>
                  </a:ext>
                  <a:ext uri="{FF2B5EF4-FFF2-40B4-BE49-F238E27FC236}">
                    <a16:creationId xmlns:a16="http://schemas.microsoft.com/office/drawing/2014/main" id="{00000000-0008-0000-2000-0000476C0A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95250</xdr:colOff>
      <xdr:row>37</xdr:row>
      <xdr:rowOff>161925</xdr:rowOff>
    </xdr:from>
    <xdr:to>
      <xdr:col>36</xdr:col>
      <xdr:colOff>85726</xdr:colOff>
      <xdr:row>40</xdr:row>
      <xdr:rowOff>0</xdr:rowOff>
    </xdr:to>
    <xdr:sp macro="" textlink="">
      <xdr:nvSpPr>
        <xdr:cNvPr id="15" name="AutoShape 5">
          <a:extLst>
            <a:ext uri="{FF2B5EF4-FFF2-40B4-BE49-F238E27FC236}">
              <a16:creationId xmlns:a16="http://schemas.microsoft.com/office/drawing/2014/main" id="{00000000-0008-0000-2000-00000F000000}"/>
            </a:ext>
          </a:extLst>
        </xdr:cNvPr>
        <xdr:cNvSpPr>
          <a:spLocks noChangeArrowheads="1"/>
        </xdr:cNvSpPr>
      </xdr:nvSpPr>
      <xdr:spPr bwMode="auto">
        <a:xfrm>
          <a:off x="666750" y="6419850"/>
          <a:ext cx="5781676" cy="352425"/>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46</xdr:row>
      <xdr:rowOff>0</xdr:rowOff>
    </xdr:from>
    <xdr:to>
      <xdr:col>36</xdr:col>
      <xdr:colOff>85726</xdr:colOff>
      <xdr:row>48</xdr:row>
      <xdr:rowOff>9525</xdr:rowOff>
    </xdr:to>
    <xdr:sp macro="" textlink="">
      <xdr:nvSpPr>
        <xdr:cNvPr id="17" name="AutoShape 5">
          <a:extLst>
            <a:ext uri="{FF2B5EF4-FFF2-40B4-BE49-F238E27FC236}">
              <a16:creationId xmlns:a16="http://schemas.microsoft.com/office/drawing/2014/main" id="{00000000-0008-0000-2000-000011000000}"/>
            </a:ext>
          </a:extLst>
        </xdr:cNvPr>
        <xdr:cNvSpPr>
          <a:spLocks noChangeArrowheads="1"/>
        </xdr:cNvSpPr>
      </xdr:nvSpPr>
      <xdr:spPr bwMode="auto">
        <a:xfrm>
          <a:off x="666750" y="7800975"/>
          <a:ext cx="5781676" cy="35242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171450</xdr:colOff>
          <xdr:row>50</xdr:row>
          <xdr:rowOff>161925</xdr:rowOff>
        </xdr:from>
        <xdr:to>
          <xdr:col>24</xdr:col>
          <xdr:colOff>66675</xdr:colOff>
          <xdr:row>52</xdr:row>
          <xdr:rowOff>19422</xdr:rowOff>
        </xdr:to>
        <xdr:grpSp>
          <xdr:nvGrpSpPr>
            <xdr:cNvPr id="18" name="グループ化 17">
              <a:extLst>
                <a:ext uri="{FF2B5EF4-FFF2-40B4-BE49-F238E27FC236}">
                  <a16:creationId xmlns:a16="http://schemas.microsoft.com/office/drawing/2014/main" id="{00000000-0008-0000-2000-000012000000}"/>
                </a:ext>
              </a:extLst>
            </xdr:cNvPr>
            <xdr:cNvGrpSpPr/>
          </xdr:nvGrpSpPr>
          <xdr:grpSpPr>
            <a:xfrm>
              <a:off x="3095625" y="8477250"/>
              <a:ext cx="1162050" cy="200397"/>
              <a:chOff x="3149680" y="2696293"/>
              <a:chExt cx="1162627" cy="202820"/>
            </a:xfrm>
          </xdr:grpSpPr>
          <xdr:sp macro="" textlink="">
            <xdr:nvSpPr>
              <xdr:cNvPr id="683080" name="Check Box 72" hidden="1">
                <a:extLst>
                  <a:ext uri="{63B3BB69-23CF-44E3-9099-C40C66FF867C}">
                    <a14:compatExt spid="_x0000_s683080"/>
                  </a:ext>
                  <a:ext uri="{FF2B5EF4-FFF2-40B4-BE49-F238E27FC236}">
                    <a16:creationId xmlns:a16="http://schemas.microsoft.com/office/drawing/2014/main" id="{00000000-0008-0000-2000-0000486C0A00}"/>
                  </a:ext>
                </a:extLst>
              </xdr:cNvPr>
              <xdr:cNvSpPr/>
            </xdr:nvSpPr>
            <xdr:spPr bwMode="auto">
              <a:xfrm>
                <a:off x="3149680" y="2696293"/>
                <a:ext cx="557493"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81" name="Check Box 73" hidden="1">
                <a:extLst>
                  <a:ext uri="{63B3BB69-23CF-44E3-9099-C40C66FF867C}">
                    <a14:compatExt spid="_x0000_s683081"/>
                  </a:ext>
                  <a:ext uri="{FF2B5EF4-FFF2-40B4-BE49-F238E27FC236}">
                    <a16:creationId xmlns:a16="http://schemas.microsoft.com/office/drawing/2014/main" id="{00000000-0008-0000-2000-0000496C0A00}"/>
                  </a:ext>
                </a:extLst>
              </xdr:cNvPr>
              <xdr:cNvSpPr/>
            </xdr:nvSpPr>
            <xdr:spPr bwMode="auto">
              <a:xfrm>
                <a:off x="3754814" y="2696553"/>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53</xdr:row>
          <xdr:rowOff>152400</xdr:rowOff>
        </xdr:from>
        <xdr:to>
          <xdr:col>24</xdr:col>
          <xdr:colOff>66675</xdr:colOff>
          <xdr:row>55</xdr:row>
          <xdr:rowOff>38100</xdr:rowOff>
        </xdr:to>
        <xdr:grpSp>
          <xdr:nvGrpSpPr>
            <xdr:cNvPr id="19" name="グループ化 23">
              <a:extLst>
                <a:ext uri="{FF2B5EF4-FFF2-40B4-BE49-F238E27FC236}">
                  <a16:creationId xmlns:a16="http://schemas.microsoft.com/office/drawing/2014/main" id="{00000000-0008-0000-2000-000013000000}"/>
                </a:ext>
              </a:extLst>
            </xdr:cNvPr>
            <xdr:cNvGrpSpPr>
              <a:grpSpLocks/>
            </xdr:cNvGrpSpPr>
          </xdr:nvGrpSpPr>
          <xdr:grpSpPr bwMode="auto">
            <a:xfrm>
              <a:off x="3095625" y="8982075"/>
              <a:ext cx="1162050" cy="228600"/>
              <a:chOff x="31496" y="26964"/>
              <a:chExt cx="11626" cy="2029"/>
            </a:xfrm>
          </xdr:grpSpPr>
          <xdr:sp macro="" textlink="">
            <xdr:nvSpPr>
              <xdr:cNvPr id="683082" name="Check Box 74" hidden="1">
                <a:extLst>
                  <a:ext uri="{63B3BB69-23CF-44E3-9099-C40C66FF867C}">
                    <a14:compatExt spid="_x0000_s683082"/>
                  </a:ext>
                  <a:ext uri="{FF2B5EF4-FFF2-40B4-BE49-F238E27FC236}">
                    <a16:creationId xmlns:a16="http://schemas.microsoft.com/office/drawing/2014/main" id="{00000000-0008-0000-2000-00004A6C0A00}"/>
                  </a:ext>
                </a:extLst>
              </xdr:cNvPr>
              <xdr:cNvSpPr/>
            </xdr:nvSpPr>
            <xdr:spPr bwMode="auto">
              <a:xfrm>
                <a:off x="31496" y="26964"/>
                <a:ext cx="5575" cy="2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83" name="Check Box 75" hidden="1">
                <a:extLst>
                  <a:ext uri="{63B3BB69-23CF-44E3-9099-C40C66FF867C}">
                    <a14:compatExt spid="_x0000_s683083"/>
                  </a:ext>
                  <a:ext uri="{FF2B5EF4-FFF2-40B4-BE49-F238E27FC236}">
                    <a16:creationId xmlns:a16="http://schemas.microsoft.com/office/drawing/2014/main" id="{00000000-0008-0000-2000-00004B6C0A00}"/>
                  </a:ext>
                </a:extLst>
              </xdr:cNvPr>
              <xdr:cNvSpPr/>
            </xdr:nvSpPr>
            <xdr:spPr bwMode="auto">
              <a:xfrm>
                <a:off x="37547" y="26964"/>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56</xdr:row>
          <xdr:rowOff>152400</xdr:rowOff>
        </xdr:from>
        <xdr:to>
          <xdr:col>24</xdr:col>
          <xdr:colOff>66675</xdr:colOff>
          <xdr:row>58</xdr:row>
          <xdr:rowOff>9897</xdr:rowOff>
        </xdr:to>
        <xdr:grpSp>
          <xdr:nvGrpSpPr>
            <xdr:cNvPr id="21" name="グループ化 20">
              <a:extLst>
                <a:ext uri="{FF2B5EF4-FFF2-40B4-BE49-F238E27FC236}">
                  <a16:creationId xmlns:a16="http://schemas.microsoft.com/office/drawing/2014/main" id="{00000000-0008-0000-2000-000015000000}"/>
                </a:ext>
              </a:extLst>
            </xdr:cNvPr>
            <xdr:cNvGrpSpPr/>
          </xdr:nvGrpSpPr>
          <xdr:grpSpPr>
            <a:xfrm>
              <a:off x="3095625" y="9496425"/>
              <a:ext cx="1162050" cy="200397"/>
              <a:chOff x="3149665" y="2696459"/>
              <a:chExt cx="1162627" cy="202821"/>
            </a:xfrm>
          </xdr:grpSpPr>
          <xdr:sp macro="" textlink="">
            <xdr:nvSpPr>
              <xdr:cNvPr id="683086" name="Check Box 78" hidden="1">
                <a:extLst>
                  <a:ext uri="{63B3BB69-23CF-44E3-9099-C40C66FF867C}">
                    <a14:compatExt spid="_x0000_s683086"/>
                  </a:ext>
                  <a:ext uri="{FF2B5EF4-FFF2-40B4-BE49-F238E27FC236}">
                    <a16:creationId xmlns:a16="http://schemas.microsoft.com/office/drawing/2014/main" id="{00000000-0008-0000-2000-00004E6C0A00}"/>
                  </a:ext>
                </a:extLst>
              </xdr:cNvPr>
              <xdr:cNvSpPr/>
            </xdr:nvSpPr>
            <xdr:spPr bwMode="auto">
              <a:xfrm>
                <a:off x="3149665" y="2696459"/>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87" name="Check Box 79" hidden="1">
                <a:extLst>
                  <a:ext uri="{63B3BB69-23CF-44E3-9099-C40C66FF867C}">
                    <a14:compatExt spid="_x0000_s683087"/>
                  </a:ext>
                  <a:ext uri="{FF2B5EF4-FFF2-40B4-BE49-F238E27FC236}">
                    <a16:creationId xmlns:a16="http://schemas.microsoft.com/office/drawing/2014/main" id="{00000000-0008-0000-2000-00004F6C0A00}"/>
                  </a:ext>
                </a:extLst>
              </xdr:cNvPr>
              <xdr:cNvSpPr/>
            </xdr:nvSpPr>
            <xdr:spPr bwMode="auto">
              <a:xfrm>
                <a:off x="3754799" y="2696535"/>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59</xdr:row>
          <xdr:rowOff>152400</xdr:rowOff>
        </xdr:from>
        <xdr:to>
          <xdr:col>24</xdr:col>
          <xdr:colOff>66675</xdr:colOff>
          <xdr:row>61</xdr:row>
          <xdr:rowOff>9897</xdr:rowOff>
        </xdr:to>
        <xdr:grpSp>
          <xdr:nvGrpSpPr>
            <xdr:cNvPr id="22" name="グループ化 21">
              <a:extLst>
                <a:ext uri="{FF2B5EF4-FFF2-40B4-BE49-F238E27FC236}">
                  <a16:creationId xmlns:a16="http://schemas.microsoft.com/office/drawing/2014/main" id="{00000000-0008-0000-2000-000016000000}"/>
                </a:ext>
              </a:extLst>
            </xdr:cNvPr>
            <xdr:cNvGrpSpPr/>
          </xdr:nvGrpSpPr>
          <xdr:grpSpPr>
            <a:xfrm>
              <a:off x="3095625" y="10010775"/>
              <a:ext cx="1162050" cy="181347"/>
              <a:chOff x="3149665" y="2696565"/>
              <a:chExt cx="1162627" cy="202854"/>
            </a:xfrm>
          </xdr:grpSpPr>
          <xdr:sp macro="" textlink="">
            <xdr:nvSpPr>
              <xdr:cNvPr id="683088" name="Check Box 80" hidden="1">
                <a:extLst>
                  <a:ext uri="{63B3BB69-23CF-44E3-9099-C40C66FF867C}">
                    <a14:compatExt spid="_x0000_s683088"/>
                  </a:ext>
                  <a:ext uri="{FF2B5EF4-FFF2-40B4-BE49-F238E27FC236}">
                    <a16:creationId xmlns:a16="http://schemas.microsoft.com/office/drawing/2014/main" id="{00000000-0008-0000-2000-0000506C0A00}"/>
                  </a:ext>
                </a:extLst>
              </xdr:cNvPr>
              <xdr:cNvSpPr/>
            </xdr:nvSpPr>
            <xdr:spPr bwMode="auto">
              <a:xfrm>
                <a:off x="3149665" y="2696593"/>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89" name="Check Box 81" hidden="1">
                <a:extLst>
                  <a:ext uri="{63B3BB69-23CF-44E3-9099-C40C66FF867C}">
                    <a14:compatExt spid="_x0000_s683089"/>
                  </a:ext>
                  <a:ext uri="{FF2B5EF4-FFF2-40B4-BE49-F238E27FC236}">
                    <a16:creationId xmlns:a16="http://schemas.microsoft.com/office/drawing/2014/main" id="{00000000-0008-0000-2000-0000516C0A00}"/>
                  </a:ext>
                </a:extLst>
              </xdr:cNvPr>
              <xdr:cNvSpPr/>
            </xdr:nvSpPr>
            <xdr:spPr bwMode="auto">
              <a:xfrm>
                <a:off x="3754799" y="2696565"/>
                <a:ext cx="557493" cy="1933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171450</xdr:colOff>
          <xdr:row>14</xdr:row>
          <xdr:rowOff>1</xdr:rowOff>
        </xdr:from>
        <xdr:to>
          <xdr:col>24</xdr:col>
          <xdr:colOff>66675</xdr:colOff>
          <xdr:row>15</xdr:row>
          <xdr:rowOff>28947</xdr:rowOff>
        </xdr:to>
        <xdr:grpSp>
          <xdr:nvGrpSpPr>
            <xdr:cNvPr id="5" name="グループ化 4">
              <a:extLst>
                <a:ext uri="{FF2B5EF4-FFF2-40B4-BE49-F238E27FC236}">
                  <a16:creationId xmlns:a16="http://schemas.microsoft.com/office/drawing/2014/main" id="{00000000-0008-0000-2100-000005000000}"/>
                </a:ext>
              </a:extLst>
            </xdr:cNvPr>
            <xdr:cNvGrpSpPr/>
          </xdr:nvGrpSpPr>
          <xdr:grpSpPr>
            <a:xfrm>
              <a:off x="3095625" y="2200276"/>
              <a:ext cx="1162050" cy="200396"/>
              <a:chOff x="3149663" y="2696337"/>
              <a:chExt cx="1162627" cy="202821"/>
            </a:xfrm>
          </xdr:grpSpPr>
          <xdr:sp macro="" textlink="">
            <xdr:nvSpPr>
              <xdr:cNvPr id="1228807" name="Check Box 7" hidden="1">
                <a:extLst>
                  <a:ext uri="{63B3BB69-23CF-44E3-9099-C40C66FF867C}">
                    <a14:compatExt spid="_x0000_s1228807"/>
                  </a:ext>
                  <a:ext uri="{FF2B5EF4-FFF2-40B4-BE49-F238E27FC236}">
                    <a16:creationId xmlns:a16="http://schemas.microsoft.com/office/drawing/2014/main" id="{00000000-0008-0000-2100-000007C01200}"/>
                  </a:ext>
                </a:extLst>
              </xdr:cNvPr>
              <xdr:cNvSpPr/>
            </xdr:nvSpPr>
            <xdr:spPr bwMode="auto">
              <a:xfrm>
                <a:off x="3149663" y="2696337"/>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8" name="Check Box 8" hidden="1">
                <a:extLst>
                  <a:ext uri="{63B3BB69-23CF-44E3-9099-C40C66FF867C}">
                    <a14:compatExt spid="_x0000_s1228808"/>
                  </a:ext>
                  <a:ext uri="{FF2B5EF4-FFF2-40B4-BE49-F238E27FC236}">
                    <a16:creationId xmlns:a16="http://schemas.microsoft.com/office/drawing/2014/main" id="{00000000-0008-0000-2100-000008C01200}"/>
                  </a:ext>
                </a:extLst>
              </xdr:cNvPr>
              <xdr:cNvSpPr/>
            </xdr:nvSpPr>
            <xdr:spPr bwMode="auto">
              <a:xfrm>
                <a:off x="3754797" y="2696502"/>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99571</xdr:colOff>
          <xdr:row>5</xdr:row>
          <xdr:rowOff>110849</xdr:rowOff>
        </xdr:from>
        <xdr:to>
          <xdr:col>22</xdr:col>
          <xdr:colOff>148667</xdr:colOff>
          <xdr:row>6</xdr:row>
          <xdr:rowOff>133565</xdr:rowOff>
        </xdr:to>
        <xdr:grpSp>
          <xdr:nvGrpSpPr>
            <xdr:cNvPr id="10" name="グループ化 9">
              <a:extLst>
                <a:ext uri="{FF2B5EF4-FFF2-40B4-BE49-F238E27FC236}">
                  <a16:creationId xmlns:a16="http://schemas.microsoft.com/office/drawing/2014/main" id="{00000000-0008-0000-2100-00000A000000}"/>
                </a:ext>
              </a:extLst>
            </xdr:cNvPr>
            <xdr:cNvGrpSpPr/>
          </xdr:nvGrpSpPr>
          <xdr:grpSpPr>
            <a:xfrm>
              <a:off x="2299846" y="768074"/>
              <a:ext cx="1677871" cy="194166"/>
              <a:chOff x="3095718" y="3133776"/>
              <a:chExt cx="1828750" cy="200595"/>
            </a:xfrm>
          </xdr:grpSpPr>
          <xdr:grpSp>
            <xdr:nvGrpSpPr>
              <xdr:cNvPr id="11" name="グループ化 10">
                <a:extLst>
                  <a:ext uri="{FF2B5EF4-FFF2-40B4-BE49-F238E27FC236}">
                    <a16:creationId xmlns:a16="http://schemas.microsoft.com/office/drawing/2014/main" id="{00000000-0008-0000-2100-00000B000000}"/>
                  </a:ext>
                </a:extLst>
              </xdr:cNvPr>
              <xdr:cNvGrpSpPr/>
            </xdr:nvGrpSpPr>
            <xdr:grpSpPr>
              <a:xfrm>
                <a:off x="3095718" y="3133967"/>
                <a:ext cx="1161994" cy="200404"/>
                <a:chOff x="3149731" y="2696719"/>
                <a:chExt cx="1162565" cy="202835"/>
              </a:xfrm>
            </xdr:grpSpPr>
            <xdr:sp macro="" textlink="">
              <xdr:nvSpPr>
                <xdr:cNvPr id="1228811" name="Check Box 11" hidden="1">
                  <a:extLst>
                    <a:ext uri="{63B3BB69-23CF-44E3-9099-C40C66FF867C}">
                      <a14:compatExt spid="_x0000_s1228811"/>
                    </a:ext>
                    <a:ext uri="{FF2B5EF4-FFF2-40B4-BE49-F238E27FC236}">
                      <a16:creationId xmlns:a16="http://schemas.microsoft.com/office/drawing/2014/main" id="{00000000-0008-0000-2100-00000BC01200}"/>
                    </a:ext>
                  </a:extLst>
                </xdr:cNvPr>
                <xdr:cNvSpPr/>
              </xdr:nvSpPr>
              <xdr:spPr bwMode="auto">
                <a:xfrm>
                  <a:off x="3149731" y="2696732"/>
                  <a:ext cx="557495"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2" name="Check Box 12" hidden="1">
                  <a:extLst>
                    <a:ext uri="{63B3BB69-23CF-44E3-9099-C40C66FF867C}">
                      <a14:compatExt spid="_x0000_s1228812"/>
                    </a:ext>
                    <a:ext uri="{FF2B5EF4-FFF2-40B4-BE49-F238E27FC236}">
                      <a16:creationId xmlns:a16="http://schemas.microsoft.com/office/drawing/2014/main" id="{00000000-0008-0000-2100-00000CC01200}"/>
                    </a:ext>
                  </a:extLst>
                </xdr:cNvPr>
                <xdr:cNvSpPr/>
              </xdr:nvSpPr>
              <xdr:spPr bwMode="auto">
                <a:xfrm>
                  <a:off x="3754803" y="269671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13" name="Check Box 13" hidden="1">
                <a:extLst>
                  <a:ext uri="{63B3BB69-23CF-44E3-9099-C40C66FF867C}">
                    <a14:compatExt spid="_x0000_s1228813"/>
                  </a:ext>
                  <a:ext uri="{FF2B5EF4-FFF2-40B4-BE49-F238E27FC236}">
                    <a16:creationId xmlns:a16="http://schemas.microsoft.com/office/drawing/2014/main" id="{00000000-0008-0000-2100-00000DC01200}"/>
                  </a:ext>
                </a:extLst>
              </xdr:cNvPr>
              <xdr:cNvSpPr/>
            </xdr:nvSpPr>
            <xdr:spPr bwMode="auto">
              <a:xfrm>
                <a:off x="4362493" y="3133776"/>
                <a:ext cx="561975" cy="1905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99571</xdr:colOff>
          <xdr:row>10</xdr:row>
          <xdr:rowOff>6836</xdr:rowOff>
        </xdr:from>
        <xdr:to>
          <xdr:col>22</xdr:col>
          <xdr:colOff>148667</xdr:colOff>
          <xdr:row>11</xdr:row>
          <xdr:rowOff>29552</xdr:rowOff>
        </xdr:to>
        <xdr:grpSp>
          <xdr:nvGrpSpPr>
            <xdr:cNvPr id="12" name="グループ化 11">
              <a:extLst>
                <a:ext uri="{FF2B5EF4-FFF2-40B4-BE49-F238E27FC236}">
                  <a16:creationId xmlns:a16="http://schemas.microsoft.com/office/drawing/2014/main" id="{00000000-0008-0000-2100-00000C000000}"/>
                </a:ext>
              </a:extLst>
            </xdr:cNvPr>
            <xdr:cNvGrpSpPr/>
          </xdr:nvGrpSpPr>
          <xdr:grpSpPr>
            <a:xfrm>
              <a:off x="2299846" y="1521311"/>
              <a:ext cx="1677871" cy="194166"/>
              <a:chOff x="3095718" y="3133776"/>
              <a:chExt cx="1828750" cy="200595"/>
            </a:xfrm>
          </xdr:grpSpPr>
          <xdr:grpSp>
            <xdr:nvGrpSpPr>
              <xdr:cNvPr id="13" name="グループ化 12">
                <a:extLst>
                  <a:ext uri="{FF2B5EF4-FFF2-40B4-BE49-F238E27FC236}">
                    <a16:creationId xmlns:a16="http://schemas.microsoft.com/office/drawing/2014/main" id="{00000000-0008-0000-2100-00000D000000}"/>
                  </a:ext>
                </a:extLst>
              </xdr:cNvPr>
              <xdr:cNvGrpSpPr/>
            </xdr:nvGrpSpPr>
            <xdr:grpSpPr>
              <a:xfrm>
                <a:off x="3095718" y="3133967"/>
                <a:ext cx="1161994" cy="200404"/>
                <a:chOff x="3149731" y="2696719"/>
                <a:chExt cx="1162565" cy="202835"/>
              </a:xfrm>
            </xdr:grpSpPr>
            <xdr:sp macro="" textlink="">
              <xdr:nvSpPr>
                <xdr:cNvPr id="1228814" name="Check Box 14" hidden="1">
                  <a:extLst>
                    <a:ext uri="{63B3BB69-23CF-44E3-9099-C40C66FF867C}">
                      <a14:compatExt spid="_x0000_s1228814"/>
                    </a:ext>
                    <a:ext uri="{FF2B5EF4-FFF2-40B4-BE49-F238E27FC236}">
                      <a16:creationId xmlns:a16="http://schemas.microsoft.com/office/drawing/2014/main" id="{00000000-0008-0000-2100-00000EC01200}"/>
                    </a:ext>
                  </a:extLst>
                </xdr:cNvPr>
                <xdr:cNvSpPr/>
              </xdr:nvSpPr>
              <xdr:spPr bwMode="auto">
                <a:xfrm>
                  <a:off x="3149731" y="2696732"/>
                  <a:ext cx="557495"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5" name="Check Box 15" hidden="1">
                  <a:extLst>
                    <a:ext uri="{63B3BB69-23CF-44E3-9099-C40C66FF867C}">
                      <a14:compatExt spid="_x0000_s1228815"/>
                    </a:ext>
                    <a:ext uri="{FF2B5EF4-FFF2-40B4-BE49-F238E27FC236}">
                      <a16:creationId xmlns:a16="http://schemas.microsoft.com/office/drawing/2014/main" id="{00000000-0008-0000-2100-00000FC01200}"/>
                    </a:ext>
                  </a:extLst>
                </xdr:cNvPr>
                <xdr:cNvSpPr/>
              </xdr:nvSpPr>
              <xdr:spPr bwMode="auto">
                <a:xfrm>
                  <a:off x="3754803" y="269671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16" name="Check Box 16" hidden="1">
                <a:extLst>
                  <a:ext uri="{63B3BB69-23CF-44E3-9099-C40C66FF867C}">
                    <a14:compatExt spid="_x0000_s1228816"/>
                  </a:ext>
                  <a:ext uri="{FF2B5EF4-FFF2-40B4-BE49-F238E27FC236}">
                    <a16:creationId xmlns:a16="http://schemas.microsoft.com/office/drawing/2014/main" id="{00000000-0008-0000-2100-000010C01200}"/>
                  </a:ext>
                </a:extLst>
              </xdr:cNvPr>
              <xdr:cNvSpPr/>
            </xdr:nvSpPr>
            <xdr:spPr bwMode="auto">
              <a:xfrm>
                <a:off x="4362493" y="3133776"/>
                <a:ext cx="561975" cy="1905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161925</xdr:rowOff>
        </xdr:from>
        <xdr:to>
          <xdr:col>24</xdr:col>
          <xdr:colOff>66675</xdr:colOff>
          <xdr:row>18</xdr:row>
          <xdr:rowOff>19421</xdr:rowOff>
        </xdr:to>
        <xdr:grpSp>
          <xdr:nvGrpSpPr>
            <xdr:cNvPr id="14" name="グループ化 13">
              <a:extLst>
                <a:ext uri="{FF2B5EF4-FFF2-40B4-BE49-F238E27FC236}">
                  <a16:creationId xmlns:a16="http://schemas.microsoft.com/office/drawing/2014/main" id="{00000000-0008-0000-2100-00000E000000}"/>
                </a:ext>
              </a:extLst>
            </xdr:cNvPr>
            <xdr:cNvGrpSpPr/>
          </xdr:nvGrpSpPr>
          <xdr:grpSpPr>
            <a:xfrm>
              <a:off x="3095625" y="2705100"/>
              <a:ext cx="1162050" cy="200396"/>
              <a:chOff x="3149663" y="2696521"/>
              <a:chExt cx="1162627" cy="202822"/>
            </a:xfrm>
          </xdr:grpSpPr>
          <xdr:sp macro="" textlink="">
            <xdr:nvSpPr>
              <xdr:cNvPr id="1228817" name="Check Box 17" hidden="1">
                <a:extLst>
                  <a:ext uri="{63B3BB69-23CF-44E3-9099-C40C66FF867C}">
                    <a14:compatExt spid="_x0000_s1228817"/>
                  </a:ext>
                  <a:ext uri="{FF2B5EF4-FFF2-40B4-BE49-F238E27FC236}">
                    <a16:creationId xmlns:a16="http://schemas.microsoft.com/office/drawing/2014/main" id="{00000000-0008-0000-2100-000011C01200}"/>
                  </a:ext>
                </a:extLst>
              </xdr:cNvPr>
              <xdr:cNvSpPr/>
            </xdr:nvSpPr>
            <xdr:spPr bwMode="auto">
              <a:xfrm>
                <a:off x="3149663" y="269652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8" name="Check Box 18" hidden="1">
                <a:extLst>
                  <a:ext uri="{63B3BB69-23CF-44E3-9099-C40C66FF867C}">
                    <a14:compatExt spid="_x0000_s1228818"/>
                  </a:ext>
                  <a:ext uri="{FF2B5EF4-FFF2-40B4-BE49-F238E27FC236}">
                    <a16:creationId xmlns:a16="http://schemas.microsoft.com/office/drawing/2014/main" id="{00000000-0008-0000-2100-000012C01200}"/>
                  </a:ext>
                </a:extLst>
              </xdr:cNvPr>
              <xdr:cNvSpPr/>
            </xdr:nvSpPr>
            <xdr:spPr bwMode="auto">
              <a:xfrm>
                <a:off x="3754797" y="269654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66675</xdr:colOff>
          <xdr:row>21</xdr:row>
          <xdr:rowOff>19421</xdr:rowOff>
        </xdr:to>
        <xdr:grpSp>
          <xdr:nvGrpSpPr>
            <xdr:cNvPr id="15" name="グループ化 14">
              <a:extLst>
                <a:ext uri="{FF2B5EF4-FFF2-40B4-BE49-F238E27FC236}">
                  <a16:creationId xmlns:a16="http://schemas.microsoft.com/office/drawing/2014/main" id="{00000000-0008-0000-2100-00000F000000}"/>
                </a:ext>
              </a:extLst>
            </xdr:cNvPr>
            <xdr:cNvGrpSpPr/>
          </xdr:nvGrpSpPr>
          <xdr:grpSpPr>
            <a:xfrm>
              <a:off x="3095625" y="3219450"/>
              <a:ext cx="1162050" cy="200396"/>
              <a:chOff x="3149663" y="2696521"/>
              <a:chExt cx="1162627" cy="202822"/>
            </a:xfrm>
          </xdr:grpSpPr>
          <xdr:sp macro="" textlink="">
            <xdr:nvSpPr>
              <xdr:cNvPr id="1228819" name="Check Box 19" hidden="1">
                <a:extLst>
                  <a:ext uri="{63B3BB69-23CF-44E3-9099-C40C66FF867C}">
                    <a14:compatExt spid="_x0000_s1228819"/>
                  </a:ext>
                  <a:ext uri="{FF2B5EF4-FFF2-40B4-BE49-F238E27FC236}">
                    <a16:creationId xmlns:a16="http://schemas.microsoft.com/office/drawing/2014/main" id="{00000000-0008-0000-2100-000013C01200}"/>
                  </a:ext>
                </a:extLst>
              </xdr:cNvPr>
              <xdr:cNvSpPr/>
            </xdr:nvSpPr>
            <xdr:spPr bwMode="auto">
              <a:xfrm>
                <a:off x="3149663" y="269652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20" name="Check Box 20" hidden="1">
                <a:extLst>
                  <a:ext uri="{63B3BB69-23CF-44E3-9099-C40C66FF867C}">
                    <a14:compatExt spid="_x0000_s1228820"/>
                  </a:ext>
                  <a:ext uri="{FF2B5EF4-FFF2-40B4-BE49-F238E27FC236}">
                    <a16:creationId xmlns:a16="http://schemas.microsoft.com/office/drawing/2014/main" id="{00000000-0008-0000-2100-000014C01200}"/>
                  </a:ext>
                </a:extLst>
              </xdr:cNvPr>
              <xdr:cNvSpPr/>
            </xdr:nvSpPr>
            <xdr:spPr bwMode="auto">
              <a:xfrm>
                <a:off x="3754797" y="269654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99571</xdr:colOff>
          <xdr:row>39</xdr:row>
          <xdr:rowOff>11187</xdr:rowOff>
        </xdr:from>
        <xdr:to>
          <xdr:col>22</xdr:col>
          <xdr:colOff>148667</xdr:colOff>
          <xdr:row>40</xdr:row>
          <xdr:rowOff>25102</xdr:rowOff>
        </xdr:to>
        <xdr:grpSp>
          <xdr:nvGrpSpPr>
            <xdr:cNvPr id="19" name="グループ化 18">
              <a:extLst>
                <a:ext uri="{FF2B5EF4-FFF2-40B4-BE49-F238E27FC236}">
                  <a16:creationId xmlns:a16="http://schemas.microsoft.com/office/drawing/2014/main" id="{00000000-0008-0000-2100-000013000000}"/>
                </a:ext>
              </a:extLst>
            </xdr:cNvPr>
            <xdr:cNvGrpSpPr/>
          </xdr:nvGrpSpPr>
          <xdr:grpSpPr>
            <a:xfrm>
              <a:off x="2299846" y="6497712"/>
              <a:ext cx="1677871" cy="185365"/>
              <a:chOff x="3095718" y="3133735"/>
              <a:chExt cx="1828750" cy="200384"/>
            </a:xfrm>
          </xdr:grpSpPr>
          <xdr:grpSp>
            <xdr:nvGrpSpPr>
              <xdr:cNvPr id="20" name="グループ化 19">
                <a:extLst>
                  <a:ext uri="{FF2B5EF4-FFF2-40B4-BE49-F238E27FC236}">
                    <a16:creationId xmlns:a16="http://schemas.microsoft.com/office/drawing/2014/main" id="{00000000-0008-0000-2100-000014000000}"/>
                  </a:ext>
                </a:extLst>
              </xdr:cNvPr>
              <xdr:cNvGrpSpPr/>
            </xdr:nvGrpSpPr>
            <xdr:grpSpPr>
              <a:xfrm>
                <a:off x="3095718" y="3133735"/>
                <a:ext cx="1161994" cy="200384"/>
                <a:chOff x="3149731" y="2696488"/>
                <a:chExt cx="1162565" cy="202815"/>
              </a:xfrm>
            </xdr:grpSpPr>
            <xdr:sp macro="" textlink="">
              <xdr:nvSpPr>
                <xdr:cNvPr id="1228827" name="Check Box 27" hidden="1">
                  <a:extLst>
                    <a:ext uri="{63B3BB69-23CF-44E3-9099-C40C66FF867C}">
                      <a14:compatExt spid="_x0000_s1228827"/>
                    </a:ext>
                    <a:ext uri="{FF2B5EF4-FFF2-40B4-BE49-F238E27FC236}">
                      <a16:creationId xmlns:a16="http://schemas.microsoft.com/office/drawing/2014/main" id="{00000000-0008-0000-2100-00001BC01200}"/>
                    </a:ext>
                  </a:extLst>
                </xdr:cNvPr>
                <xdr:cNvSpPr/>
              </xdr:nvSpPr>
              <xdr:spPr bwMode="auto">
                <a:xfrm>
                  <a:off x="3149731" y="2696488"/>
                  <a:ext cx="557495" cy="202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28" name="Check Box 28" hidden="1">
                  <a:extLst>
                    <a:ext uri="{63B3BB69-23CF-44E3-9099-C40C66FF867C}">
                      <a14:compatExt spid="_x0000_s1228828"/>
                    </a:ext>
                    <a:ext uri="{FF2B5EF4-FFF2-40B4-BE49-F238E27FC236}">
                      <a16:creationId xmlns:a16="http://schemas.microsoft.com/office/drawing/2014/main" id="{00000000-0008-0000-2100-00001CC01200}"/>
                    </a:ext>
                  </a:extLst>
                </xdr:cNvPr>
                <xdr:cNvSpPr/>
              </xdr:nvSpPr>
              <xdr:spPr bwMode="auto">
                <a:xfrm>
                  <a:off x="3754803" y="2696595"/>
                  <a:ext cx="557493" cy="1933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29" name="Check Box 29" hidden="1">
                <a:extLst>
                  <a:ext uri="{63B3BB69-23CF-44E3-9099-C40C66FF867C}">
                    <a14:compatExt spid="_x0000_s1228829"/>
                  </a:ext>
                  <a:ext uri="{FF2B5EF4-FFF2-40B4-BE49-F238E27FC236}">
                    <a16:creationId xmlns:a16="http://schemas.microsoft.com/office/drawing/2014/main" id="{00000000-0008-0000-2100-00001DC01200}"/>
                  </a:ext>
                </a:extLst>
              </xdr:cNvPr>
              <xdr:cNvSpPr/>
            </xdr:nvSpPr>
            <xdr:spPr bwMode="auto">
              <a:xfrm>
                <a:off x="4362493" y="3133762"/>
                <a:ext cx="5619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99571</xdr:colOff>
          <xdr:row>41</xdr:row>
          <xdr:rowOff>143265</xdr:rowOff>
        </xdr:from>
        <xdr:to>
          <xdr:col>22</xdr:col>
          <xdr:colOff>148667</xdr:colOff>
          <xdr:row>43</xdr:row>
          <xdr:rowOff>149727</xdr:rowOff>
        </xdr:to>
        <xdr:grpSp>
          <xdr:nvGrpSpPr>
            <xdr:cNvPr id="21" name="グループ化 20">
              <a:extLst>
                <a:ext uri="{FF2B5EF4-FFF2-40B4-BE49-F238E27FC236}">
                  <a16:creationId xmlns:a16="http://schemas.microsoft.com/office/drawing/2014/main" id="{00000000-0008-0000-2100-000015000000}"/>
                </a:ext>
              </a:extLst>
            </xdr:cNvPr>
            <xdr:cNvGrpSpPr/>
          </xdr:nvGrpSpPr>
          <xdr:grpSpPr>
            <a:xfrm>
              <a:off x="2299846" y="6972690"/>
              <a:ext cx="1677871" cy="349362"/>
              <a:chOff x="3095718" y="3133706"/>
              <a:chExt cx="1828750" cy="200410"/>
            </a:xfrm>
          </xdr:grpSpPr>
          <xdr:grpSp>
            <xdr:nvGrpSpPr>
              <xdr:cNvPr id="22" name="グループ化 21">
                <a:extLst>
                  <a:ext uri="{FF2B5EF4-FFF2-40B4-BE49-F238E27FC236}">
                    <a16:creationId xmlns:a16="http://schemas.microsoft.com/office/drawing/2014/main" id="{00000000-0008-0000-2100-000016000000}"/>
                  </a:ext>
                </a:extLst>
              </xdr:cNvPr>
              <xdr:cNvGrpSpPr/>
            </xdr:nvGrpSpPr>
            <xdr:grpSpPr>
              <a:xfrm>
                <a:off x="3095718" y="3133724"/>
                <a:ext cx="1161994" cy="200392"/>
                <a:chOff x="3149731" y="2696479"/>
                <a:chExt cx="1162565" cy="202823"/>
              </a:xfrm>
            </xdr:grpSpPr>
            <xdr:sp macro="" textlink="">
              <xdr:nvSpPr>
                <xdr:cNvPr id="1228830" name="Check Box 30" hidden="1">
                  <a:extLst>
                    <a:ext uri="{63B3BB69-23CF-44E3-9099-C40C66FF867C}">
                      <a14:compatExt spid="_x0000_s1228830"/>
                    </a:ext>
                    <a:ext uri="{FF2B5EF4-FFF2-40B4-BE49-F238E27FC236}">
                      <a16:creationId xmlns:a16="http://schemas.microsoft.com/office/drawing/2014/main" id="{00000000-0008-0000-2100-00001EC01200}"/>
                    </a:ext>
                  </a:extLst>
                </xdr:cNvPr>
                <xdr:cNvSpPr/>
              </xdr:nvSpPr>
              <xdr:spPr bwMode="auto">
                <a:xfrm>
                  <a:off x="3149731" y="2696479"/>
                  <a:ext cx="557495"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31" name="Check Box 31" hidden="1">
                  <a:extLst>
                    <a:ext uri="{63B3BB69-23CF-44E3-9099-C40C66FF867C}">
                      <a14:compatExt spid="_x0000_s1228831"/>
                    </a:ext>
                    <a:ext uri="{FF2B5EF4-FFF2-40B4-BE49-F238E27FC236}">
                      <a16:creationId xmlns:a16="http://schemas.microsoft.com/office/drawing/2014/main" id="{00000000-0008-0000-2100-00001FC01200}"/>
                    </a:ext>
                  </a:extLst>
                </xdr:cNvPr>
                <xdr:cNvSpPr/>
              </xdr:nvSpPr>
              <xdr:spPr bwMode="auto">
                <a:xfrm>
                  <a:off x="3754803" y="2696505"/>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32" name="Check Box 32" hidden="1">
                <a:extLst>
                  <a:ext uri="{63B3BB69-23CF-44E3-9099-C40C66FF867C}">
                    <a14:compatExt spid="_x0000_s1228832"/>
                  </a:ext>
                  <a:ext uri="{FF2B5EF4-FFF2-40B4-BE49-F238E27FC236}">
                    <a16:creationId xmlns:a16="http://schemas.microsoft.com/office/drawing/2014/main" id="{00000000-0008-0000-2100-000020C01200}"/>
                  </a:ext>
                </a:extLst>
              </xdr:cNvPr>
              <xdr:cNvSpPr/>
            </xdr:nvSpPr>
            <xdr:spPr bwMode="auto">
              <a:xfrm>
                <a:off x="4362493" y="3133706"/>
                <a:ext cx="5619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25</xdr:row>
          <xdr:rowOff>161925</xdr:rowOff>
        </xdr:from>
        <xdr:to>
          <xdr:col>24</xdr:col>
          <xdr:colOff>66675</xdr:colOff>
          <xdr:row>27</xdr:row>
          <xdr:rowOff>19421</xdr:rowOff>
        </xdr:to>
        <xdr:grpSp>
          <xdr:nvGrpSpPr>
            <xdr:cNvPr id="23" name="グループ化 22">
              <a:extLst>
                <a:ext uri="{FF2B5EF4-FFF2-40B4-BE49-F238E27FC236}">
                  <a16:creationId xmlns:a16="http://schemas.microsoft.com/office/drawing/2014/main" id="{00000000-0008-0000-2100-000017000000}"/>
                </a:ext>
              </a:extLst>
            </xdr:cNvPr>
            <xdr:cNvGrpSpPr/>
          </xdr:nvGrpSpPr>
          <xdr:grpSpPr>
            <a:xfrm>
              <a:off x="3095625" y="4248150"/>
              <a:ext cx="1162050" cy="200396"/>
              <a:chOff x="3149663" y="2696521"/>
              <a:chExt cx="1162627" cy="202822"/>
            </a:xfrm>
          </xdr:grpSpPr>
          <xdr:sp macro="" textlink="">
            <xdr:nvSpPr>
              <xdr:cNvPr id="1228833" name="Check Box 33" hidden="1">
                <a:extLst>
                  <a:ext uri="{63B3BB69-23CF-44E3-9099-C40C66FF867C}">
                    <a14:compatExt spid="_x0000_s1228833"/>
                  </a:ext>
                  <a:ext uri="{FF2B5EF4-FFF2-40B4-BE49-F238E27FC236}">
                    <a16:creationId xmlns:a16="http://schemas.microsoft.com/office/drawing/2014/main" id="{00000000-0008-0000-2100-000021C01200}"/>
                  </a:ext>
                </a:extLst>
              </xdr:cNvPr>
              <xdr:cNvSpPr/>
            </xdr:nvSpPr>
            <xdr:spPr bwMode="auto">
              <a:xfrm>
                <a:off x="3149663" y="269652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34" name="Check Box 34" hidden="1">
                <a:extLst>
                  <a:ext uri="{63B3BB69-23CF-44E3-9099-C40C66FF867C}">
                    <a14:compatExt spid="_x0000_s1228834"/>
                  </a:ext>
                  <a:ext uri="{FF2B5EF4-FFF2-40B4-BE49-F238E27FC236}">
                    <a16:creationId xmlns:a16="http://schemas.microsoft.com/office/drawing/2014/main" id="{00000000-0008-0000-2100-000022C01200}"/>
                  </a:ext>
                </a:extLst>
              </xdr:cNvPr>
              <xdr:cNvSpPr/>
            </xdr:nvSpPr>
            <xdr:spPr bwMode="auto">
              <a:xfrm>
                <a:off x="3754797" y="269654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11</xdr:col>
          <xdr:colOff>76200</xdr:colOff>
          <xdr:row>30</xdr:row>
          <xdr:rowOff>19050</xdr:rowOff>
        </xdr:to>
        <xdr:sp macro="" textlink="">
          <xdr:nvSpPr>
            <xdr:cNvPr id="1228835" name="Check Box 35" hidden="1">
              <a:extLst>
                <a:ext uri="{63B3BB69-23CF-44E3-9099-C40C66FF867C}">
                  <a14:compatExt spid="_x0000_s1228835"/>
                </a:ext>
                <a:ext uri="{FF2B5EF4-FFF2-40B4-BE49-F238E27FC236}">
                  <a16:creationId xmlns:a16="http://schemas.microsoft.com/office/drawing/2014/main" id="{00000000-0008-0000-2100-000023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14</xdr:col>
          <xdr:colOff>76200</xdr:colOff>
          <xdr:row>30</xdr:row>
          <xdr:rowOff>19050</xdr:rowOff>
        </xdr:to>
        <xdr:sp macro="" textlink="">
          <xdr:nvSpPr>
            <xdr:cNvPr id="1228836" name="Check Box 36" hidden="1">
              <a:extLst>
                <a:ext uri="{63B3BB69-23CF-44E3-9099-C40C66FF867C}">
                  <a14:compatExt spid="_x0000_s1228836"/>
                </a:ext>
                <a:ext uri="{FF2B5EF4-FFF2-40B4-BE49-F238E27FC236}">
                  <a16:creationId xmlns:a16="http://schemas.microsoft.com/office/drawing/2014/main" id="{00000000-0008-0000-2100-000024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17</xdr:col>
          <xdr:colOff>76200</xdr:colOff>
          <xdr:row>30</xdr:row>
          <xdr:rowOff>19050</xdr:rowOff>
        </xdr:to>
        <xdr:sp macro="" textlink="">
          <xdr:nvSpPr>
            <xdr:cNvPr id="1228837" name="Check Box 37" hidden="1">
              <a:extLst>
                <a:ext uri="{63B3BB69-23CF-44E3-9099-C40C66FF867C}">
                  <a14:compatExt spid="_x0000_s1228837"/>
                </a:ext>
                <a:ext uri="{FF2B5EF4-FFF2-40B4-BE49-F238E27FC236}">
                  <a16:creationId xmlns:a16="http://schemas.microsoft.com/office/drawing/2014/main" id="{00000000-0008-0000-2100-000025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161925</xdr:rowOff>
        </xdr:from>
        <xdr:to>
          <xdr:col>24</xdr:col>
          <xdr:colOff>76200</xdr:colOff>
          <xdr:row>30</xdr:row>
          <xdr:rowOff>9525</xdr:rowOff>
        </xdr:to>
        <xdr:sp macro="" textlink="">
          <xdr:nvSpPr>
            <xdr:cNvPr id="1228838" name="Check Box 38" hidden="1">
              <a:extLst>
                <a:ext uri="{63B3BB69-23CF-44E3-9099-C40C66FF867C}">
                  <a14:compatExt spid="_x0000_s1228838"/>
                </a:ext>
                <a:ext uri="{FF2B5EF4-FFF2-40B4-BE49-F238E27FC236}">
                  <a16:creationId xmlns:a16="http://schemas.microsoft.com/office/drawing/2014/main" id="{00000000-0008-0000-2100-000026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99571</xdr:colOff>
          <xdr:row>23</xdr:row>
          <xdr:rowOff>28172</xdr:rowOff>
        </xdr:from>
        <xdr:to>
          <xdr:col>22</xdr:col>
          <xdr:colOff>148667</xdr:colOff>
          <xdr:row>24</xdr:row>
          <xdr:rowOff>50888</xdr:rowOff>
        </xdr:to>
        <xdr:grpSp>
          <xdr:nvGrpSpPr>
            <xdr:cNvPr id="24" name="グループ化 23">
              <a:extLst>
                <a:ext uri="{FF2B5EF4-FFF2-40B4-BE49-F238E27FC236}">
                  <a16:creationId xmlns:a16="http://schemas.microsoft.com/office/drawing/2014/main" id="{00000000-0008-0000-2100-000018000000}"/>
                </a:ext>
              </a:extLst>
            </xdr:cNvPr>
            <xdr:cNvGrpSpPr/>
          </xdr:nvGrpSpPr>
          <xdr:grpSpPr>
            <a:xfrm>
              <a:off x="2299846" y="3771497"/>
              <a:ext cx="1677871" cy="194166"/>
              <a:chOff x="3095718" y="3133776"/>
              <a:chExt cx="1828750" cy="200595"/>
            </a:xfrm>
          </xdr:grpSpPr>
          <xdr:grpSp>
            <xdr:nvGrpSpPr>
              <xdr:cNvPr id="25" name="グループ化 24">
                <a:extLst>
                  <a:ext uri="{FF2B5EF4-FFF2-40B4-BE49-F238E27FC236}">
                    <a16:creationId xmlns:a16="http://schemas.microsoft.com/office/drawing/2014/main" id="{00000000-0008-0000-2100-000019000000}"/>
                  </a:ext>
                </a:extLst>
              </xdr:cNvPr>
              <xdr:cNvGrpSpPr/>
            </xdr:nvGrpSpPr>
            <xdr:grpSpPr>
              <a:xfrm>
                <a:off x="3095718" y="3133967"/>
                <a:ext cx="1161994" cy="200404"/>
                <a:chOff x="3149731" y="2696719"/>
                <a:chExt cx="1162565" cy="202835"/>
              </a:xfrm>
            </xdr:grpSpPr>
            <xdr:sp macro="" textlink="">
              <xdr:nvSpPr>
                <xdr:cNvPr id="1228839" name="Check Box 39" hidden="1">
                  <a:extLst>
                    <a:ext uri="{63B3BB69-23CF-44E3-9099-C40C66FF867C}">
                      <a14:compatExt spid="_x0000_s1228839"/>
                    </a:ext>
                    <a:ext uri="{FF2B5EF4-FFF2-40B4-BE49-F238E27FC236}">
                      <a16:creationId xmlns:a16="http://schemas.microsoft.com/office/drawing/2014/main" id="{00000000-0008-0000-2100-000027C01200}"/>
                    </a:ext>
                  </a:extLst>
                </xdr:cNvPr>
                <xdr:cNvSpPr/>
              </xdr:nvSpPr>
              <xdr:spPr bwMode="auto">
                <a:xfrm>
                  <a:off x="3149731" y="2696732"/>
                  <a:ext cx="557495"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0" name="Check Box 40" hidden="1">
                  <a:extLst>
                    <a:ext uri="{63B3BB69-23CF-44E3-9099-C40C66FF867C}">
                      <a14:compatExt spid="_x0000_s1228840"/>
                    </a:ext>
                    <a:ext uri="{FF2B5EF4-FFF2-40B4-BE49-F238E27FC236}">
                      <a16:creationId xmlns:a16="http://schemas.microsoft.com/office/drawing/2014/main" id="{00000000-0008-0000-2100-000028C01200}"/>
                    </a:ext>
                  </a:extLst>
                </xdr:cNvPr>
                <xdr:cNvSpPr/>
              </xdr:nvSpPr>
              <xdr:spPr bwMode="auto">
                <a:xfrm>
                  <a:off x="3754803" y="269671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41" name="Check Box 41" hidden="1">
                <a:extLst>
                  <a:ext uri="{63B3BB69-23CF-44E3-9099-C40C66FF867C}">
                    <a14:compatExt spid="_x0000_s1228841"/>
                  </a:ext>
                  <a:ext uri="{FF2B5EF4-FFF2-40B4-BE49-F238E27FC236}">
                    <a16:creationId xmlns:a16="http://schemas.microsoft.com/office/drawing/2014/main" id="{00000000-0008-0000-2100-000029C01200}"/>
                  </a:ext>
                </a:extLst>
              </xdr:cNvPr>
              <xdr:cNvSpPr/>
            </xdr:nvSpPr>
            <xdr:spPr bwMode="auto">
              <a:xfrm>
                <a:off x="4362493" y="3133776"/>
                <a:ext cx="561975" cy="1905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18</xdr:col>
      <xdr:colOff>161925</xdr:colOff>
      <xdr:row>30</xdr:row>
      <xdr:rowOff>85725</xdr:rowOff>
    </xdr:from>
    <xdr:to>
      <xdr:col>25</xdr:col>
      <xdr:colOff>57150</xdr:colOff>
      <xdr:row>32</xdr:row>
      <xdr:rowOff>19422</xdr:rowOff>
    </xdr:to>
    <xdr:grpSp>
      <xdr:nvGrpSpPr>
        <xdr:cNvPr id="27" name="グループ化 26">
          <a:extLst>
            <a:ext uri="{FF2B5EF4-FFF2-40B4-BE49-F238E27FC236}">
              <a16:creationId xmlns:a16="http://schemas.microsoft.com/office/drawing/2014/main" id="{00000000-0008-0000-2100-00001B000000}"/>
            </a:ext>
          </a:extLst>
        </xdr:cNvPr>
        <xdr:cNvGrpSpPr/>
      </xdr:nvGrpSpPr>
      <xdr:grpSpPr>
        <a:xfrm>
          <a:off x="3267075" y="5029200"/>
          <a:ext cx="1162050" cy="276597"/>
          <a:chOff x="3149654" y="2696140"/>
          <a:chExt cx="1162625" cy="202825"/>
        </a:xfrm>
      </xdr:grpSpPr>
      <xdr:sp macro="" textlink="">
        <xdr:nvSpPr>
          <xdr:cNvPr id="28"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100-00001C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100-00001D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30</xdr:row>
          <xdr:rowOff>152400</xdr:rowOff>
        </xdr:from>
        <xdr:to>
          <xdr:col>24</xdr:col>
          <xdr:colOff>66675</xdr:colOff>
          <xdr:row>32</xdr:row>
          <xdr:rowOff>9896</xdr:rowOff>
        </xdr:to>
        <xdr:grpSp>
          <xdr:nvGrpSpPr>
            <xdr:cNvPr id="30" name="グループ化 29">
              <a:extLst>
                <a:ext uri="{FF2B5EF4-FFF2-40B4-BE49-F238E27FC236}">
                  <a16:creationId xmlns:a16="http://schemas.microsoft.com/office/drawing/2014/main" id="{00000000-0008-0000-2100-00001E000000}"/>
                </a:ext>
              </a:extLst>
            </xdr:cNvPr>
            <xdr:cNvGrpSpPr/>
          </xdr:nvGrpSpPr>
          <xdr:grpSpPr>
            <a:xfrm>
              <a:off x="3095625" y="5095875"/>
              <a:ext cx="1162050" cy="200396"/>
              <a:chOff x="3149663" y="2696521"/>
              <a:chExt cx="1162627" cy="202822"/>
            </a:xfrm>
          </xdr:grpSpPr>
          <xdr:sp macro="" textlink="">
            <xdr:nvSpPr>
              <xdr:cNvPr id="1228842" name="Check Box 42" hidden="1">
                <a:extLst>
                  <a:ext uri="{63B3BB69-23CF-44E3-9099-C40C66FF867C}">
                    <a14:compatExt spid="_x0000_s1228842"/>
                  </a:ext>
                  <a:ext uri="{FF2B5EF4-FFF2-40B4-BE49-F238E27FC236}">
                    <a16:creationId xmlns:a16="http://schemas.microsoft.com/office/drawing/2014/main" id="{00000000-0008-0000-2100-00002AC01200}"/>
                  </a:ext>
                </a:extLst>
              </xdr:cNvPr>
              <xdr:cNvSpPr/>
            </xdr:nvSpPr>
            <xdr:spPr bwMode="auto">
              <a:xfrm>
                <a:off x="3149663" y="269652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3" name="Check Box 43" hidden="1">
                <a:extLst>
                  <a:ext uri="{63B3BB69-23CF-44E3-9099-C40C66FF867C}">
                    <a14:compatExt spid="_x0000_s1228843"/>
                  </a:ext>
                  <a:ext uri="{FF2B5EF4-FFF2-40B4-BE49-F238E27FC236}">
                    <a16:creationId xmlns:a16="http://schemas.microsoft.com/office/drawing/2014/main" id="{00000000-0008-0000-2100-00002BC01200}"/>
                  </a:ext>
                </a:extLst>
              </xdr:cNvPr>
              <xdr:cNvSpPr/>
            </xdr:nvSpPr>
            <xdr:spPr bwMode="auto">
              <a:xfrm>
                <a:off x="3754797" y="269654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33</xdr:row>
          <xdr:rowOff>152400</xdr:rowOff>
        </xdr:from>
        <xdr:to>
          <xdr:col>24</xdr:col>
          <xdr:colOff>66675</xdr:colOff>
          <xdr:row>35</xdr:row>
          <xdr:rowOff>9896</xdr:rowOff>
        </xdr:to>
        <xdr:grpSp>
          <xdr:nvGrpSpPr>
            <xdr:cNvPr id="31" name="グループ化 30">
              <a:extLst>
                <a:ext uri="{FF2B5EF4-FFF2-40B4-BE49-F238E27FC236}">
                  <a16:creationId xmlns:a16="http://schemas.microsoft.com/office/drawing/2014/main" id="{00000000-0008-0000-2100-00001F000000}"/>
                </a:ext>
              </a:extLst>
            </xdr:cNvPr>
            <xdr:cNvGrpSpPr/>
          </xdr:nvGrpSpPr>
          <xdr:grpSpPr>
            <a:xfrm>
              <a:off x="3095625" y="5610225"/>
              <a:ext cx="1162050" cy="200396"/>
              <a:chOff x="3149663" y="2696521"/>
              <a:chExt cx="1162627" cy="202822"/>
            </a:xfrm>
          </xdr:grpSpPr>
          <xdr:sp macro="" textlink="">
            <xdr:nvSpPr>
              <xdr:cNvPr id="1228844" name="Check Box 44" hidden="1">
                <a:extLst>
                  <a:ext uri="{63B3BB69-23CF-44E3-9099-C40C66FF867C}">
                    <a14:compatExt spid="_x0000_s1228844"/>
                  </a:ext>
                  <a:ext uri="{FF2B5EF4-FFF2-40B4-BE49-F238E27FC236}">
                    <a16:creationId xmlns:a16="http://schemas.microsoft.com/office/drawing/2014/main" id="{00000000-0008-0000-2100-00002CC01200}"/>
                  </a:ext>
                </a:extLst>
              </xdr:cNvPr>
              <xdr:cNvSpPr/>
            </xdr:nvSpPr>
            <xdr:spPr bwMode="auto">
              <a:xfrm>
                <a:off x="3149663" y="269652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5" name="Check Box 45" hidden="1">
                <a:extLst>
                  <a:ext uri="{63B3BB69-23CF-44E3-9099-C40C66FF867C}">
                    <a14:compatExt spid="_x0000_s1228845"/>
                  </a:ext>
                  <a:ext uri="{FF2B5EF4-FFF2-40B4-BE49-F238E27FC236}">
                    <a16:creationId xmlns:a16="http://schemas.microsoft.com/office/drawing/2014/main" id="{00000000-0008-0000-2100-00002DC01200}"/>
                  </a:ext>
                </a:extLst>
              </xdr:cNvPr>
              <xdr:cNvSpPr/>
            </xdr:nvSpPr>
            <xdr:spPr bwMode="auto">
              <a:xfrm>
                <a:off x="3754797" y="269654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45</xdr:row>
          <xdr:rowOff>19050</xdr:rowOff>
        </xdr:from>
        <xdr:to>
          <xdr:col>24</xdr:col>
          <xdr:colOff>13189</xdr:colOff>
          <xdr:row>46</xdr:row>
          <xdr:rowOff>22841</xdr:rowOff>
        </xdr:to>
        <xdr:grpSp>
          <xdr:nvGrpSpPr>
            <xdr:cNvPr id="16" name="グループ化 15">
              <a:extLst>
                <a:ext uri="{FF2B5EF4-FFF2-40B4-BE49-F238E27FC236}">
                  <a16:creationId xmlns:a16="http://schemas.microsoft.com/office/drawing/2014/main" id="{00000000-0008-0000-2100-000010000000}"/>
                </a:ext>
              </a:extLst>
            </xdr:cNvPr>
            <xdr:cNvGrpSpPr/>
          </xdr:nvGrpSpPr>
          <xdr:grpSpPr>
            <a:xfrm>
              <a:off x="3114675" y="7534275"/>
              <a:ext cx="1089514" cy="175241"/>
              <a:chOff x="3149147" y="2695547"/>
              <a:chExt cx="1162615" cy="202822"/>
            </a:xfrm>
          </xdr:grpSpPr>
          <xdr:sp macro="" textlink="">
            <xdr:nvSpPr>
              <xdr:cNvPr id="1228846" name="Check Box 46" hidden="1">
                <a:extLst>
                  <a:ext uri="{63B3BB69-23CF-44E3-9099-C40C66FF867C}">
                    <a14:compatExt spid="_x0000_s1228846"/>
                  </a:ext>
                  <a:ext uri="{FF2B5EF4-FFF2-40B4-BE49-F238E27FC236}">
                    <a16:creationId xmlns:a16="http://schemas.microsoft.com/office/drawing/2014/main" id="{00000000-0008-0000-2100-00002EC01200}"/>
                  </a:ext>
                </a:extLst>
              </xdr:cNvPr>
              <xdr:cNvSpPr/>
            </xdr:nvSpPr>
            <xdr:spPr bwMode="auto">
              <a:xfrm>
                <a:off x="3149147" y="269554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7" name="Check Box 47" hidden="1">
                <a:extLst>
                  <a:ext uri="{63B3BB69-23CF-44E3-9099-C40C66FF867C}">
                    <a14:compatExt spid="_x0000_s1228847"/>
                  </a:ext>
                  <a:ext uri="{FF2B5EF4-FFF2-40B4-BE49-F238E27FC236}">
                    <a16:creationId xmlns:a16="http://schemas.microsoft.com/office/drawing/2014/main" id="{00000000-0008-0000-2100-00002FC01200}"/>
                  </a:ext>
                </a:extLst>
              </xdr:cNvPr>
              <xdr:cNvSpPr/>
            </xdr:nvSpPr>
            <xdr:spPr bwMode="auto">
              <a:xfrm>
                <a:off x="3754269"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8</xdr:col>
      <xdr:colOff>66675</xdr:colOff>
      <xdr:row>49</xdr:row>
      <xdr:rowOff>0</xdr:rowOff>
    </xdr:from>
    <xdr:to>
      <xdr:col>14</xdr:col>
      <xdr:colOff>142875</xdr:colOff>
      <xdr:row>50</xdr:row>
      <xdr:rowOff>47997</xdr:rowOff>
    </xdr:to>
    <xdr:grpSp>
      <xdr:nvGrpSpPr>
        <xdr:cNvPr id="18" name="グループ化 17">
          <a:extLst>
            <a:ext uri="{FF2B5EF4-FFF2-40B4-BE49-F238E27FC236}">
              <a16:creationId xmlns:a16="http://schemas.microsoft.com/office/drawing/2014/main" id="{00000000-0008-0000-2100-000012000000}"/>
            </a:ext>
          </a:extLst>
        </xdr:cNvPr>
        <xdr:cNvGrpSpPr/>
      </xdr:nvGrpSpPr>
      <xdr:grpSpPr>
        <a:xfrm>
          <a:off x="1362075" y="8201025"/>
          <a:ext cx="1162050" cy="219447"/>
          <a:chOff x="3149636" y="2696476"/>
          <a:chExt cx="1162624" cy="202828"/>
        </a:xfrm>
      </xdr:grpSpPr>
      <xdr:sp macro="" textlink="">
        <xdr:nvSpPr>
          <xdr:cNvPr id="26" name="Check Box 45" hidden="1">
            <a:extLst>
              <a:ext uri="{63B3BB69-23CF-44E3-9099-C40C66FF867C}">
                <a14:compatExt xmlns:a14="http://schemas.microsoft.com/office/drawing/2010/main" spid="_x0000_s246829"/>
              </a:ext>
              <a:ext uri="{FF2B5EF4-FFF2-40B4-BE49-F238E27FC236}">
                <a16:creationId xmlns:a16="http://schemas.microsoft.com/office/drawing/2014/main" id="{00000000-0008-0000-2100-00001A000000}"/>
              </a:ext>
            </a:extLst>
          </xdr:cNvPr>
          <xdr:cNvSpPr/>
        </xdr:nvSpPr>
        <xdr:spPr bwMode="auto">
          <a:xfrm>
            <a:off x="3149636" y="2696482"/>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2" name="Check Box 46" hidden="1">
            <a:extLst>
              <a:ext uri="{63B3BB69-23CF-44E3-9099-C40C66FF867C}">
                <a14:compatExt xmlns:a14="http://schemas.microsoft.com/office/drawing/2010/main" spid="_x0000_s246830"/>
              </a:ext>
              <a:ext uri="{FF2B5EF4-FFF2-40B4-BE49-F238E27FC236}">
                <a16:creationId xmlns:a16="http://schemas.microsoft.com/office/drawing/2014/main" id="{00000000-0008-0000-2100-000020000000}"/>
              </a:ext>
            </a:extLst>
          </xdr:cNvPr>
          <xdr:cNvSpPr/>
        </xdr:nvSpPr>
        <xdr:spPr bwMode="auto">
          <a:xfrm>
            <a:off x="3754767" y="2696476"/>
            <a:ext cx="557493" cy="19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50</xdr:row>
          <xdr:rowOff>0</xdr:rowOff>
        </xdr:from>
        <xdr:to>
          <xdr:col>24</xdr:col>
          <xdr:colOff>66675</xdr:colOff>
          <xdr:row>51</xdr:row>
          <xdr:rowOff>9896</xdr:rowOff>
        </xdr:to>
        <xdr:grpSp>
          <xdr:nvGrpSpPr>
            <xdr:cNvPr id="33" name="グループ化 32">
              <a:extLst>
                <a:ext uri="{FF2B5EF4-FFF2-40B4-BE49-F238E27FC236}">
                  <a16:creationId xmlns:a16="http://schemas.microsoft.com/office/drawing/2014/main" id="{00000000-0008-0000-2100-000021000000}"/>
                </a:ext>
              </a:extLst>
            </xdr:cNvPr>
            <xdr:cNvGrpSpPr/>
          </xdr:nvGrpSpPr>
          <xdr:grpSpPr>
            <a:xfrm>
              <a:off x="3095625" y="8372475"/>
              <a:ext cx="1162050" cy="181346"/>
              <a:chOff x="3149667" y="2696105"/>
              <a:chExt cx="1162627" cy="202824"/>
            </a:xfrm>
          </xdr:grpSpPr>
          <xdr:sp macro="" textlink="">
            <xdr:nvSpPr>
              <xdr:cNvPr id="1228848" name="Check Box 48" hidden="1">
                <a:extLst>
                  <a:ext uri="{63B3BB69-23CF-44E3-9099-C40C66FF867C}">
                    <a14:compatExt spid="_x0000_s1228848"/>
                  </a:ext>
                  <a:ext uri="{FF2B5EF4-FFF2-40B4-BE49-F238E27FC236}">
                    <a16:creationId xmlns:a16="http://schemas.microsoft.com/office/drawing/2014/main" id="{00000000-0008-0000-2100-000030C01200}"/>
                  </a:ext>
                </a:extLst>
              </xdr:cNvPr>
              <xdr:cNvSpPr/>
            </xdr:nvSpPr>
            <xdr:spPr bwMode="auto">
              <a:xfrm>
                <a:off x="3149667" y="269610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9" name="Check Box 49" hidden="1">
                <a:extLst>
                  <a:ext uri="{63B3BB69-23CF-44E3-9099-C40C66FF867C}">
                    <a14:compatExt spid="_x0000_s1228849"/>
                  </a:ext>
                  <a:ext uri="{FF2B5EF4-FFF2-40B4-BE49-F238E27FC236}">
                    <a16:creationId xmlns:a16="http://schemas.microsoft.com/office/drawing/2014/main" id="{00000000-0008-0000-2100-000031C01200}"/>
                  </a:ext>
                </a:extLst>
              </xdr:cNvPr>
              <xdr:cNvSpPr/>
            </xdr:nvSpPr>
            <xdr:spPr bwMode="auto">
              <a:xfrm>
                <a:off x="3754801" y="269649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55</xdr:row>
          <xdr:rowOff>293</xdr:rowOff>
        </xdr:from>
        <xdr:to>
          <xdr:col>24</xdr:col>
          <xdr:colOff>66675</xdr:colOff>
          <xdr:row>56</xdr:row>
          <xdr:rowOff>11225</xdr:rowOff>
        </xdr:to>
        <xdr:grpSp>
          <xdr:nvGrpSpPr>
            <xdr:cNvPr id="34" name="グループ化 33">
              <a:extLst>
                <a:ext uri="{FF2B5EF4-FFF2-40B4-BE49-F238E27FC236}">
                  <a16:creationId xmlns:a16="http://schemas.microsoft.com/office/drawing/2014/main" id="{00000000-0008-0000-2100-000022000000}"/>
                </a:ext>
              </a:extLst>
            </xdr:cNvPr>
            <xdr:cNvGrpSpPr/>
          </xdr:nvGrpSpPr>
          <xdr:grpSpPr>
            <a:xfrm>
              <a:off x="3095625" y="9230018"/>
              <a:ext cx="1162050" cy="182382"/>
              <a:chOff x="3149701" y="2696191"/>
              <a:chExt cx="1162627" cy="202824"/>
            </a:xfrm>
          </xdr:grpSpPr>
          <xdr:sp macro="" textlink="">
            <xdr:nvSpPr>
              <xdr:cNvPr id="1228850" name="Check Box 50" hidden="1">
                <a:extLst>
                  <a:ext uri="{63B3BB69-23CF-44E3-9099-C40C66FF867C}">
                    <a14:compatExt spid="_x0000_s1228850"/>
                  </a:ext>
                  <a:ext uri="{FF2B5EF4-FFF2-40B4-BE49-F238E27FC236}">
                    <a16:creationId xmlns:a16="http://schemas.microsoft.com/office/drawing/2014/main" id="{00000000-0008-0000-2100-000032C01200}"/>
                  </a:ext>
                </a:extLst>
              </xdr:cNvPr>
              <xdr:cNvSpPr/>
            </xdr:nvSpPr>
            <xdr:spPr bwMode="auto">
              <a:xfrm>
                <a:off x="3149701" y="2696191"/>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51" name="Check Box 51" hidden="1">
                <a:extLst>
                  <a:ext uri="{63B3BB69-23CF-44E3-9099-C40C66FF867C}">
                    <a14:compatExt spid="_x0000_s1228851"/>
                  </a:ext>
                  <a:ext uri="{FF2B5EF4-FFF2-40B4-BE49-F238E27FC236}">
                    <a16:creationId xmlns:a16="http://schemas.microsoft.com/office/drawing/2014/main" id="{00000000-0008-0000-2100-000033C01200}"/>
                  </a:ext>
                </a:extLst>
              </xdr:cNvPr>
              <xdr:cNvSpPr/>
            </xdr:nvSpPr>
            <xdr:spPr bwMode="auto">
              <a:xfrm>
                <a:off x="3754835" y="2696192"/>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52</xdr:row>
          <xdr:rowOff>0</xdr:rowOff>
        </xdr:from>
        <xdr:to>
          <xdr:col>24</xdr:col>
          <xdr:colOff>66675</xdr:colOff>
          <xdr:row>53</xdr:row>
          <xdr:rowOff>19050</xdr:rowOff>
        </xdr:to>
        <xdr:grpSp>
          <xdr:nvGrpSpPr>
            <xdr:cNvPr id="35" name="グループ化 55">
              <a:extLst>
                <a:ext uri="{FF2B5EF4-FFF2-40B4-BE49-F238E27FC236}">
                  <a16:creationId xmlns:a16="http://schemas.microsoft.com/office/drawing/2014/main" id="{00000000-0008-0000-2100-000023000000}"/>
                </a:ext>
              </a:extLst>
            </xdr:cNvPr>
            <xdr:cNvGrpSpPr>
              <a:grpSpLocks/>
            </xdr:cNvGrpSpPr>
          </xdr:nvGrpSpPr>
          <xdr:grpSpPr bwMode="auto">
            <a:xfrm>
              <a:off x="3095625" y="8715375"/>
              <a:ext cx="1162050" cy="190500"/>
              <a:chOff x="31496" y="26961"/>
              <a:chExt cx="11626" cy="2028"/>
            </a:xfrm>
          </xdr:grpSpPr>
          <xdr:sp macro="" textlink="">
            <xdr:nvSpPr>
              <xdr:cNvPr id="1228852" name="Check Box 52" hidden="1">
                <a:extLst>
                  <a:ext uri="{63B3BB69-23CF-44E3-9099-C40C66FF867C}">
                    <a14:compatExt spid="_x0000_s1228852"/>
                  </a:ext>
                  <a:ext uri="{FF2B5EF4-FFF2-40B4-BE49-F238E27FC236}">
                    <a16:creationId xmlns:a16="http://schemas.microsoft.com/office/drawing/2014/main" id="{00000000-0008-0000-2100-000034C012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53" name="Check Box 53" hidden="1">
                <a:extLst>
                  <a:ext uri="{63B3BB69-23CF-44E3-9099-C40C66FF867C}">
                    <a14:compatExt spid="_x0000_s1228853"/>
                  </a:ext>
                  <a:ext uri="{FF2B5EF4-FFF2-40B4-BE49-F238E27FC236}">
                    <a16:creationId xmlns:a16="http://schemas.microsoft.com/office/drawing/2014/main" id="{00000000-0008-0000-2100-000035C0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58</xdr:row>
          <xdr:rowOff>52020</xdr:rowOff>
        </xdr:from>
        <xdr:to>
          <xdr:col>24</xdr:col>
          <xdr:colOff>66675</xdr:colOff>
          <xdr:row>59</xdr:row>
          <xdr:rowOff>77606</xdr:rowOff>
        </xdr:to>
        <xdr:grpSp>
          <xdr:nvGrpSpPr>
            <xdr:cNvPr id="36" name="グループ化 35">
              <a:extLst>
                <a:ext uri="{FF2B5EF4-FFF2-40B4-BE49-F238E27FC236}">
                  <a16:creationId xmlns:a16="http://schemas.microsoft.com/office/drawing/2014/main" id="{00000000-0008-0000-2100-000024000000}"/>
                </a:ext>
              </a:extLst>
            </xdr:cNvPr>
            <xdr:cNvGrpSpPr/>
          </xdr:nvGrpSpPr>
          <xdr:grpSpPr>
            <a:xfrm>
              <a:off x="3095625" y="9796095"/>
              <a:ext cx="1162050" cy="197036"/>
              <a:chOff x="3149701" y="2695758"/>
              <a:chExt cx="1162627" cy="202825"/>
            </a:xfrm>
          </xdr:grpSpPr>
          <xdr:sp macro="" textlink="">
            <xdr:nvSpPr>
              <xdr:cNvPr id="1228854" name="Check Box 54" hidden="1">
                <a:extLst>
                  <a:ext uri="{63B3BB69-23CF-44E3-9099-C40C66FF867C}">
                    <a14:compatExt spid="_x0000_s1228854"/>
                  </a:ext>
                  <a:ext uri="{FF2B5EF4-FFF2-40B4-BE49-F238E27FC236}">
                    <a16:creationId xmlns:a16="http://schemas.microsoft.com/office/drawing/2014/main" id="{00000000-0008-0000-2100-000036C01200}"/>
                  </a:ext>
                </a:extLst>
              </xdr:cNvPr>
              <xdr:cNvSpPr/>
            </xdr:nvSpPr>
            <xdr:spPr bwMode="auto">
              <a:xfrm>
                <a:off x="3149701" y="269575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55" name="Check Box 55" hidden="1">
                <a:extLst>
                  <a:ext uri="{63B3BB69-23CF-44E3-9099-C40C66FF867C}">
                    <a14:compatExt spid="_x0000_s1228855"/>
                  </a:ext>
                  <a:ext uri="{FF2B5EF4-FFF2-40B4-BE49-F238E27FC236}">
                    <a16:creationId xmlns:a16="http://schemas.microsoft.com/office/drawing/2014/main" id="{00000000-0008-0000-2100-000037C01200}"/>
                  </a:ext>
                </a:extLst>
              </xdr:cNvPr>
              <xdr:cNvSpPr/>
            </xdr:nvSpPr>
            <xdr:spPr bwMode="auto">
              <a:xfrm>
                <a:off x="375483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53</xdr:col>
      <xdr:colOff>47625</xdr:colOff>
      <xdr:row>11</xdr:row>
      <xdr:rowOff>76200</xdr:rowOff>
    </xdr:from>
    <xdr:to>
      <xdr:col>59</xdr:col>
      <xdr:colOff>123825</xdr:colOff>
      <xdr:row>12</xdr:row>
      <xdr:rowOff>105147</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9505950" y="1762125"/>
          <a:ext cx="1162050" cy="200397"/>
          <a:chOff x="3149654" y="2696140"/>
          <a:chExt cx="1162625" cy="202825"/>
        </a:xfrm>
      </xdr:grpSpPr>
      <xdr:sp macro="" textlink="">
        <xdr:nvSpPr>
          <xdr:cNvPr id="3" name="Check Box 12" hidden="1">
            <a:extLst>
              <a:ext uri="{63B3BB69-23CF-44E3-9099-C40C66FF867C}">
                <a14:compatExt xmlns:a14="http://schemas.microsoft.com/office/drawing/2010/main" spid="_x0000_s684044"/>
              </a:ext>
              <a:ext uri="{FF2B5EF4-FFF2-40B4-BE49-F238E27FC236}">
                <a16:creationId xmlns:a16="http://schemas.microsoft.com/office/drawing/2014/main" id="{00000000-0008-0000-2200-000003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3" hidden="1">
            <a:extLst>
              <a:ext uri="{63B3BB69-23CF-44E3-9099-C40C66FF867C}">
                <a14:compatExt xmlns:a14="http://schemas.microsoft.com/office/drawing/2010/main" spid="_x0000_s684045"/>
              </a:ext>
              <a:ext uri="{FF2B5EF4-FFF2-40B4-BE49-F238E27FC236}">
                <a16:creationId xmlns:a16="http://schemas.microsoft.com/office/drawing/2014/main" id="{00000000-0008-0000-2200-000004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20</xdr:row>
      <xdr:rowOff>47625</xdr:rowOff>
    </xdr:from>
    <xdr:to>
      <xdr:col>59</xdr:col>
      <xdr:colOff>123825</xdr:colOff>
      <xdr:row>21</xdr:row>
      <xdr:rowOff>76572</xdr:rowOff>
    </xdr:to>
    <xdr:grpSp>
      <xdr:nvGrpSpPr>
        <xdr:cNvPr id="5" name="グループ化 4">
          <a:extLst>
            <a:ext uri="{FF2B5EF4-FFF2-40B4-BE49-F238E27FC236}">
              <a16:creationId xmlns:a16="http://schemas.microsoft.com/office/drawing/2014/main" id="{00000000-0008-0000-2200-000005000000}"/>
            </a:ext>
          </a:extLst>
        </xdr:cNvPr>
        <xdr:cNvGrpSpPr/>
      </xdr:nvGrpSpPr>
      <xdr:grpSpPr>
        <a:xfrm>
          <a:off x="9505950" y="3276600"/>
          <a:ext cx="1162050" cy="200397"/>
          <a:chOff x="3149654" y="2696140"/>
          <a:chExt cx="1162625" cy="202825"/>
        </a:xfrm>
      </xdr:grpSpPr>
      <xdr:sp macro="" textlink="">
        <xdr:nvSpPr>
          <xdr:cNvPr id="6" name="Check Box 18" hidden="1">
            <a:extLst>
              <a:ext uri="{63B3BB69-23CF-44E3-9099-C40C66FF867C}">
                <a14:compatExt xmlns:a14="http://schemas.microsoft.com/office/drawing/2010/main" spid="_x0000_s684050"/>
              </a:ext>
              <a:ext uri="{FF2B5EF4-FFF2-40B4-BE49-F238E27FC236}">
                <a16:creationId xmlns:a16="http://schemas.microsoft.com/office/drawing/2014/main" id="{00000000-0008-0000-2200-000006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19" hidden="1">
            <a:extLst>
              <a:ext uri="{63B3BB69-23CF-44E3-9099-C40C66FF867C}">
                <a14:compatExt xmlns:a14="http://schemas.microsoft.com/office/drawing/2010/main" spid="_x0000_s684051"/>
              </a:ext>
              <a:ext uri="{FF2B5EF4-FFF2-40B4-BE49-F238E27FC236}">
                <a16:creationId xmlns:a16="http://schemas.microsoft.com/office/drawing/2014/main" id="{00000000-0008-0000-2200-000007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22</xdr:row>
      <xdr:rowOff>76200</xdr:rowOff>
    </xdr:from>
    <xdr:to>
      <xdr:col>59</xdr:col>
      <xdr:colOff>123825</xdr:colOff>
      <xdr:row>23</xdr:row>
      <xdr:rowOff>105147</xdr:rowOff>
    </xdr:to>
    <xdr:grpSp>
      <xdr:nvGrpSpPr>
        <xdr:cNvPr id="8" name="グループ化 7">
          <a:extLst>
            <a:ext uri="{FF2B5EF4-FFF2-40B4-BE49-F238E27FC236}">
              <a16:creationId xmlns:a16="http://schemas.microsoft.com/office/drawing/2014/main" id="{00000000-0008-0000-2200-000008000000}"/>
            </a:ext>
          </a:extLst>
        </xdr:cNvPr>
        <xdr:cNvGrpSpPr/>
      </xdr:nvGrpSpPr>
      <xdr:grpSpPr>
        <a:xfrm>
          <a:off x="9505950" y="3648075"/>
          <a:ext cx="1162050" cy="200397"/>
          <a:chOff x="3149654" y="2696140"/>
          <a:chExt cx="1162625" cy="202825"/>
        </a:xfrm>
      </xdr:grpSpPr>
      <xdr:sp macro="" textlink="">
        <xdr:nvSpPr>
          <xdr:cNvPr id="9" name="Check Box 20" hidden="1">
            <a:extLst>
              <a:ext uri="{63B3BB69-23CF-44E3-9099-C40C66FF867C}">
                <a14:compatExt xmlns:a14="http://schemas.microsoft.com/office/drawing/2010/main" spid="_x0000_s684052"/>
              </a:ext>
              <a:ext uri="{FF2B5EF4-FFF2-40B4-BE49-F238E27FC236}">
                <a16:creationId xmlns:a16="http://schemas.microsoft.com/office/drawing/2014/main" id="{00000000-0008-0000-2200-000009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21" hidden="1">
            <a:extLst>
              <a:ext uri="{63B3BB69-23CF-44E3-9099-C40C66FF867C}">
                <a14:compatExt xmlns:a14="http://schemas.microsoft.com/office/drawing/2010/main" spid="_x0000_s684053"/>
              </a:ext>
              <a:ext uri="{FF2B5EF4-FFF2-40B4-BE49-F238E27FC236}">
                <a16:creationId xmlns:a16="http://schemas.microsoft.com/office/drawing/2014/main" id="{00000000-0008-0000-2200-00000A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49</xdr:row>
          <xdr:rowOff>142875</xdr:rowOff>
        </xdr:from>
        <xdr:to>
          <xdr:col>25</xdr:col>
          <xdr:colOff>58831</xdr:colOff>
          <xdr:row>51</xdr:row>
          <xdr:rowOff>372</xdr:rowOff>
        </xdr:to>
        <xdr:grpSp>
          <xdr:nvGrpSpPr>
            <xdr:cNvPr id="11" name="グループ化 10">
              <a:extLst>
                <a:ext uri="{FF2B5EF4-FFF2-40B4-BE49-F238E27FC236}">
                  <a16:creationId xmlns:a16="http://schemas.microsoft.com/office/drawing/2014/main" id="{00000000-0008-0000-2200-00000B000000}"/>
                </a:ext>
              </a:extLst>
            </xdr:cNvPr>
            <xdr:cNvGrpSpPr/>
          </xdr:nvGrpSpPr>
          <xdr:grpSpPr>
            <a:xfrm>
              <a:off x="3286125" y="8343900"/>
              <a:ext cx="1163731" cy="200397"/>
              <a:chOff x="3149657" y="2696139"/>
              <a:chExt cx="1162620" cy="202825"/>
            </a:xfrm>
          </xdr:grpSpPr>
          <xdr:sp macro="" textlink="">
            <xdr:nvSpPr>
              <xdr:cNvPr id="1331201" name="Check Box 1" hidden="1">
                <a:extLst>
                  <a:ext uri="{63B3BB69-23CF-44E3-9099-C40C66FF867C}">
                    <a14:compatExt spid="_x0000_s1331201"/>
                  </a:ext>
                  <a:ext uri="{FF2B5EF4-FFF2-40B4-BE49-F238E27FC236}">
                    <a16:creationId xmlns:a16="http://schemas.microsoft.com/office/drawing/2014/main" id="{00000000-0008-0000-2200-000001501400}"/>
                  </a:ext>
                </a:extLst>
              </xdr:cNvPr>
              <xdr:cNvSpPr/>
            </xdr:nvSpPr>
            <xdr:spPr bwMode="auto">
              <a:xfrm>
                <a:off x="3149657" y="269613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02" name="Check Box 2" hidden="1">
                <a:extLst>
                  <a:ext uri="{63B3BB69-23CF-44E3-9099-C40C66FF867C}">
                    <a14:compatExt spid="_x0000_s1331202"/>
                  </a:ext>
                  <a:ext uri="{FF2B5EF4-FFF2-40B4-BE49-F238E27FC236}">
                    <a16:creationId xmlns:a16="http://schemas.microsoft.com/office/drawing/2014/main" id="{00000000-0008-0000-2200-000002501400}"/>
                  </a:ext>
                </a:extLst>
              </xdr:cNvPr>
              <xdr:cNvSpPr/>
            </xdr:nvSpPr>
            <xdr:spPr bwMode="auto">
              <a:xfrm>
                <a:off x="37547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xdr:row>
          <xdr:rowOff>152400</xdr:rowOff>
        </xdr:from>
        <xdr:to>
          <xdr:col>25</xdr:col>
          <xdr:colOff>19050</xdr:colOff>
          <xdr:row>36</xdr:row>
          <xdr:rowOff>160950</xdr:rowOff>
        </xdr:to>
        <xdr:grpSp>
          <xdr:nvGrpSpPr>
            <xdr:cNvPr id="12" name="グループ化 11">
              <a:extLst>
                <a:ext uri="{FF2B5EF4-FFF2-40B4-BE49-F238E27FC236}">
                  <a16:creationId xmlns:a16="http://schemas.microsoft.com/office/drawing/2014/main" id="{00000000-0008-0000-2200-00000C000000}"/>
                </a:ext>
              </a:extLst>
            </xdr:cNvPr>
            <xdr:cNvGrpSpPr/>
          </xdr:nvGrpSpPr>
          <xdr:grpSpPr>
            <a:xfrm>
              <a:off x="2228850" y="5953125"/>
              <a:ext cx="2181225" cy="180000"/>
              <a:chOff x="2066924" y="6486525"/>
              <a:chExt cx="2181225" cy="180000"/>
            </a:xfrm>
          </xdr:grpSpPr>
          <xdr:sp macro="" textlink="">
            <xdr:nvSpPr>
              <xdr:cNvPr id="1331203" name="Check Box 7" hidden="1">
                <a:extLst>
                  <a:ext uri="{63B3BB69-23CF-44E3-9099-C40C66FF867C}">
                    <a14:compatExt spid="_x0000_s1331203"/>
                  </a:ext>
                  <a:ext uri="{FF2B5EF4-FFF2-40B4-BE49-F238E27FC236}">
                    <a16:creationId xmlns:a16="http://schemas.microsoft.com/office/drawing/2014/main" id="{00000000-0008-0000-2200-000003501400}"/>
                  </a:ext>
                </a:extLst>
              </xdr:cNvPr>
              <xdr:cNvSpPr/>
            </xdr:nvSpPr>
            <xdr:spPr bwMode="auto">
              <a:xfrm>
                <a:off x="2066924"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04" name="Check Box 8" hidden="1">
                <a:extLst>
                  <a:ext uri="{63B3BB69-23CF-44E3-9099-C40C66FF867C}">
                    <a14:compatExt spid="_x0000_s1331204"/>
                  </a:ext>
                  <a:ext uri="{FF2B5EF4-FFF2-40B4-BE49-F238E27FC236}">
                    <a16:creationId xmlns:a16="http://schemas.microsoft.com/office/drawing/2014/main" id="{00000000-0008-0000-2200-0000045014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31205" name="Check Box 23" hidden="1">
                <a:extLst>
                  <a:ext uri="{63B3BB69-23CF-44E3-9099-C40C66FF867C}">
                    <a14:compatExt spid="_x0000_s1331205"/>
                  </a:ext>
                  <a:ext uri="{FF2B5EF4-FFF2-40B4-BE49-F238E27FC236}">
                    <a16:creationId xmlns:a16="http://schemas.microsoft.com/office/drawing/2014/main" id="{00000000-0008-0000-2200-000005501400}"/>
                  </a:ext>
                </a:extLst>
              </xdr:cNvPr>
              <xdr:cNvSpPr/>
            </xdr:nvSpPr>
            <xdr:spPr bwMode="auto">
              <a:xfrm>
                <a:off x="3571874"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xdr:row>
          <xdr:rowOff>161925</xdr:rowOff>
        </xdr:from>
        <xdr:to>
          <xdr:col>25</xdr:col>
          <xdr:colOff>19050</xdr:colOff>
          <xdr:row>46</xdr:row>
          <xdr:rowOff>170475</xdr:rowOff>
        </xdr:to>
        <xdr:grpSp>
          <xdr:nvGrpSpPr>
            <xdr:cNvPr id="13" name="グループ化 12">
              <a:extLst>
                <a:ext uri="{FF2B5EF4-FFF2-40B4-BE49-F238E27FC236}">
                  <a16:creationId xmlns:a16="http://schemas.microsoft.com/office/drawing/2014/main" id="{00000000-0008-0000-2200-00000D000000}"/>
                </a:ext>
              </a:extLst>
            </xdr:cNvPr>
            <xdr:cNvGrpSpPr/>
          </xdr:nvGrpSpPr>
          <xdr:grpSpPr>
            <a:xfrm>
              <a:off x="2228850" y="7677150"/>
              <a:ext cx="2181225" cy="180000"/>
              <a:chOff x="2066924" y="6486525"/>
              <a:chExt cx="2181225" cy="180000"/>
            </a:xfrm>
          </xdr:grpSpPr>
          <xdr:sp macro="" textlink="">
            <xdr:nvSpPr>
              <xdr:cNvPr id="1331206" name="Check Box 6" hidden="1">
                <a:extLst>
                  <a:ext uri="{63B3BB69-23CF-44E3-9099-C40C66FF867C}">
                    <a14:compatExt spid="_x0000_s1331206"/>
                  </a:ext>
                  <a:ext uri="{FF2B5EF4-FFF2-40B4-BE49-F238E27FC236}">
                    <a16:creationId xmlns:a16="http://schemas.microsoft.com/office/drawing/2014/main" id="{00000000-0008-0000-2200-000006501400}"/>
                  </a:ext>
                </a:extLst>
              </xdr:cNvPr>
              <xdr:cNvSpPr/>
            </xdr:nvSpPr>
            <xdr:spPr bwMode="auto">
              <a:xfrm>
                <a:off x="2066924"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07" name="Check Box 7" hidden="1">
                <a:extLst>
                  <a:ext uri="{63B3BB69-23CF-44E3-9099-C40C66FF867C}">
                    <a14:compatExt spid="_x0000_s1331207"/>
                  </a:ext>
                  <a:ext uri="{FF2B5EF4-FFF2-40B4-BE49-F238E27FC236}">
                    <a16:creationId xmlns:a16="http://schemas.microsoft.com/office/drawing/2014/main" id="{00000000-0008-0000-2200-0000075014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31208" name="Check Box 8" hidden="1">
                <a:extLst>
                  <a:ext uri="{63B3BB69-23CF-44E3-9099-C40C66FF867C}">
                    <a14:compatExt spid="_x0000_s1331208"/>
                  </a:ext>
                  <a:ext uri="{FF2B5EF4-FFF2-40B4-BE49-F238E27FC236}">
                    <a16:creationId xmlns:a16="http://schemas.microsoft.com/office/drawing/2014/main" id="{00000000-0008-0000-2200-000008501400}"/>
                  </a:ext>
                </a:extLst>
              </xdr:cNvPr>
              <xdr:cNvSpPr/>
            </xdr:nvSpPr>
            <xdr:spPr bwMode="auto">
              <a:xfrm>
                <a:off x="3571874"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40</xdr:row>
          <xdr:rowOff>152400</xdr:rowOff>
        </xdr:from>
        <xdr:to>
          <xdr:col>25</xdr:col>
          <xdr:colOff>57150</xdr:colOff>
          <xdr:row>42</xdr:row>
          <xdr:rowOff>9897</xdr:rowOff>
        </xdr:to>
        <xdr:grpSp>
          <xdr:nvGrpSpPr>
            <xdr:cNvPr id="14" name="グループ化 13">
              <a:extLst>
                <a:ext uri="{FF2B5EF4-FFF2-40B4-BE49-F238E27FC236}">
                  <a16:creationId xmlns:a16="http://schemas.microsoft.com/office/drawing/2014/main" id="{00000000-0008-0000-2200-00000E000000}"/>
                </a:ext>
              </a:extLst>
            </xdr:cNvPr>
            <xdr:cNvGrpSpPr/>
          </xdr:nvGrpSpPr>
          <xdr:grpSpPr>
            <a:xfrm>
              <a:off x="3286125" y="6810375"/>
              <a:ext cx="1162050" cy="200397"/>
              <a:chOff x="3149683" y="2696139"/>
              <a:chExt cx="1162624" cy="202825"/>
            </a:xfrm>
          </xdr:grpSpPr>
          <xdr:sp macro="" textlink="">
            <xdr:nvSpPr>
              <xdr:cNvPr id="1331209" name="Check Box 9" hidden="1">
                <a:extLst>
                  <a:ext uri="{63B3BB69-23CF-44E3-9099-C40C66FF867C}">
                    <a14:compatExt spid="_x0000_s1331209"/>
                  </a:ext>
                  <a:ext uri="{FF2B5EF4-FFF2-40B4-BE49-F238E27FC236}">
                    <a16:creationId xmlns:a16="http://schemas.microsoft.com/office/drawing/2014/main" id="{00000000-0008-0000-2200-000009501400}"/>
                  </a:ext>
                </a:extLst>
              </xdr:cNvPr>
              <xdr:cNvSpPr/>
            </xdr:nvSpPr>
            <xdr:spPr bwMode="auto">
              <a:xfrm>
                <a:off x="3149683" y="269613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10" name="Check Box 10" hidden="1">
                <a:extLst>
                  <a:ext uri="{63B3BB69-23CF-44E3-9099-C40C66FF867C}">
                    <a14:compatExt spid="_x0000_s1331210"/>
                  </a:ext>
                  <a:ext uri="{FF2B5EF4-FFF2-40B4-BE49-F238E27FC236}">
                    <a16:creationId xmlns:a16="http://schemas.microsoft.com/office/drawing/2014/main" id="{00000000-0008-0000-2200-00000A501400}"/>
                  </a:ext>
                </a:extLst>
              </xdr:cNvPr>
              <xdr:cNvSpPr/>
            </xdr:nvSpPr>
            <xdr:spPr bwMode="auto">
              <a:xfrm>
                <a:off x="375481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161925</xdr:colOff>
      <xdr:row>4</xdr:row>
      <xdr:rowOff>0</xdr:rowOff>
    </xdr:from>
    <xdr:to>
      <xdr:col>25</xdr:col>
      <xdr:colOff>57150</xdr:colOff>
      <xdr:row>5</xdr:row>
      <xdr:rowOff>19422</xdr:rowOff>
    </xdr:to>
    <xdr:grpSp>
      <xdr:nvGrpSpPr>
        <xdr:cNvPr id="15" name="グループ化 14">
          <a:extLst>
            <a:ext uri="{FF2B5EF4-FFF2-40B4-BE49-F238E27FC236}">
              <a16:creationId xmlns:a16="http://schemas.microsoft.com/office/drawing/2014/main" id="{00000000-0008-0000-2200-00000F000000}"/>
            </a:ext>
          </a:extLst>
        </xdr:cNvPr>
        <xdr:cNvGrpSpPr/>
      </xdr:nvGrpSpPr>
      <xdr:grpSpPr>
        <a:xfrm>
          <a:off x="3286125" y="485775"/>
          <a:ext cx="1162050" cy="190872"/>
          <a:chOff x="3149654" y="2696140"/>
          <a:chExt cx="1162625" cy="202825"/>
        </a:xfrm>
      </xdr:grpSpPr>
      <xdr:sp macro="" textlink="">
        <xdr:nvSpPr>
          <xdr:cNvPr id="16"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200-000010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7"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200-000011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95250</xdr:colOff>
      <xdr:row>9</xdr:row>
      <xdr:rowOff>161925</xdr:rowOff>
    </xdr:from>
    <xdr:to>
      <xdr:col>36</xdr:col>
      <xdr:colOff>104775</xdr:colOff>
      <xdr:row>11</xdr:row>
      <xdr:rowOff>161925</xdr:rowOff>
    </xdr:to>
    <xdr:sp macro="" textlink="">
      <xdr:nvSpPr>
        <xdr:cNvPr id="18" name="大かっこ 17">
          <a:extLst>
            <a:ext uri="{FF2B5EF4-FFF2-40B4-BE49-F238E27FC236}">
              <a16:creationId xmlns:a16="http://schemas.microsoft.com/office/drawing/2014/main" id="{00000000-0008-0000-2200-000012000000}"/>
            </a:ext>
          </a:extLst>
        </xdr:cNvPr>
        <xdr:cNvSpPr/>
      </xdr:nvSpPr>
      <xdr:spPr>
        <a:xfrm>
          <a:off x="504825" y="150495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14</xdr:row>
      <xdr:rowOff>161925</xdr:rowOff>
    </xdr:from>
    <xdr:to>
      <xdr:col>36</xdr:col>
      <xdr:colOff>104775</xdr:colOff>
      <xdr:row>16</xdr:row>
      <xdr:rowOff>161925</xdr:rowOff>
    </xdr:to>
    <xdr:sp macro="" textlink="">
      <xdr:nvSpPr>
        <xdr:cNvPr id="19" name="大かっこ 18">
          <a:extLst>
            <a:ext uri="{FF2B5EF4-FFF2-40B4-BE49-F238E27FC236}">
              <a16:creationId xmlns:a16="http://schemas.microsoft.com/office/drawing/2014/main" id="{00000000-0008-0000-2200-000013000000}"/>
            </a:ext>
          </a:extLst>
        </xdr:cNvPr>
        <xdr:cNvSpPr/>
      </xdr:nvSpPr>
      <xdr:spPr>
        <a:xfrm>
          <a:off x="504825" y="236220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161925</xdr:colOff>
          <xdr:row>5</xdr:row>
          <xdr:rowOff>145677</xdr:rowOff>
        </xdr:from>
        <xdr:to>
          <xdr:col>25</xdr:col>
          <xdr:colOff>57150</xdr:colOff>
          <xdr:row>7</xdr:row>
          <xdr:rowOff>6535</xdr:rowOff>
        </xdr:to>
        <xdr:grpSp>
          <xdr:nvGrpSpPr>
            <xdr:cNvPr id="20" name="グループ化 19">
              <a:extLst>
                <a:ext uri="{FF2B5EF4-FFF2-40B4-BE49-F238E27FC236}">
                  <a16:creationId xmlns:a16="http://schemas.microsoft.com/office/drawing/2014/main" id="{00000000-0008-0000-2200-000014000000}"/>
                </a:ext>
              </a:extLst>
            </xdr:cNvPr>
            <xdr:cNvGrpSpPr/>
          </xdr:nvGrpSpPr>
          <xdr:grpSpPr>
            <a:xfrm>
              <a:off x="3286125" y="802902"/>
              <a:ext cx="1162050" cy="203758"/>
              <a:chOff x="3149683" y="2696147"/>
              <a:chExt cx="1162624" cy="202834"/>
            </a:xfrm>
          </xdr:grpSpPr>
          <xdr:sp macro="" textlink="">
            <xdr:nvSpPr>
              <xdr:cNvPr id="1331211" name="Check Box 11" hidden="1">
                <a:extLst>
                  <a:ext uri="{63B3BB69-23CF-44E3-9099-C40C66FF867C}">
                    <a14:compatExt spid="_x0000_s1331211"/>
                  </a:ext>
                  <a:ext uri="{FF2B5EF4-FFF2-40B4-BE49-F238E27FC236}">
                    <a16:creationId xmlns:a16="http://schemas.microsoft.com/office/drawing/2014/main" id="{00000000-0008-0000-2200-00000B501400}"/>
                  </a:ext>
                </a:extLst>
              </xdr:cNvPr>
              <xdr:cNvSpPr/>
            </xdr:nvSpPr>
            <xdr:spPr bwMode="auto">
              <a:xfrm>
                <a:off x="3149683" y="269615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12" name="Check Box 12" hidden="1">
                <a:extLst>
                  <a:ext uri="{63B3BB69-23CF-44E3-9099-C40C66FF867C}">
                    <a14:compatExt spid="_x0000_s1331212"/>
                  </a:ext>
                  <a:ext uri="{FF2B5EF4-FFF2-40B4-BE49-F238E27FC236}">
                    <a16:creationId xmlns:a16="http://schemas.microsoft.com/office/drawing/2014/main" id="{00000000-0008-0000-2200-00000C501400}"/>
                  </a:ext>
                </a:extLst>
              </xdr:cNvPr>
              <xdr:cNvSpPr/>
            </xdr:nvSpPr>
            <xdr:spPr bwMode="auto">
              <a:xfrm>
                <a:off x="3754814" y="2696147"/>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7</xdr:row>
          <xdr:rowOff>152400</xdr:rowOff>
        </xdr:from>
        <xdr:to>
          <xdr:col>25</xdr:col>
          <xdr:colOff>57150</xdr:colOff>
          <xdr:row>9</xdr:row>
          <xdr:rowOff>9897</xdr:rowOff>
        </xdr:to>
        <xdr:grpSp>
          <xdr:nvGrpSpPr>
            <xdr:cNvPr id="21" name="グループ化 20">
              <a:extLst>
                <a:ext uri="{FF2B5EF4-FFF2-40B4-BE49-F238E27FC236}">
                  <a16:creationId xmlns:a16="http://schemas.microsoft.com/office/drawing/2014/main" id="{00000000-0008-0000-2200-000015000000}"/>
                </a:ext>
              </a:extLst>
            </xdr:cNvPr>
            <xdr:cNvGrpSpPr/>
          </xdr:nvGrpSpPr>
          <xdr:grpSpPr>
            <a:xfrm>
              <a:off x="3286125" y="1152525"/>
              <a:ext cx="1162050" cy="200397"/>
              <a:chOff x="3149683" y="2696139"/>
              <a:chExt cx="1162624" cy="202825"/>
            </a:xfrm>
          </xdr:grpSpPr>
          <xdr:sp macro="" textlink="">
            <xdr:nvSpPr>
              <xdr:cNvPr id="1331213" name="Check Box 13" hidden="1">
                <a:extLst>
                  <a:ext uri="{63B3BB69-23CF-44E3-9099-C40C66FF867C}">
                    <a14:compatExt spid="_x0000_s1331213"/>
                  </a:ext>
                  <a:ext uri="{FF2B5EF4-FFF2-40B4-BE49-F238E27FC236}">
                    <a16:creationId xmlns:a16="http://schemas.microsoft.com/office/drawing/2014/main" id="{00000000-0008-0000-2200-00000D501400}"/>
                  </a:ext>
                </a:extLst>
              </xdr:cNvPr>
              <xdr:cNvSpPr/>
            </xdr:nvSpPr>
            <xdr:spPr bwMode="auto">
              <a:xfrm>
                <a:off x="3149683" y="269613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14" name="Check Box 14" hidden="1">
                <a:extLst>
                  <a:ext uri="{63B3BB69-23CF-44E3-9099-C40C66FF867C}">
                    <a14:compatExt spid="_x0000_s1331214"/>
                  </a:ext>
                  <a:ext uri="{FF2B5EF4-FFF2-40B4-BE49-F238E27FC236}">
                    <a16:creationId xmlns:a16="http://schemas.microsoft.com/office/drawing/2014/main" id="{00000000-0008-0000-2200-00000E501400}"/>
                  </a:ext>
                </a:extLst>
              </xdr:cNvPr>
              <xdr:cNvSpPr/>
            </xdr:nvSpPr>
            <xdr:spPr bwMode="auto">
              <a:xfrm>
                <a:off x="375481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12</xdr:row>
          <xdr:rowOff>129268</xdr:rowOff>
        </xdr:from>
        <xdr:to>
          <xdr:col>25</xdr:col>
          <xdr:colOff>57150</xdr:colOff>
          <xdr:row>14</xdr:row>
          <xdr:rowOff>15340</xdr:rowOff>
        </xdr:to>
        <xdr:grpSp>
          <xdr:nvGrpSpPr>
            <xdr:cNvPr id="22" name="グループ化 21">
              <a:extLst>
                <a:ext uri="{FF2B5EF4-FFF2-40B4-BE49-F238E27FC236}">
                  <a16:creationId xmlns:a16="http://schemas.microsoft.com/office/drawing/2014/main" id="{00000000-0008-0000-2200-000016000000}"/>
                </a:ext>
              </a:extLst>
            </xdr:cNvPr>
            <xdr:cNvGrpSpPr/>
          </xdr:nvGrpSpPr>
          <xdr:grpSpPr>
            <a:xfrm>
              <a:off x="3286125" y="1986643"/>
              <a:ext cx="1162050" cy="228972"/>
              <a:chOff x="3149683" y="2696025"/>
              <a:chExt cx="1162624" cy="202825"/>
            </a:xfrm>
          </xdr:grpSpPr>
          <xdr:sp macro="" textlink="">
            <xdr:nvSpPr>
              <xdr:cNvPr id="1331215" name="Check Box 15" hidden="1">
                <a:extLst>
                  <a:ext uri="{63B3BB69-23CF-44E3-9099-C40C66FF867C}">
                    <a14:compatExt spid="_x0000_s1331215"/>
                  </a:ext>
                  <a:ext uri="{FF2B5EF4-FFF2-40B4-BE49-F238E27FC236}">
                    <a16:creationId xmlns:a16="http://schemas.microsoft.com/office/drawing/2014/main" id="{00000000-0008-0000-2200-00000F501400}"/>
                  </a:ext>
                </a:extLst>
              </xdr:cNvPr>
              <xdr:cNvSpPr/>
            </xdr:nvSpPr>
            <xdr:spPr bwMode="auto">
              <a:xfrm>
                <a:off x="3149683" y="269602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16" name="Check Box 16" hidden="1">
                <a:extLst>
                  <a:ext uri="{63B3BB69-23CF-44E3-9099-C40C66FF867C}">
                    <a14:compatExt spid="_x0000_s1331216"/>
                  </a:ext>
                  <a:ext uri="{FF2B5EF4-FFF2-40B4-BE49-F238E27FC236}">
                    <a16:creationId xmlns:a16="http://schemas.microsoft.com/office/drawing/2014/main" id="{00000000-0008-0000-2200-000010501400}"/>
                  </a:ext>
                </a:extLst>
              </xdr:cNvPr>
              <xdr:cNvSpPr/>
            </xdr:nvSpPr>
            <xdr:spPr bwMode="auto">
              <a:xfrm>
                <a:off x="375481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133350</xdr:colOff>
      <xdr:row>38</xdr:row>
      <xdr:rowOff>0</xdr:rowOff>
    </xdr:from>
    <xdr:to>
      <xdr:col>25</xdr:col>
      <xdr:colOff>85725</xdr:colOff>
      <xdr:row>40</xdr:row>
      <xdr:rowOff>0</xdr:rowOff>
    </xdr:to>
    <xdr:sp macro="" textlink="">
      <xdr:nvSpPr>
        <xdr:cNvPr id="23" name="大かっこ 22">
          <a:extLst>
            <a:ext uri="{FF2B5EF4-FFF2-40B4-BE49-F238E27FC236}">
              <a16:creationId xmlns:a16="http://schemas.microsoft.com/office/drawing/2014/main" id="{00000000-0008-0000-2200-000017000000}"/>
            </a:ext>
          </a:extLst>
        </xdr:cNvPr>
        <xdr:cNvSpPr/>
      </xdr:nvSpPr>
      <xdr:spPr>
        <a:xfrm>
          <a:off x="542925" y="6315075"/>
          <a:ext cx="393382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43</xdr:row>
          <xdr:rowOff>152400</xdr:rowOff>
        </xdr:from>
        <xdr:to>
          <xdr:col>11</xdr:col>
          <xdr:colOff>47625</xdr:colOff>
          <xdr:row>45</xdr:row>
          <xdr:rowOff>19050</xdr:rowOff>
        </xdr:to>
        <xdr:sp macro="" textlink="">
          <xdr:nvSpPr>
            <xdr:cNvPr id="1331217" name="Check Box 17" hidden="1">
              <a:extLst>
                <a:ext uri="{63B3BB69-23CF-44E3-9099-C40C66FF867C}">
                  <a14:compatExt spid="_x0000_s1331217"/>
                </a:ext>
                <a:ext uri="{FF2B5EF4-FFF2-40B4-BE49-F238E27FC236}">
                  <a16:creationId xmlns:a16="http://schemas.microsoft.com/office/drawing/2014/main" id="{00000000-0008-0000-2200-0000115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43</xdr:row>
          <xdr:rowOff>161925</xdr:rowOff>
        </xdr:from>
        <xdr:to>
          <xdr:col>15</xdr:col>
          <xdr:colOff>19050</xdr:colOff>
          <xdr:row>45</xdr:row>
          <xdr:rowOff>28575</xdr:rowOff>
        </xdr:to>
        <xdr:sp macro="" textlink="">
          <xdr:nvSpPr>
            <xdr:cNvPr id="1331218" name="Check Box 18" hidden="1">
              <a:extLst>
                <a:ext uri="{63B3BB69-23CF-44E3-9099-C40C66FF867C}">
                  <a14:compatExt spid="_x0000_s1331218"/>
                </a:ext>
                <a:ext uri="{FF2B5EF4-FFF2-40B4-BE49-F238E27FC236}">
                  <a16:creationId xmlns:a16="http://schemas.microsoft.com/office/drawing/2014/main" id="{00000000-0008-0000-2200-0000125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22</xdr:col>
          <xdr:colOff>38100</xdr:colOff>
          <xdr:row>45</xdr:row>
          <xdr:rowOff>19050</xdr:rowOff>
        </xdr:to>
        <xdr:sp macro="" textlink="">
          <xdr:nvSpPr>
            <xdr:cNvPr id="1331219" name="Check Box 19" hidden="1">
              <a:extLst>
                <a:ext uri="{63B3BB69-23CF-44E3-9099-C40C66FF867C}">
                  <a14:compatExt spid="_x0000_s1331219"/>
                </a:ext>
                <a:ext uri="{FF2B5EF4-FFF2-40B4-BE49-F238E27FC236}">
                  <a16:creationId xmlns:a16="http://schemas.microsoft.com/office/drawing/2014/main" id="{00000000-0008-0000-2200-0000135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52</xdr:row>
          <xdr:rowOff>135948</xdr:rowOff>
        </xdr:from>
        <xdr:to>
          <xdr:col>25</xdr:col>
          <xdr:colOff>153896</xdr:colOff>
          <xdr:row>53</xdr:row>
          <xdr:rowOff>169692</xdr:rowOff>
        </xdr:to>
        <xdr:grpSp>
          <xdr:nvGrpSpPr>
            <xdr:cNvPr id="24" name="グループ化 23">
              <a:extLst>
                <a:ext uri="{FF2B5EF4-FFF2-40B4-BE49-F238E27FC236}">
                  <a16:creationId xmlns:a16="http://schemas.microsoft.com/office/drawing/2014/main" id="{00000000-0008-0000-2200-000018000000}"/>
                </a:ext>
              </a:extLst>
            </xdr:cNvPr>
            <xdr:cNvGrpSpPr/>
          </xdr:nvGrpSpPr>
          <xdr:grpSpPr>
            <a:xfrm>
              <a:off x="3305179" y="8851323"/>
              <a:ext cx="1239742" cy="205194"/>
              <a:chOff x="3337756" y="405848"/>
              <a:chExt cx="1222106" cy="212035"/>
            </a:xfrm>
          </xdr:grpSpPr>
          <xdr:sp macro="" textlink="">
            <xdr:nvSpPr>
              <xdr:cNvPr id="1331220" name="Check Box 20" hidden="1">
                <a:extLst>
                  <a:ext uri="{63B3BB69-23CF-44E3-9099-C40C66FF867C}">
                    <a14:compatExt spid="_x0000_s1331220"/>
                  </a:ext>
                  <a:ext uri="{FF2B5EF4-FFF2-40B4-BE49-F238E27FC236}">
                    <a16:creationId xmlns:a16="http://schemas.microsoft.com/office/drawing/2014/main" id="{00000000-0008-0000-2200-000014501400}"/>
                  </a:ext>
                </a:extLst>
              </xdr:cNvPr>
              <xdr:cNvSpPr/>
            </xdr:nvSpPr>
            <xdr:spPr bwMode="auto">
              <a:xfrm>
                <a:off x="333775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21" name="Check Box 21" hidden="1">
                <a:extLst>
                  <a:ext uri="{63B3BB69-23CF-44E3-9099-C40C66FF867C}">
                    <a14:compatExt spid="_x0000_s1331221"/>
                  </a:ext>
                  <a:ext uri="{FF2B5EF4-FFF2-40B4-BE49-F238E27FC236}">
                    <a16:creationId xmlns:a16="http://schemas.microsoft.com/office/drawing/2014/main" id="{00000000-0008-0000-2200-000015501400}"/>
                  </a:ext>
                </a:extLst>
              </xdr:cNvPr>
              <xdr:cNvSpPr/>
            </xdr:nvSpPr>
            <xdr:spPr bwMode="auto">
              <a:xfrm>
                <a:off x="3882348"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55</xdr:row>
          <xdr:rowOff>154997</xdr:rowOff>
        </xdr:from>
        <xdr:to>
          <xdr:col>25</xdr:col>
          <xdr:colOff>153896</xdr:colOff>
          <xdr:row>57</xdr:row>
          <xdr:rowOff>17292</xdr:rowOff>
        </xdr:to>
        <xdr:grpSp>
          <xdr:nvGrpSpPr>
            <xdr:cNvPr id="25" name="グループ化 24">
              <a:extLst>
                <a:ext uri="{FF2B5EF4-FFF2-40B4-BE49-F238E27FC236}">
                  <a16:creationId xmlns:a16="http://schemas.microsoft.com/office/drawing/2014/main" id="{00000000-0008-0000-2200-000019000000}"/>
                </a:ext>
              </a:extLst>
            </xdr:cNvPr>
            <xdr:cNvGrpSpPr/>
          </xdr:nvGrpSpPr>
          <xdr:grpSpPr>
            <a:xfrm>
              <a:off x="3305179" y="9384722"/>
              <a:ext cx="1239742" cy="205195"/>
              <a:chOff x="3337756" y="405848"/>
              <a:chExt cx="1222106" cy="212035"/>
            </a:xfrm>
          </xdr:grpSpPr>
          <xdr:sp macro="" textlink="">
            <xdr:nvSpPr>
              <xdr:cNvPr id="1331222" name="Check Box 22" hidden="1">
                <a:extLst>
                  <a:ext uri="{63B3BB69-23CF-44E3-9099-C40C66FF867C}">
                    <a14:compatExt spid="_x0000_s1331222"/>
                  </a:ext>
                  <a:ext uri="{FF2B5EF4-FFF2-40B4-BE49-F238E27FC236}">
                    <a16:creationId xmlns:a16="http://schemas.microsoft.com/office/drawing/2014/main" id="{00000000-0008-0000-2200-000016501400}"/>
                  </a:ext>
                </a:extLst>
              </xdr:cNvPr>
              <xdr:cNvSpPr/>
            </xdr:nvSpPr>
            <xdr:spPr bwMode="auto">
              <a:xfrm>
                <a:off x="333775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23" name="Check Box 23" hidden="1">
                <a:extLst>
                  <a:ext uri="{63B3BB69-23CF-44E3-9099-C40C66FF867C}">
                    <a14:compatExt spid="_x0000_s1331223"/>
                  </a:ext>
                  <a:ext uri="{FF2B5EF4-FFF2-40B4-BE49-F238E27FC236}">
                    <a16:creationId xmlns:a16="http://schemas.microsoft.com/office/drawing/2014/main" id="{00000000-0008-0000-2200-000017501400}"/>
                  </a:ext>
                </a:extLst>
              </xdr:cNvPr>
              <xdr:cNvSpPr/>
            </xdr:nvSpPr>
            <xdr:spPr bwMode="auto">
              <a:xfrm>
                <a:off x="3882348"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58</xdr:row>
          <xdr:rowOff>164523</xdr:rowOff>
        </xdr:from>
        <xdr:to>
          <xdr:col>25</xdr:col>
          <xdr:colOff>153896</xdr:colOff>
          <xdr:row>60</xdr:row>
          <xdr:rowOff>26817</xdr:rowOff>
        </xdr:to>
        <xdr:grpSp>
          <xdr:nvGrpSpPr>
            <xdr:cNvPr id="26" name="グループ化 25">
              <a:extLst>
                <a:ext uri="{FF2B5EF4-FFF2-40B4-BE49-F238E27FC236}">
                  <a16:creationId xmlns:a16="http://schemas.microsoft.com/office/drawing/2014/main" id="{00000000-0008-0000-2200-00001A000000}"/>
                </a:ext>
              </a:extLst>
            </xdr:cNvPr>
            <xdr:cNvGrpSpPr/>
          </xdr:nvGrpSpPr>
          <xdr:grpSpPr>
            <a:xfrm>
              <a:off x="3305179" y="9908598"/>
              <a:ext cx="1239742" cy="205194"/>
              <a:chOff x="3337756" y="405848"/>
              <a:chExt cx="1222106" cy="212035"/>
            </a:xfrm>
          </xdr:grpSpPr>
          <xdr:sp macro="" textlink="">
            <xdr:nvSpPr>
              <xdr:cNvPr id="1331224" name="Check Box 24" hidden="1">
                <a:extLst>
                  <a:ext uri="{63B3BB69-23CF-44E3-9099-C40C66FF867C}">
                    <a14:compatExt spid="_x0000_s1331224"/>
                  </a:ext>
                  <a:ext uri="{FF2B5EF4-FFF2-40B4-BE49-F238E27FC236}">
                    <a16:creationId xmlns:a16="http://schemas.microsoft.com/office/drawing/2014/main" id="{00000000-0008-0000-2200-000018501400}"/>
                  </a:ext>
                </a:extLst>
              </xdr:cNvPr>
              <xdr:cNvSpPr/>
            </xdr:nvSpPr>
            <xdr:spPr bwMode="auto">
              <a:xfrm>
                <a:off x="333775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25" name="Check Box 25" hidden="1">
                <a:extLst>
                  <a:ext uri="{63B3BB69-23CF-44E3-9099-C40C66FF867C}">
                    <a14:compatExt spid="_x0000_s1331225"/>
                  </a:ext>
                  <a:ext uri="{FF2B5EF4-FFF2-40B4-BE49-F238E27FC236}">
                    <a16:creationId xmlns:a16="http://schemas.microsoft.com/office/drawing/2014/main" id="{00000000-0008-0000-2200-000019501400}"/>
                  </a:ext>
                </a:extLst>
              </xdr:cNvPr>
              <xdr:cNvSpPr/>
            </xdr:nvSpPr>
            <xdr:spPr bwMode="auto">
              <a:xfrm>
                <a:off x="3882348"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56590</xdr:colOff>
      <xdr:row>21</xdr:row>
      <xdr:rowOff>29696</xdr:rowOff>
    </xdr:from>
    <xdr:to>
      <xdr:col>25</xdr:col>
      <xdr:colOff>94691</xdr:colOff>
      <xdr:row>22</xdr:row>
      <xdr:rowOff>150159</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466165" y="3430121"/>
          <a:ext cx="4019551" cy="291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4</xdr:colOff>
          <xdr:row>48</xdr:row>
          <xdr:rowOff>137374</xdr:rowOff>
        </xdr:from>
        <xdr:to>
          <xdr:col>24</xdr:col>
          <xdr:colOff>152215</xdr:colOff>
          <xdr:row>50</xdr:row>
          <xdr:rowOff>3030</xdr:rowOff>
        </xdr:to>
        <xdr:grpSp>
          <xdr:nvGrpSpPr>
            <xdr:cNvPr id="3" name="グループ化 2">
              <a:extLst>
                <a:ext uri="{FF2B5EF4-FFF2-40B4-BE49-F238E27FC236}">
                  <a16:creationId xmlns:a16="http://schemas.microsoft.com/office/drawing/2014/main" id="{00000000-0008-0000-2300-000003000000}"/>
                </a:ext>
              </a:extLst>
            </xdr:cNvPr>
            <xdr:cNvGrpSpPr/>
          </xdr:nvGrpSpPr>
          <xdr:grpSpPr>
            <a:xfrm>
              <a:off x="3124204" y="8833699"/>
              <a:ext cx="1238061" cy="208556"/>
              <a:chOff x="3337792" y="405848"/>
              <a:chExt cx="1222108" cy="212035"/>
            </a:xfrm>
          </xdr:grpSpPr>
          <xdr:sp macro="" textlink="">
            <xdr:nvSpPr>
              <xdr:cNvPr id="1332225" name="Check Box 1" hidden="1">
                <a:extLst>
                  <a:ext uri="{63B3BB69-23CF-44E3-9099-C40C66FF867C}">
                    <a14:compatExt spid="_x0000_s1332225"/>
                  </a:ext>
                  <a:ext uri="{FF2B5EF4-FFF2-40B4-BE49-F238E27FC236}">
                    <a16:creationId xmlns:a16="http://schemas.microsoft.com/office/drawing/2014/main" id="{00000000-0008-0000-2300-000001541400}"/>
                  </a:ext>
                </a:extLst>
              </xdr:cNvPr>
              <xdr:cNvSpPr/>
            </xdr:nvSpPr>
            <xdr:spPr bwMode="auto">
              <a:xfrm>
                <a:off x="3337792" y="405848"/>
                <a:ext cx="67048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2226" name="Check Box 2" hidden="1">
                <a:extLst>
                  <a:ext uri="{63B3BB69-23CF-44E3-9099-C40C66FF867C}">
                    <a14:compatExt spid="_x0000_s1332226"/>
                  </a:ext>
                  <a:ext uri="{FF2B5EF4-FFF2-40B4-BE49-F238E27FC236}">
                    <a16:creationId xmlns:a16="http://schemas.microsoft.com/office/drawing/2014/main" id="{00000000-0008-0000-2300-000002541400}"/>
                  </a:ext>
                </a:extLst>
              </xdr:cNvPr>
              <xdr:cNvSpPr/>
            </xdr:nvSpPr>
            <xdr:spPr bwMode="auto">
              <a:xfrm>
                <a:off x="3882387"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17</xdr:row>
          <xdr:rowOff>141550</xdr:rowOff>
        </xdr:from>
        <xdr:to>
          <xdr:col>24</xdr:col>
          <xdr:colOff>152216</xdr:colOff>
          <xdr:row>19</xdr:row>
          <xdr:rowOff>7207</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3124204" y="2856175"/>
              <a:ext cx="1238062" cy="208557"/>
              <a:chOff x="3337794" y="405848"/>
              <a:chExt cx="1222104" cy="212035"/>
            </a:xfrm>
          </xdr:grpSpPr>
          <xdr:sp macro="" textlink="">
            <xdr:nvSpPr>
              <xdr:cNvPr id="1332227" name="Check Box 3" hidden="1">
                <a:extLst>
                  <a:ext uri="{63B3BB69-23CF-44E3-9099-C40C66FF867C}">
                    <a14:compatExt spid="_x0000_s1332227"/>
                  </a:ext>
                  <a:ext uri="{FF2B5EF4-FFF2-40B4-BE49-F238E27FC236}">
                    <a16:creationId xmlns:a16="http://schemas.microsoft.com/office/drawing/2014/main" id="{00000000-0008-0000-2300-000003541400}"/>
                  </a:ext>
                </a:extLst>
              </xdr:cNvPr>
              <xdr:cNvSpPr/>
            </xdr:nvSpPr>
            <xdr:spPr bwMode="auto">
              <a:xfrm>
                <a:off x="3337794" y="405848"/>
                <a:ext cx="67048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32228" name="Check Box 4" hidden="1">
                <a:extLst>
                  <a:ext uri="{63B3BB69-23CF-44E3-9099-C40C66FF867C}">
                    <a14:compatExt spid="_x0000_s1332228"/>
                  </a:ext>
                  <a:ext uri="{FF2B5EF4-FFF2-40B4-BE49-F238E27FC236}">
                    <a16:creationId xmlns:a16="http://schemas.microsoft.com/office/drawing/2014/main" id="{00000000-0008-0000-2300-000004541400}"/>
                  </a:ext>
                </a:extLst>
              </xdr:cNvPr>
              <xdr:cNvSpPr/>
            </xdr:nvSpPr>
            <xdr:spPr bwMode="auto">
              <a:xfrm>
                <a:off x="3882384"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172010</xdr:colOff>
          <xdr:row>26</xdr:row>
          <xdr:rowOff>141194</xdr:rowOff>
        </xdr:from>
        <xdr:to>
          <xdr:col>26</xdr:col>
          <xdr:colOff>11767</xdr:colOff>
          <xdr:row>28</xdr:row>
          <xdr:rowOff>25163</xdr:rowOff>
        </xdr:to>
        <xdr:grpSp>
          <xdr:nvGrpSpPr>
            <xdr:cNvPr id="5" name="グループ化 4">
              <a:extLst>
                <a:ext uri="{FF2B5EF4-FFF2-40B4-BE49-F238E27FC236}">
                  <a16:creationId xmlns:a16="http://schemas.microsoft.com/office/drawing/2014/main" id="{00000000-0008-0000-2300-000005000000}"/>
                </a:ext>
              </a:extLst>
            </xdr:cNvPr>
            <xdr:cNvGrpSpPr/>
          </xdr:nvGrpSpPr>
          <xdr:grpSpPr>
            <a:xfrm>
              <a:off x="2572310" y="4398869"/>
              <a:ext cx="2011457" cy="207819"/>
              <a:chOff x="2558752" y="6265447"/>
              <a:chExt cx="2019303" cy="211284"/>
            </a:xfrm>
          </xdr:grpSpPr>
          <xdr:sp macro="" textlink="">
            <xdr:nvSpPr>
              <xdr:cNvPr id="1332229" name="Check Box 5" hidden="1">
                <a:extLst>
                  <a:ext uri="{63B3BB69-23CF-44E3-9099-C40C66FF867C}">
                    <a14:compatExt spid="_x0000_s1332229"/>
                  </a:ext>
                  <a:ext uri="{FF2B5EF4-FFF2-40B4-BE49-F238E27FC236}">
                    <a16:creationId xmlns:a16="http://schemas.microsoft.com/office/drawing/2014/main" id="{00000000-0008-0000-2300-000005541400}"/>
                  </a:ext>
                </a:extLst>
              </xdr:cNvPr>
              <xdr:cNvSpPr/>
            </xdr:nvSpPr>
            <xdr:spPr bwMode="auto">
              <a:xfrm>
                <a:off x="3143250" y="6295149"/>
                <a:ext cx="669348" cy="173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332230" name="Check Box 6" hidden="1">
                <a:extLst>
                  <a:ext uri="{63B3BB69-23CF-44E3-9099-C40C66FF867C}">
                    <a14:compatExt spid="_x0000_s1332230"/>
                  </a:ext>
                  <a:ext uri="{FF2B5EF4-FFF2-40B4-BE49-F238E27FC236}">
                    <a16:creationId xmlns:a16="http://schemas.microsoft.com/office/drawing/2014/main" id="{00000000-0008-0000-2300-000006541400}"/>
                  </a:ext>
                </a:extLst>
              </xdr:cNvPr>
              <xdr:cNvSpPr/>
            </xdr:nvSpPr>
            <xdr:spPr bwMode="auto">
              <a:xfrm>
                <a:off x="3736393" y="6265447"/>
                <a:ext cx="841662" cy="2112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実施なし</a:t>
                </a:r>
              </a:p>
            </xdr:txBody>
          </xdr:sp>
          <xdr:sp macro="" textlink="">
            <xdr:nvSpPr>
              <xdr:cNvPr id="1332231" name="Check Box 7" hidden="1">
                <a:extLst>
                  <a:ext uri="{63B3BB69-23CF-44E3-9099-C40C66FF867C}">
                    <a14:compatExt spid="_x0000_s1332231"/>
                  </a:ext>
                  <a:ext uri="{FF2B5EF4-FFF2-40B4-BE49-F238E27FC236}">
                    <a16:creationId xmlns:a16="http://schemas.microsoft.com/office/drawing/2014/main" id="{00000000-0008-0000-2300-000007541400}"/>
                  </a:ext>
                </a:extLst>
              </xdr:cNvPr>
              <xdr:cNvSpPr/>
            </xdr:nvSpPr>
            <xdr:spPr bwMode="auto">
              <a:xfrm>
                <a:off x="2558752" y="6295150"/>
                <a:ext cx="67018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0</xdr:rowOff>
        </xdr:from>
        <xdr:to>
          <xdr:col>5</xdr:col>
          <xdr:colOff>152400</xdr:colOff>
          <xdr:row>7</xdr:row>
          <xdr:rowOff>38100</xdr:rowOff>
        </xdr:to>
        <xdr:sp macro="" textlink="">
          <xdr:nvSpPr>
            <xdr:cNvPr id="1332232" name="Check Box 5" hidden="1">
              <a:extLst>
                <a:ext uri="{63B3BB69-23CF-44E3-9099-C40C66FF867C}">
                  <a14:compatExt spid="_x0000_s1332232"/>
                </a:ext>
                <a:ext uri="{FF2B5EF4-FFF2-40B4-BE49-F238E27FC236}">
                  <a16:creationId xmlns:a16="http://schemas.microsoft.com/office/drawing/2014/main" id="{00000000-0008-0000-2300-000008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0</xdr:rowOff>
        </xdr:from>
        <xdr:to>
          <xdr:col>25</xdr:col>
          <xdr:colOff>0</xdr:colOff>
          <xdr:row>7</xdr:row>
          <xdr:rowOff>0</xdr:rowOff>
        </xdr:to>
        <xdr:sp macro="" textlink="">
          <xdr:nvSpPr>
            <xdr:cNvPr id="1332233" name="Check Box 6" hidden="1">
              <a:extLst>
                <a:ext uri="{63B3BB69-23CF-44E3-9099-C40C66FF867C}">
                  <a14:compatExt spid="_x0000_s1332233"/>
                </a:ext>
                <a:ext uri="{FF2B5EF4-FFF2-40B4-BE49-F238E27FC236}">
                  <a16:creationId xmlns:a16="http://schemas.microsoft.com/office/drawing/2014/main" id="{00000000-0008-0000-2300-000009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152400</xdr:colOff>
          <xdr:row>15</xdr:row>
          <xdr:rowOff>38100</xdr:rowOff>
        </xdr:to>
        <xdr:sp macro="" textlink="">
          <xdr:nvSpPr>
            <xdr:cNvPr id="1332234" name="Check Box 10" hidden="1">
              <a:extLst>
                <a:ext uri="{63B3BB69-23CF-44E3-9099-C40C66FF867C}">
                  <a14:compatExt spid="_x0000_s1332234"/>
                </a:ext>
                <a:ext uri="{FF2B5EF4-FFF2-40B4-BE49-F238E27FC236}">
                  <a16:creationId xmlns:a16="http://schemas.microsoft.com/office/drawing/2014/main" id="{00000000-0008-0000-2300-00000A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xdr:row>
          <xdr:rowOff>0</xdr:rowOff>
        </xdr:from>
        <xdr:to>
          <xdr:col>25</xdr:col>
          <xdr:colOff>0</xdr:colOff>
          <xdr:row>15</xdr:row>
          <xdr:rowOff>0</xdr:rowOff>
        </xdr:to>
        <xdr:sp macro="" textlink="">
          <xdr:nvSpPr>
            <xdr:cNvPr id="1332235" name="Check Box 11" hidden="1">
              <a:extLst>
                <a:ext uri="{63B3BB69-23CF-44E3-9099-C40C66FF867C}">
                  <a14:compatExt spid="_x0000_s1332235"/>
                </a:ext>
                <a:ext uri="{FF2B5EF4-FFF2-40B4-BE49-F238E27FC236}">
                  <a16:creationId xmlns:a16="http://schemas.microsoft.com/office/drawing/2014/main" id="{00000000-0008-0000-2300-00000B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10</xdr:row>
          <xdr:rowOff>161925</xdr:rowOff>
        </xdr:from>
        <xdr:to>
          <xdr:col>24</xdr:col>
          <xdr:colOff>153896</xdr:colOff>
          <xdr:row>12</xdr:row>
          <xdr:rowOff>24220</xdr:rowOff>
        </xdr:to>
        <xdr:grpSp>
          <xdr:nvGrpSpPr>
            <xdr:cNvPr id="6" name="グループ化 5">
              <a:extLst>
                <a:ext uri="{FF2B5EF4-FFF2-40B4-BE49-F238E27FC236}">
                  <a16:creationId xmlns:a16="http://schemas.microsoft.com/office/drawing/2014/main" id="{00000000-0008-0000-2300-000006000000}"/>
                </a:ext>
              </a:extLst>
            </xdr:cNvPr>
            <xdr:cNvGrpSpPr/>
          </xdr:nvGrpSpPr>
          <xdr:grpSpPr>
            <a:xfrm>
              <a:off x="3124204" y="1676400"/>
              <a:ext cx="1239742" cy="205195"/>
              <a:chOff x="3337756" y="405848"/>
              <a:chExt cx="1222106" cy="212035"/>
            </a:xfrm>
          </xdr:grpSpPr>
          <xdr:sp macro="" textlink="">
            <xdr:nvSpPr>
              <xdr:cNvPr id="1332236" name="Check Box 12" hidden="1">
                <a:extLst>
                  <a:ext uri="{63B3BB69-23CF-44E3-9099-C40C66FF867C}">
                    <a14:compatExt spid="_x0000_s1332236"/>
                  </a:ext>
                  <a:ext uri="{FF2B5EF4-FFF2-40B4-BE49-F238E27FC236}">
                    <a16:creationId xmlns:a16="http://schemas.microsoft.com/office/drawing/2014/main" id="{00000000-0008-0000-2300-00000C541400}"/>
                  </a:ext>
                </a:extLst>
              </xdr:cNvPr>
              <xdr:cNvSpPr/>
            </xdr:nvSpPr>
            <xdr:spPr bwMode="auto">
              <a:xfrm>
                <a:off x="333775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2237" name="Check Box 13" hidden="1">
                <a:extLst>
                  <a:ext uri="{63B3BB69-23CF-44E3-9099-C40C66FF867C}">
                    <a14:compatExt spid="_x0000_s1332237"/>
                  </a:ext>
                  <a:ext uri="{FF2B5EF4-FFF2-40B4-BE49-F238E27FC236}">
                    <a16:creationId xmlns:a16="http://schemas.microsoft.com/office/drawing/2014/main" id="{00000000-0008-0000-2300-00000D541400}"/>
                  </a:ext>
                </a:extLst>
              </xdr:cNvPr>
              <xdr:cNvSpPr/>
            </xdr:nvSpPr>
            <xdr:spPr bwMode="auto">
              <a:xfrm>
                <a:off x="3882348"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45</xdr:row>
          <xdr:rowOff>134470</xdr:rowOff>
        </xdr:from>
        <xdr:to>
          <xdr:col>24</xdr:col>
          <xdr:colOff>152216</xdr:colOff>
          <xdr:row>47</xdr:row>
          <xdr:rowOff>11332</xdr:rowOff>
        </xdr:to>
        <xdr:grpSp>
          <xdr:nvGrpSpPr>
            <xdr:cNvPr id="7" name="グループ化 6">
              <a:extLst>
                <a:ext uri="{FF2B5EF4-FFF2-40B4-BE49-F238E27FC236}">
                  <a16:creationId xmlns:a16="http://schemas.microsoft.com/office/drawing/2014/main" id="{00000000-0008-0000-2300-000007000000}"/>
                </a:ext>
              </a:extLst>
            </xdr:cNvPr>
            <xdr:cNvGrpSpPr/>
          </xdr:nvGrpSpPr>
          <xdr:grpSpPr>
            <a:xfrm>
              <a:off x="3124204" y="8316445"/>
              <a:ext cx="1238062" cy="219762"/>
              <a:chOff x="3337794" y="405848"/>
              <a:chExt cx="1222104" cy="212035"/>
            </a:xfrm>
          </xdr:grpSpPr>
          <xdr:sp macro="" textlink="">
            <xdr:nvSpPr>
              <xdr:cNvPr id="1332238" name="Check Box 14" hidden="1">
                <a:extLst>
                  <a:ext uri="{63B3BB69-23CF-44E3-9099-C40C66FF867C}">
                    <a14:compatExt spid="_x0000_s1332238"/>
                  </a:ext>
                  <a:ext uri="{FF2B5EF4-FFF2-40B4-BE49-F238E27FC236}">
                    <a16:creationId xmlns:a16="http://schemas.microsoft.com/office/drawing/2014/main" id="{00000000-0008-0000-2300-00000E541400}"/>
                  </a:ext>
                </a:extLst>
              </xdr:cNvPr>
              <xdr:cNvSpPr/>
            </xdr:nvSpPr>
            <xdr:spPr bwMode="auto">
              <a:xfrm>
                <a:off x="3337794" y="405848"/>
                <a:ext cx="67048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32239" name="Check Box 15" hidden="1">
                <a:extLst>
                  <a:ext uri="{63B3BB69-23CF-44E3-9099-C40C66FF867C}">
                    <a14:compatExt spid="_x0000_s1332239"/>
                  </a:ext>
                  <a:ext uri="{FF2B5EF4-FFF2-40B4-BE49-F238E27FC236}">
                    <a16:creationId xmlns:a16="http://schemas.microsoft.com/office/drawing/2014/main" id="{00000000-0008-0000-2300-00000F541400}"/>
                  </a:ext>
                </a:extLst>
              </xdr:cNvPr>
              <xdr:cNvSpPr/>
            </xdr:nvSpPr>
            <xdr:spPr bwMode="auto">
              <a:xfrm>
                <a:off x="3882384"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9525</xdr:rowOff>
        </xdr:from>
        <xdr:to>
          <xdr:col>9</xdr:col>
          <xdr:colOff>9525</xdr:colOff>
          <xdr:row>32</xdr:row>
          <xdr:rowOff>200025</xdr:rowOff>
        </xdr:to>
        <xdr:sp macro="" textlink="">
          <xdr:nvSpPr>
            <xdr:cNvPr id="1332240" name="Check Box 10" hidden="1">
              <a:extLst>
                <a:ext uri="{63B3BB69-23CF-44E3-9099-C40C66FF867C}">
                  <a14:compatExt spid="_x0000_s1332240"/>
                </a:ext>
                <a:ext uri="{FF2B5EF4-FFF2-40B4-BE49-F238E27FC236}">
                  <a16:creationId xmlns:a16="http://schemas.microsoft.com/office/drawing/2014/main" id="{00000000-0008-0000-2300-000010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19050</xdr:rowOff>
        </xdr:from>
        <xdr:to>
          <xdr:col>13</xdr:col>
          <xdr:colOff>19050</xdr:colOff>
          <xdr:row>33</xdr:row>
          <xdr:rowOff>0</xdr:rowOff>
        </xdr:to>
        <xdr:sp macro="" textlink="">
          <xdr:nvSpPr>
            <xdr:cNvPr id="1332241" name="Check Box 64" hidden="1">
              <a:extLst>
                <a:ext uri="{63B3BB69-23CF-44E3-9099-C40C66FF867C}">
                  <a14:compatExt spid="_x0000_s1332241"/>
                </a:ext>
                <a:ext uri="{FF2B5EF4-FFF2-40B4-BE49-F238E27FC236}">
                  <a16:creationId xmlns:a16="http://schemas.microsoft.com/office/drawing/2014/main" id="{00000000-0008-0000-2300-000011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19050</xdr:rowOff>
        </xdr:from>
        <xdr:to>
          <xdr:col>17</xdr:col>
          <xdr:colOff>19050</xdr:colOff>
          <xdr:row>33</xdr:row>
          <xdr:rowOff>0</xdr:rowOff>
        </xdr:to>
        <xdr:sp macro="" textlink="">
          <xdr:nvSpPr>
            <xdr:cNvPr id="1332242" name="Check Box 65" hidden="1">
              <a:extLst>
                <a:ext uri="{63B3BB69-23CF-44E3-9099-C40C66FF867C}">
                  <a14:compatExt spid="_x0000_s1332242"/>
                </a:ext>
                <a:ext uri="{FF2B5EF4-FFF2-40B4-BE49-F238E27FC236}">
                  <a16:creationId xmlns:a16="http://schemas.microsoft.com/office/drawing/2014/main" id="{00000000-0008-0000-2300-000012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9525</xdr:rowOff>
        </xdr:from>
        <xdr:to>
          <xdr:col>9</xdr:col>
          <xdr:colOff>9525</xdr:colOff>
          <xdr:row>33</xdr:row>
          <xdr:rowOff>200025</xdr:rowOff>
        </xdr:to>
        <xdr:sp macro="" textlink="">
          <xdr:nvSpPr>
            <xdr:cNvPr id="1332243" name="Check Box 66" hidden="1">
              <a:extLst>
                <a:ext uri="{63B3BB69-23CF-44E3-9099-C40C66FF867C}">
                  <a14:compatExt spid="_x0000_s1332243"/>
                </a:ext>
                <a:ext uri="{FF2B5EF4-FFF2-40B4-BE49-F238E27FC236}">
                  <a16:creationId xmlns:a16="http://schemas.microsoft.com/office/drawing/2014/main" id="{00000000-0008-0000-2300-000013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19050</xdr:rowOff>
        </xdr:from>
        <xdr:to>
          <xdr:col>13</xdr:col>
          <xdr:colOff>19050</xdr:colOff>
          <xdr:row>34</xdr:row>
          <xdr:rowOff>0</xdr:rowOff>
        </xdr:to>
        <xdr:sp macro="" textlink="">
          <xdr:nvSpPr>
            <xdr:cNvPr id="1332244" name="Check Box 67" hidden="1">
              <a:extLst>
                <a:ext uri="{63B3BB69-23CF-44E3-9099-C40C66FF867C}">
                  <a14:compatExt spid="_x0000_s1332244"/>
                </a:ext>
                <a:ext uri="{FF2B5EF4-FFF2-40B4-BE49-F238E27FC236}">
                  <a16:creationId xmlns:a16="http://schemas.microsoft.com/office/drawing/2014/main" id="{00000000-0008-0000-2300-000014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19050</xdr:colOff>
          <xdr:row>34</xdr:row>
          <xdr:rowOff>0</xdr:rowOff>
        </xdr:to>
        <xdr:sp macro="" textlink="">
          <xdr:nvSpPr>
            <xdr:cNvPr id="1332245" name="Check Box 68" hidden="1">
              <a:extLst>
                <a:ext uri="{63B3BB69-23CF-44E3-9099-C40C66FF867C}">
                  <a14:compatExt spid="_x0000_s1332245"/>
                </a:ext>
                <a:ext uri="{FF2B5EF4-FFF2-40B4-BE49-F238E27FC236}">
                  <a16:creationId xmlns:a16="http://schemas.microsoft.com/office/drawing/2014/main" id="{00000000-0008-0000-2300-000015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9525</xdr:rowOff>
        </xdr:from>
        <xdr:to>
          <xdr:col>9</xdr:col>
          <xdr:colOff>9525</xdr:colOff>
          <xdr:row>34</xdr:row>
          <xdr:rowOff>200025</xdr:rowOff>
        </xdr:to>
        <xdr:sp macro="" textlink="">
          <xdr:nvSpPr>
            <xdr:cNvPr id="1332246" name="Check Box 69" hidden="1">
              <a:extLst>
                <a:ext uri="{63B3BB69-23CF-44E3-9099-C40C66FF867C}">
                  <a14:compatExt spid="_x0000_s1332246"/>
                </a:ext>
                <a:ext uri="{FF2B5EF4-FFF2-40B4-BE49-F238E27FC236}">
                  <a16:creationId xmlns:a16="http://schemas.microsoft.com/office/drawing/2014/main" id="{00000000-0008-0000-2300-000016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19050</xdr:rowOff>
        </xdr:from>
        <xdr:to>
          <xdr:col>13</xdr:col>
          <xdr:colOff>19050</xdr:colOff>
          <xdr:row>35</xdr:row>
          <xdr:rowOff>0</xdr:rowOff>
        </xdr:to>
        <xdr:sp macro="" textlink="">
          <xdr:nvSpPr>
            <xdr:cNvPr id="1332247" name="Check Box 70" hidden="1">
              <a:extLst>
                <a:ext uri="{63B3BB69-23CF-44E3-9099-C40C66FF867C}">
                  <a14:compatExt spid="_x0000_s1332247"/>
                </a:ext>
                <a:ext uri="{FF2B5EF4-FFF2-40B4-BE49-F238E27FC236}">
                  <a16:creationId xmlns:a16="http://schemas.microsoft.com/office/drawing/2014/main" id="{00000000-0008-0000-2300-000017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19050</xdr:rowOff>
        </xdr:from>
        <xdr:to>
          <xdr:col>17</xdr:col>
          <xdr:colOff>19050</xdr:colOff>
          <xdr:row>35</xdr:row>
          <xdr:rowOff>0</xdr:rowOff>
        </xdr:to>
        <xdr:sp macro="" textlink="">
          <xdr:nvSpPr>
            <xdr:cNvPr id="1332248" name="Check Box 71" hidden="1">
              <a:extLst>
                <a:ext uri="{63B3BB69-23CF-44E3-9099-C40C66FF867C}">
                  <a14:compatExt spid="_x0000_s1332248"/>
                </a:ext>
                <a:ext uri="{FF2B5EF4-FFF2-40B4-BE49-F238E27FC236}">
                  <a16:creationId xmlns:a16="http://schemas.microsoft.com/office/drawing/2014/main" id="{00000000-0008-0000-2300-000018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9525</xdr:rowOff>
        </xdr:from>
        <xdr:to>
          <xdr:col>9</xdr:col>
          <xdr:colOff>9525</xdr:colOff>
          <xdr:row>35</xdr:row>
          <xdr:rowOff>200025</xdr:rowOff>
        </xdr:to>
        <xdr:sp macro="" textlink="">
          <xdr:nvSpPr>
            <xdr:cNvPr id="1332249" name="Check Box 72" hidden="1">
              <a:extLst>
                <a:ext uri="{63B3BB69-23CF-44E3-9099-C40C66FF867C}">
                  <a14:compatExt spid="_x0000_s1332249"/>
                </a:ext>
                <a:ext uri="{FF2B5EF4-FFF2-40B4-BE49-F238E27FC236}">
                  <a16:creationId xmlns:a16="http://schemas.microsoft.com/office/drawing/2014/main" id="{00000000-0008-0000-2300-000019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19050</xdr:rowOff>
        </xdr:from>
        <xdr:to>
          <xdr:col>13</xdr:col>
          <xdr:colOff>19050</xdr:colOff>
          <xdr:row>36</xdr:row>
          <xdr:rowOff>0</xdr:rowOff>
        </xdr:to>
        <xdr:sp macro="" textlink="">
          <xdr:nvSpPr>
            <xdr:cNvPr id="1332250" name="Check Box 73" hidden="1">
              <a:extLst>
                <a:ext uri="{63B3BB69-23CF-44E3-9099-C40C66FF867C}">
                  <a14:compatExt spid="_x0000_s1332250"/>
                </a:ext>
                <a:ext uri="{FF2B5EF4-FFF2-40B4-BE49-F238E27FC236}">
                  <a16:creationId xmlns:a16="http://schemas.microsoft.com/office/drawing/2014/main" id="{00000000-0008-0000-2300-00001A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19050</xdr:rowOff>
        </xdr:from>
        <xdr:to>
          <xdr:col>17</xdr:col>
          <xdr:colOff>19050</xdr:colOff>
          <xdr:row>36</xdr:row>
          <xdr:rowOff>0</xdr:rowOff>
        </xdr:to>
        <xdr:sp macro="" textlink="">
          <xdr:nvSpPr>
            <xdr:cNvPr id="1332251" name="Check Box 74" hidden="1">
              <a:extLst>
                <a:ext uri="{63B3BB69-23CF-44E3-9099-C40C66FF867C}">
                  <a14:compatExt spid="_x0000_s1332251"/>
                </a:ext>
                <a:ext uri="{FF2B5EF4-FFF2-40B4-BE49-F238E27FC236}">
                  <a16:creationId xmlns:a16="http://schemas.microsoft.com/office/drawing/2014/main" id="{00000000-0008-0000-2300-00001B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9525</xdr:rowOff>
        </xdr:from>
        <xdr:to>
          <xdr:col>9</xdr:col>
          <xdr:colOff>9525</xdr:colOff>
          <xdr:row>36</xdr:row>
          <xdr:rowOff>200025</xdr:rowOff>
        </xdr:to>
        <xdr:sp macro="" textlink="">
          <xdr:nvSpPr>
            <xdr:cNvPr id="1332252" name="Check Box 75" hidden="1">
              <a:extLst>
                <a:ext uri="{63B3BB69-23CF-44E3-9099-C40C66FF867C}">
                  <a14:compatExt spid="_x0000_s1332252"/>
                </a:ext>
                <a:ext uri="{FF2B5EF4-FFF2-40B4-BE49-F238E27FC236}">
                  <a16:creationId xmlns:a16="http://schemas.microsoft.com/office/drawing/2014/main" id="{00000000-0008-0000-2300-00001C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19050</xdr:rowOff>
        </xdr:from>
        <xdr:to>
          <xdr:col>13</xdr:col>
          <xdr:colOff>19050</xdr:colOff>
          <xdr:row>37</xdr:row>
          <xdr:rowOff>0</xdr:rowOff>
        </xdr:to>
        <xdr:sp macro="" textlink="">
          <xdr:nvSpPr>
            <xdr:cNvPr id="1332253" name="Check Box 76" hidden="1">
              <a:extLst>
                <a:ext uri="{63B3BB69-23CF-44E3-9099-C40C66FF867C}">
                  <a14:compatExt spid="_x0000_s1332253"/>
                </a:ext>
                <a:ext uri="{FF2B5EF4-FFF2-40B4-BE49-F238E27FC236}">
                  <a16:creationId xmlns:a16="http://schemas.microsoft.com/office/drawing/2014/main" id="{00000000-0008-0000-2300-00001D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19050</xdr:rowOff>
        </xdr:from>
        <xdr:to>
          <xdr:col>17</xdr:col>
          <xdr:colOff>19050</xdr:colOff>
          <xdr:row>37</xdr:row>
          <xdr:rowOff>0</xdr:rowOff>
        </xdr:to>
        <xdr:sp macro="" textlink="">
          <xdr:nvSpPr>
            <xdr:cNvPr id="1332254" name="Check Box 77" hidden="1">
              <a:extLst>
                <a:ext uri="{63B3BB69-23CF-44E3-9099-C40C66FF867C}">
                  <a14:compatExt spid="_x0000_s1332254"/>
                </a:ext>
                <a:ext uri="{FF2B5EF4-FFF2-40B4-BE49-F238E27FC236}">
                  <a16:creationId xmlns:a16="http://schemas.microsoft.com/office/drawing/2014/main" id="{00000000-0008-0000-2300-00001E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37</xdr:row>
          <xdr:rowOff>9525</xdr:rowOff>
        </xdr:from>
        <xdr:to>
          <xdr:col>9</xdr:col>
          <xdr:colOff>9525</xdr:colOff>
          <xdr:row>37</xdr:row>
          <xdr:rowOff>200025</xdr:rowOff>
        </xdr:to>
        <xdr:sp macro="" textlink="">
          <xdr:nvSpPr>
            <xdr:cNvPr id="1332255" name="Check Box 78" hidden="1">
              <a:extLst>
                <a:ext uri="{63B3BB69-23CF-44E3-9099-C40C66FF867C}">
                  <a14:compatExt spid="_x0000_s1332255"/>
                </a:ext>
                <a:ext uri="{FF2B5EF4-FFF2-40B4-BE49-F238E27FC236}">
                  <a16:creationId xmlns:a16="http://schemas.microsoft.com/office/drawing/2014/main" id="{00000000-0008-0000-2300-00001F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19050</xdr:rowOff>
        </xdr:from>
        <xdr:to>
          <xdr:col>13</xdr:col>
          <xdr:colOff>19050</xdr:colOff>
          <xdr:row>38</xdr:row>
          <xdr:rowOff>0</xdr:rowOff>
        </xdr:to>
        <xdr:sp macro="" textlink="">
          <xdr:nvSpPr>
            <xdr:cNvPr id="1332256" name="Check Box 79" hidden="1">
              <a:extLst>
                <a:ext uri="{63B3BB69-23CF-44E3-9099-C40C66FF867C}">
                  <a14:compatExt spid="_x0000_s1332256"/>
                </a:ext>
                <a:ext uri="{FF2B5EF4-FFF2-40B4-BE49-F238E27FC236}">
                  <a16:creationId xmlns:a16="http://schemas.microsoft.com/office/drawing/2014/main" id="{00000000-0008-0000-2300-000020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19050</xdr:rowOff>
        </xdr:from>
        <xdr:to>
          <xdr:col>17</xdr:col>
          <xdr:colOff>19050</xdr:colOff>
          <xdr:row>38</xdr:row>
          <xdr:rowOff>0</xdr:rowOff>
        </xdr:to>
        <xdr:sp macro="" textlink="">
          <xdr:nvSpPr>
            <xdr:cNvPr id="1332257" name="Check Box 80" hidden="1">
              <a:extLst>
                <a:ext uri="{63B3BB69-23CF-44E3-9099-C40C66FF867C}">
                  <a14:compatExt spid="_x0000_s1332257"/>
                </a:ext>
                <a:ext uri="{FF2B5EF4-FFF2-40B4-BE49-F238E27FC236}">
                  <a16:creationId xmlns:a16="http://schemas.microsoft.com/office/drawing/2014/main" id="{00000000-0008-0000-2300-000021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9525</xdr:rowOff>
        </xdr:from>
        <xdr:to>
          <xdr:col>9</xdr:col>
          <xdr:colOff>9525</xdr:colOff>
          <xdr:row>38</xdr:row>
          <xdr:rowOff>200025</xdr:rowOff>
        </xdr:to>
        <xdr:sp macro="" textlink="">
          <xdr:nvSpPr>
            <xdr:cNvPr id="1332258" name="Check Box 81" hidden="1">
              <a:extLst>
                <a:ext uri="{63B3BB69-23CF-44E3-9099-C40C66FF867C}">
                  <a14:compatExt spid="_x0000_s1332258"/>
                </a:ext>
                <a:ext uri="{FF2B5EF4-FFF2-40B4-BE49-F238E27FC236}">
                  <a16:creationId xmlns:a16="http://schemas.microsoft.com/office/drawing/2014/main" id="{00000000-0008-0000-2300-000022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19050</xdr:rowOff>
        </xdr:from>
        <xdr:to>
          <xdr:col>13</xdr:col>
          <xdr:colOff>19050</xdr:colOff>
          <xdr:row>39</xdr:row>
          <xdr:rowOff>0</xdr:rowOff>
        </xdr:to>
        <xdr:sp macro="" textlink="">
          <xdr:nvSpPr>
            <xdr:cNvPr id="1332259" name="Check Box 82" hidden="1">
              <a:extLst>
                <a:ext uri="{63B3BB69-23CF-44E3-9099-C40C66FF867C}">
                  <a14:compatExt spid="_x0000_s1332259"/>
                </a:ext>
                <a:ext uri="{FF2B5EF4-FFF2-40B4-BE49-F238E27FC236}">
                  <a16:creationId xmlns:a16="http://schemas.microsoft.com/office/drawing/2014/main" id="{00000000-0008-0000-2300-000023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19050</xdr:rowOff>
        </xdr:from>
        <xdr:to>
          <xdr:col>17</xdr:col>
          <xdr:colOff>19050</xdr:colOff>
          <xdr:row>39</xdr:row>
          <xdr:rowOff>0</xdr:rowOff>
        </xdr:to>
        <xdr:sp macro="" textlink="">
          <xdr:nvSpPr>
            <xdr:cNvPr id="1332260" name="Check Box 83" hidden="1">
              <a:extLst>
                <a:ext uri="{63B3BB69-23CF-44E3-9099-C40C66FF867C}">
                  <a14:compatExt spid="_x0000_s1332260"/>
                </a:ext>
                <a:ext uri="{FF2B5EF4-FFF2-40B4-BE49-F238E27FC236}">
                  <a16:creationId xmlns:a16="http://schemas.microsoft.com/office/drawing/2014/main" id="{00000000-0008-0000-2300-000024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39</xdr:row>
          <xdr:rowOff>9525</xdr:rowOff>
        </xdr:from>
        <xdr:to>
          <xdr:col>9</xdr:col>
          <xdr:colOff>9525</xdr:colOff>
          <xdr:row>39</xdr:row>
          <xdr:rowOff>200025</xdr:rowOff>
        </xdr:to>
        <xdr:sp macro="" textlink="">
          <xdr:nvSpPr>
            <xdr:cNvPr id="1332261" name="Check Box 84" hidden="1">
              <a:extLst>
                <a:ext uri="{63B3BB69-23CF-44E3-9099-C40C66FF867C}">
                  <a14:compatExt spid="_x0000_s1332261"/>
                </a:ext>
                <a:ext uri="{FF2B5EF4-FFF2-40B4-BE49-F238E27FC236}">
                  <a16:creationId xmlns:a16="http://schemas.microsoft.com/office/drawing/2014/main" id="{00000000-0008-0000-2300-000025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19050</xdr:rowOff>
        </xdr:from>
        <xdr:to>
          <xdr:col>13</xdr:col>
          <xdr:colOff>19050</xdr:colOff>
          <xdr:row>40</xdr:row>
          <xdr:rowOff>0</xdr:rowOff>
        </xdr:to>
        <xdr:sp macro="" textlink="">
          <xdr:nvSpPr>
            <xdr:cNvPr id="1332262" name="Check Box 85" hidden="1">
              <a:extLst>
                <a:ext uri="{63B3BB69-23CF-44E3-9099-C40C66FF867C}">
                  <a14:compatExt spid="_x0000_s1332262"/>
                </a:ext>
                <a:ext uri="{FF2B5EF4-FFF2-40B4-BE49-F238E27FC236}">
                  <a16:creationId xmlns:a16="http://schemas.microsoft.com/office/drawing/2014/main" id="{00000000-0008-0000-2300-000026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19050</xdr:rowOff>
        </xdr:from>
        <xdr:to>
          <xdr:col>17</xdr:col>
          <xdr:colOff>19050</xdr:colOff>
          <xdr:row>40</xdr:row>
          <xdr:rowOff>0</xdr:rowOff>
        </xdr:to>
        <xdr:sp macro="" textlink="">
          <xdr:nvSpPr>
            <xdr:cNvPr id="1332263" name="Check Box 86" hidden="1">
              <a:extLst>
                <a:ext uri="{63B3BB69-23CF-44E3-9099-C40C66FF867C}">
                  <a14:compatExt spid="_x0000_s1332263"/>
                </a:ext>
                <a:ext uri="{FF2B5EF4-FFF2-40B4-BE49-F238E27FC236}">
                  <a16:creationId xmlns:a16="http://schemas.microsoft.com/office/drawing/2014/main" id="{00000000-0008-0000-2300-000027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40</xdr:row>
          <xdr:rowOff>9525</xdr:rowOff>
        </xdr:from>
        <xdr:to>
          <xdr:col>9</xdr:col>
          <xdr:colOff>9525</xdr:colOff>
          <xdr:row>40</xdr:row>
          <xdr:rowOff>200025</xdr:rowOff>
        </xdr:to>
        <xdr:sp macro="" textlink="">
          <xdr:nvSpPr>
            <xdr:cNvPr id="1332264" name="Check Box 87" hidden="1">
              <a:extLst>
                <a:ext uri="{63B3BB69-23CF-44E3-9099-C40C66FF867C}">
                  <a14:compatExt spid="_x0000_s1332264"/>
                </a:ext>
                <a:ext uri="{FF2B5EF4-FFF2-40B4-BE49-F238E27FC236}">
                  <a16:creationId xmlns:a16="http://schemas.microsoft.com/office/drawing/2014/main" id="{00000000-0008-0000-2300-000028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19050</xdr:rowOff>
        </xdr:from>
        <xdr:to>
          <xdr:col>13</xdr:col>
          <xdr:colOff>19050</xdr:colOff>
          <xdr:row>41</xdr:row>
          <xdr:rowOff>0</xdr:rowOff>
        </xdr:to>
        <xdr:sp macro="" textlink="">
          <xdr:nvSpPr>
            <xdr:cNvPr id="1332265" name="Check Box 88" hidden="1">
              <a:extLst>
                <a:ext uri="{63B3BB69-23CF-44E3-9099-C40C66FF867C}">
                  <a14:compatExt spid="_x0000_s1332265"/>
                </a:ext>
                <a:ext uri="{FF2B5EF4-FFF2-40B4-BE49-F238E27FC236}">
                  <a16:creationId xmlns:a16="http://schemas.microsoft.com/office/drawing/2014/main" id="{00000000-0008-0000-2300-000029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19050</xdr:rowOff>
        </xdr:from>
        <xdr:to>
          <xdr:col>17</xdr:col>
          <xdr:colOff>19050</xdr:colOff>
          <xdr:row>41</xdr:row>
          <xdr:rowOff>0</xdr:rowOff>
        </xdr:to>
        <xdr:sp macro="" textlink="">
          <xdr:nvSpPr>
            <xdr:cNvPr id="1332266" name="Check Box 89" hidden="1">
              <a:extLst>
                <a:ext uri="{63B3BB69-23CF-44E3-9099-C40C66FF867C}">
                  <a14:compatExt spid="_x0000_s1332266"/>
                </a:ext>
                <a:ext uri="{FF2B5EF4-FFF2-40B4-BE49-F238E27FC236}">
                  <a16:creationId xmlns:a16="http://schemas.microsoft.com/office/drawing/2014/main" id="{00000000-0008-0000-2300-00002A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9525</xdr:rowOff>
        </xdr:from>
        <xdr:to>
          <xdr:col>9</xdr:col>
          <xdr:colOff>9525</xdr:colOff>
          <xdr:row>41</xdr:row>
          <xdr:rowOff>200025</xdr:rowOff>
        </xdr:to>
        <xdr:sp macro="" textlink="">
          <xdr:nvSpPr>
            <xdr:cNvPr id="1332267" name="Check Box 90" hidden="1">
              <a:extLst>
                <a:ext uri="{63B3BB69-23CF-44E3-9099-C40C66FF867C}">
                  <a14:compatExt spid="_x0000_s1332267"/>
                </a:ext>
                <a:ext uri="{FF2B5EF4-FFF2-40B4-BE49-F238E27FC236}">
                  <a16:creationId xmlns:a16="http://schemas.microsoft.com/office/drawing/2014/main" id="{00000000-0008-0000-2300-00002B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19050</xdr:rowOff>
        </xdr:from>
        <xdr:to>
          <xdr:col>13</xdr:col>
          <xdr:colOff>19050</xdr:colOff>
          <xdr:row>42</xdr:row>
          <xdr:rowOff>0</xdr:rowOff>
        </xdr:to>
        <xdr:sp macro="" textlink="">
          <xdr:nvSpPr>
            <xdr:cNvPr id="1332268" name="Check Box 91" hidden="1">
              <a:extLst>
                <a:ext uri="{63B3BB69-23CF-44E3-9099-C40C66FF867C}">
                  <a14:compatExt spid="_x0000_s1332268"/>
                </a:ext>
                <a:ext uri="{FF2B5EF4-FFF2-40B4-BE49-F238E27FC236}">
                  <a16:creationId xmlns:a16="http://schemas.microsoft.com/office/drawing/2014/main" id="{00000000-0008-0000-2300-00002C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1332269" name="Check Box 92" hidden="1">
              <a:extLst>
                <a:ext uri="{63B3BB69-23CF-44E3-9099-C40C66FF867C}">
                  <a14:compatExt spid="_x0000_s1332269"/>
                </a:ext>
                <a:ext uri="{FF2B5EF4-FFF2-40B4-BE49-F238E27FC236}">
                  <a16:creationId xmlns:a16="http://schemas.microsoft.com/office/drawing/2014/main" id="{00000000-0008-0000-2300-00002D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9525</xdr:rowOff>
        </xdr:from>
        <xdr:to>
          <xdr:col>9</xdr:col>
          <xdr:colOff>9525</xdr:colOff>
          <xdr:row>42</xdr:row>
          <xdr:rowOff>200025</xdr:rowOff>
        </xdr:to>
        <xdr:sp macro="" textlink="">
          <xdr:nvSpPr>
            <xdr:cNvPr id="1332270" name="Check Box 93" hidden="1">
              <a:extLst>
                <a:ext uri="{63B3BB69-23CF-44E3-9099-C40C66FF867C}">
                  <a14:compatExt spid="_x0000_s1332270"/>
                </a:ext>
                <a:ext uri="{FF2B5EF4-FFF2-40B4-BE49-F238E27FC236}">
                  <a16:creationId xmlns:a16="http://schemas.microsoft.com/office/drawing/2014/main" id="{00000000-0008-0000-2300-00002E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19050</xdr:rowOff>
        </xdr:from>
        <xdr:to>
          <xdr:col>13</xdr:col>
          <xdr:colOff>19050</xdr:colOff>
          <xdr:row>43</xdr:row>
          <xdr:rowOff>0</xdr:rowOff>
        </xdr:to>
        <xdr:sp macro="" textlink="">
          <xdr:nvSpPr>
            <xdr:cNvPr id="1332271" name="Check Box 94" hidden="1">
              <a:extLst>
                <a:ext uri="{63B3BB69-23CF-44E3-9099-C40C66FF867C}">
                  <a14:compatExt spid="_x0000_s1332271"/>
                </a:ext>
                <a:ext uri="{FF2B5EF4-FFF2-40B4-BE49-F238E27FC236}">
                  <a16:creationId xmlns:a16="http://schemas.microsoft.com/office/drawing/2014/main" id="{00000000-0008-0000-2300-00002F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1332272" name="Check Box 95" hidden="1">
              <a:extLst>
                <a:ext uri="{63B3BB69-23CF-44E3-9099-C40C66FF867C}">
                  <a14:compatExt spid="_x0000_s1332272"/>
                </a:ext>
                <a:ext uri="{FF2B5EF4-FFF2-40B4-BE49-F238E27FC236}">
                  <a16:creationId xmlns:a16="http://schemas.microsoft.com/office/drawing/2014/main" id="{00000000-0008-0000-2300-000030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9525</xdr:rowOff>
        </xdr:from>
        <xdr:to>
          <xdr:col>9</xdr:col>
          <xdr:colOff>9525</xdr:colOff>
          <xdr:row>43</xdr:row>
          <xdr:rowOff>200025</xdr:rowOff>
        </xdr:to>
        <xdr:sp macro="" textlink="">
          <xdr:nvSpPr>
            <xdr:cNvPr id="1332273" name="Check Box 96" hidden="1">
              <a:extLst>
                <a:ext uri="{63B3BB69-23CF-44E3-9099-C40C66FF867C}">
                  <a14:compatExt spid="_x0000_s1332273"/>
                </a:ext>
                <a:ext uri="{FF2B5EF4-FFF2-40B4-BE49-F238E27FC236}">
                  <a16:creationId xmlns:a16="http://schemas.microsoft.com/office/drawing/2014/main" id="{00000000-0008-0000-2300-000031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13</xdr:col>
          <xdr:colOff>19050</xdr:colOff>
          <xdr:row>44</xdr:row>
          <xdr:rowOff>0</xdr:rowOff>
        </xdr:to>
        <xdr:sp macro="" textlink="">
          <xdr:nvSpPr>
            <xdr:cNvPr id="1332274" name="Check Box 97" hidden="1">
              <a:extLst>
                <a:ext uri="{63B3BB69-23CF-44E3-9099-C40C66FF867C}">
                  <a14:compatExt spid="_x0000_s1332274"/>
                </a:ext>
                <a:ext uri="{FF2B5EF4-FFF2-40B4-BE49-F238E27FC236}">
                  <a16:creationId xmlns:a16="http://schemas.microsoft.com/office/drawing/2014/main" id="{00000000-0008-0000-2300-000032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1332275" name="Check Box 98" hidden="1">
              <a:extLst>
                <a:ext uri="{63B3BB69-23CF-44E3-9099-C40C66FF867C}">
                  <a14:compatExt spid="_x0000_s1332275"/>
                </a:ext>
                <a:ext uri="{FF2B5EF4-FFF2-40B4-BE49-F238E27FC236}">
                  <a16:creationId xmlns:a16="http://schemas.microsoft.com/office/drawing/2014/main" id="{00000000-0008-0000-2300-000033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19050</xdr:rowOff>
        </xdr:from>
        <xdr:to>
          <xdr:col>22</xdr:col>
          <xdr:colOff>19050</xdr:colOff>
          <xdr:row>33</xdr:row>
          <xdr:rowOff>0</xdr:rowOff>
        </xdr:to>
        <xdr:sp macro="" textlink="">
          <xdr:nvSpPr>
            <xdr:cNvPr id="1332276" name="Check Box 52" hidden="1">
              <a:extLst>
                <a:ext uri="{63B3BB69-23CF-44E3-9099-C40C66FF867C}">
                  <a14:compatExt spid="_x0000_s1332276"/>
                </a:ext>
                <a:ext uri="{FF2B5EF4-FFF2-40B4-BE49-F238E27FC236}">
                  <a16:creationId xmlns:a16="http://schemas.microsoft.com/office/drawing/2014/main" id="{00000000-0008-0000-2300-000034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19050</xdr:rowOff>
        </xdr:from>
        <xdr:to>
          <xdr:col>22</xdr:col>
          <xdr:colOff>19050</xdr:colOff>
          <xdr:row>34</xdr:row>
          <xdr:rowOff>0</xdr:rowOff>
        </xdr:to>
        <xdr:sp macro="" textlink="">
          <xdr:nvSpPr>
            <xdr:cNvPr id="1332277" name="Check Box 53" hidden="1">
              <a:extLst>
                <a:ext uri="{63B3BB69-23CF-44E3-9099-C40C66FF867C}">
                  <a14:compatExt spid="_x0000_s1332277"/>
                </a:ext>
                <a:ext uri="{FF2B5EF4-FFF2-40B4-BE49-F238E27FC236}">
                  <a16:creationId xmlns:a16="http://schemas.microsoft.com/office/drawing/2014/main" id="{00000000-0008-0000-2300-000035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19050</xdr:rowOff>
        </xdr:from>
        <xdr:to>
          <xdr:col>22</xdr:col>
          <xdr:colOff>19050</xdr:colOff>
          <xdr:row>35</xdr:row>
          <xdr:rowOff>0</xdr:rowOff>
        </xdr:to>
        <xdr:sp macro="" textlink="">
          <xdr:nvSpPr>
            <xdr:cNvPr id="1332278" name="Check Box 54" hidden="1">
              <a:extLst>
                <a:ext uri="{63B3BB69-23CF-44E3-9099-C40C66FF867C}">
                  <a14:compatExt spid="_x0000_s1332278"/>
                </a:ext>
                <a:ext uri="{FF2B5EF4-FFF2-40B4-BE49-F238E27FC236}">
                  <a16:creationId xmlns:a16="http://schemas.microsoft.com/office/drawing/2014/main" id="{00000000-0008-0000-2300-000036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19050</xdr:rowOff>
        </xdr:from>
        <xdr:to>
          <xdr:col>22</xdr:col>
          <xdr:colOff>19050</xdr:colOff>
          <xdr:row>36</xdr:row>
          <xdr:rowOff>0</xdr:rowOff>
        </xdr:to>
        <xdr:sp macro="" textlink="">
          <xdr:nvSpPr>
            <xdr:cNvPr id="1332279" name="Check Box 55" hidden="1">
              <a:extLst>
                <a:ext uri="{63B3BB69-23CF-44E3-9099-C40C66FF867C}">
                  <a14:compatExt spid="_x0000_s1332279"/>
                </a:ext>
                <a:ext uri="{FF2B5EF4-FFF2-40B4-BE49-F238E27FC236}">
                  <a16:creationId xmlns:a16="http://schemas.microsoft.com/office/drawing/2014/main" id="{00000000-0008-0000-2300-000037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19050</xdr:rowOff>
        </xdr:from>
        <xdr:to>
          <xdr:col>22</xdr:col>
          <xdr:colOff>19050</xdr:colOff>
          <xdr:row>37</xdr:row>
          <xdr:rowOff>0</xdr:rowOff>
        </xdr:to>
        <xdr:sp macro="" textlink="">
          <xdr:nvSpPr>
            <xdr:cNvPr id="1332280" name="Check Box 56" hidden="1">
              <a:extLst>
                <a:ext uri="{63B3BB69-23CF-44E3-9099-C40C66FF867C}">
                  <a14:compatExt spid="_x0000_s1332280"/>
                </a:ext>
                <a:ext uri="{FF2B5EF4-FFF2-40B4-BE49-F238E27FC236}">
                  <a16:creationId xmlns:a16="http://schemas.microsoft.com/office/drawing/2014/main" id="{00000000-0008-0000-2300-000038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19050</xdr:rowOff>
        </xdr:from>
        <xdr:to>
          <xdr:col>22</xdr:col>
          <xdr:colOff>19050</xdr:colOff>
          <xdr:row>38</xdr:row>
          <xdr:rowOff>0</xdr:rowOff>
        </xdr:to>
        <xdr:sp macro="" textlink="">
          <xdr:nvSpPr>
            <xdr:cNvPr id="1332281" name="Check Box 57" hidden="1">
              <a:extLst>
                <a:ext uri="{63B3BB69-23CF-44E3-9099-C40C66FF867C}">
                  <a14:compatExt spid="_x0000_s1332281"/>
                </a:ext>
                <a:ext uri="{FF2B5EF4-FFF2-40B4-BE49-F238E27FC236}">
                  <a16:creationId xmlns:a16="http://schemas.microsoft.com/office/drawing/2014/main" id="{00000000-0008-0000-2300-000039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19050</xdr:rowOff>
        </xdr:from>
        <xdr:to>
          <xdr:col>22</xdr:col>
          <xdr:colOff>19050</xdr:colOff>
          <xdr:row>39</xdr:row>
          <xdr:rowOff>0</xdr:rowOff>
        </xdr:to>
        <xdr:sp macro="" textlink="">
          <xdr:nvSpPr>
            <xdr:cNvPr id="1332282" name="Check Box 58" hidden="1">
              <a:extLst>
                <a:ext uri="{63B3BB69-23CF-44E3-9099-C40C66FF867C}">
                  <a14:compatExt spid="_x0000_s1332282"/>
                </a:ext>
                <a:ext uri="{FF2B5EF4-FFF2-40B4-BE49-F238E27FC236}">
                  <a16:creationId xmlns:a16="http://schemas.microsoft.com/office/drawing/2014/main" id="{00000000-0008-0000-2300-00003A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19050</xdr:rowOff>
        </xdr:from>
        <xdr:to>
          <xdr:col>22</xdr:col>
          <xdr:colOff>19050</xdr:colOff>
          <xdr:row>40</xdr:row>
          <xdr:rowOff>0</xdr:rowOff>
        </xdr:to>
        <xdr:sp macro="" textlink="">
          <xdr:nvSpPr>
            <xdr:cNvPr id="1332283" name="Check Box 59" hidden="1">
              <a:extLst>
                <a:ext uri="{63B3BB69-23CF-44E3-9099-C40C66FF867C}">
                  <a14:compatExt spid="_x0000_s1332283"/>
                </a:ext>
                <a:ext uri="{FF2B5EF4-FFF2-40B4-BE49-F238E27FC236}">
                  <a16:creationId xmlns:a16="http://schemas.microsoft.com/office/drawing/2014/main" id="{00000000-0008-0000-2300-00003B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19050</xdr:rowOff>
        </xdr:from>
        <xdr:to>
          <xdr:col>22</xdr:col>
          <xdr:colOff>19050</xdr:colOff>
          <xdr:row>41</xdr:row>
          <xdr:rowOff>0</xdr:rowOff>
        </xdr:to>
        <xdr:sp macro="" textlink="">
          <xdr:nvSpPr>
            <xdr:cNvPr id="1332284" name="Check Box 60" hidden="1">
              <a:extLst>
                <a:ext uri="{63B3BB69-23CF-44E3-9099-C40C66FF867C}">
                  <a14:compatExt spid="_x0000_s1332284"/>
                </a:ext>
                <a:ext uri="{FF2B5EF4-FFF2-40B4-BE49-F238E27FC236}">
                  <a16:creationId xmlns:a16="http://schemas.microsoft.com/office/drawing/2014/main" id="{00000000-0008-0000-2300-00003C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19050</xdr:rowOff>
        </xdr:from>
        <xdr:to>
          <xdr:col>22</xdr:col>
          <xdr:colOff>19050</xdr:colOff>
          <xdr:row>42</xdr:row>
          <xdr:rowOff>0</xdr:rowOff>
        </xdr:to>
        <xdr:sp macro="" textlink="">
          <xdr:nvSpPr>
            <xdr:cNvPr id="1332285" name="Check Box 61" hidden="1">
              <a:extLst>
                <a:ext uri="{63B3BB69-23CF-44E3-9099-C40C66FF867C}">
                  <a14:compatExt spid="_x0000_s1332285"/>
                </a:ext>
                <a:ext uri="{FF2B5EF4-FFF2-40B4-BE49-F238E27FC236}">
                  <a16:creationId xmlns:a16="http://schemas.microsoft.com/office/drawing/2014/main" id="{00000000-0008-0000-2300-00003D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19050</xdr:rowOff>
        </xdr:from>
        <xdr:to>
          <xdr:col>22</xdr:col>
          <xdr:colOff>19050</xdr:colOff>
          <xdr:row>43</xdr:row>
          <xdr:rowOff>0</xdr:rowOff>
        </xdr:to>
        <xdr:sp macro="" textlink="">
          <xdr:nvSpPr>
            <xdr:cNvPr id="1332286" name="Check Box 62" hidden="1">
              <a:extLst>
                <a:ext uri="{63B3BB69-23CF-44E3-9099-C40C66FF867C}">
                  <a14:compatExt spid="_x0000_s1332286"/>
                </a:ext>
                <a:ext uri="{FF2B5EF4-FFF2-40B4-BE49-F238E27FC236}">
                  <a16:creationId xmlns:a16="http://schemas.microsoft.com/office/drawing/2014/main" id="{00000000-0008-0000-2300-00003E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19050</xdr:rowOff>
        </xdr:from>
        <xdr:to>
          <xdr:col>22</xdr:col>
          <xdr:colOff>19050</xdr:colOff>
          <xdr:row>44</xdr:row>
          <xdr:rowOff>0</xdr:rowOff>
        </xdr:to>
        <xdr:sp macro="" textlink="">
          <xdr:nvSpPr>
            <xdr:cNvPr id="1332287" name="Check Box 63" hidden="1">
              <a:extLst>
                <a:ext uri="{63B3BB69-23CF-44E3-9099-C40C66FF867C}">
                  <a14:compatExt spid="_x0000_s1332287"/>
                </a:ext>
                <a:ext uri="{FF2B5EF4-FFF2-40B4-BE49-F238E27FC236}">
                  <a16:creationId xmlns:a16="http://schemas.microsoft.com/office/drawing/2014/main" id="{00000000-0008-0000-2300-00003F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19050</xdr:rowOff>
        </xdr:from>
        <xdr:to>
          <xdr:col>28</xdr:col>
          <xdr:colOff>19050</xdr:colOff>
          <xdr:row>33</xdr:row>
          <xdr:rowOff>0</xdr:rowOff>
        </xdr:to>
        <xdr:sp macro="" textlink="">
          <xdr:nvSpPr>
            <xdr:cNvPr id="1332288" name="Check Box 64" hidden="1">
              <a:extLst>
                <a:ext uri="{63B3BB69-23CF-44E3-9099-C40C66FF867C}">
                  <a14:compatExt spid="_x0000_s1332288"/>
                </a:ext>
                <a:ext uri="{FF2B5EF4-FFF2-40B4-BE49-F238E27FC236}">
                  <a16:creationId xmlns:a16="http://schemas.microsoft.com/office/drawing/2014/main" id="{00000000-0008-0000-2300-000040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19050</xdr:rowOff>
        </xdr:from>
        <xdr:to>
          <xdr:col>28</xdr:col>
          <xdr:colOff>19050</xdr:colOff>
          <xdr:row>34</xdr:row>
          <xdr:rowOff>0</xdr:rowOff>
        </xdr:to>
        <xdr:sp macro="" textlink="">
          <xdr:nvSpPr>
            <xdr:cNvPr id="1332289" name="Check Box 65" hidden="1">
              <a:extLst>
                <a:ext uri="{63B3BB69-23CF-44E3-9099-C40C66FF867C}">
                  <a14:compatExt spid="_x0000_s1332289"/>
                </a:ext>
                <a:ext uri="{FF2B5EF4-FFF2-40B4-BE49-F238E27FC236}">
                  <a16:creationId xmlns:a16="http://schemas.microsoft.com/office/drawing/2014/main" id="{00000000-0008-0000-2300-000041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19050</xdr:rowOff>
        </xdr:from>
        <xdr:to>
          <xdr:col>28</xdr:col>
          <xdr:colOff>19050</xdr:colOff>
          <xdr:row>35</xdr:row>
          <xdr:rowOff>0</xdr:rowOff>
        </xdr:to>
        <xdr:sp macro="" textlink="">
          <xdr:nvSpPr>
            <xdr:cNvPr id="1332290" name="Check Box 66" hidden="1">
              <a:extLst>
                <a:ext uri="{63B3BB69-23CF-44E3-9099-C40C66FF867C}">
                  <a14:compatExt spid="_x0000_s1332290"/>
                </a:ext>
                <a:ext uri="{FF2B5EF4-FFF2-40B4-BE49-F238E27FC236}">
                  <a16:creationId xmlns:a16="http://schemas.microsoft.com/office/drawing/2014/main" id="{00000000-0008-0000-2300-000042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19050</xdr:rowOff>
        </xdr:from>
        <xdr:to>
          <xdr:col>28</xdr:col>
          <xdr:colOff>19050</xdr:colOff>
          <xdr:row>36</xdr:row>
          <xdr:rowOff>0</xdr:rowOff>
        </xdr:to>
        <xdr:sp macro="" textlink="">
          <xdr:nvSpPr>
            <xdr:cNvPr id="1332291" name="Check Box 67" hidden="1">
              <a:extLst>
                <a:ext uri="{63B3BB69-23CF-44E3-9099-C40C66FF867C}">
                  <a14:compatExt spid="_x0000_s1332291"/>
                </a:ext>
                <a:ext uri="{FF2B5EF4-FFF2-40B4-BE49-F238E27FC236}">
                  <a16:creationId xmlns:a16="http://schemas.microsoft.com/office/drawing/2014/main" id="{00000000-0008-0000-2300-000043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19050</xdr:rowOff>
        </xdr:from>
        <xdr:to>
          <xdr:col>28</xdr:col>
          <xdr:colOff>19050</xdr:colOff>
          <xdr:row>37</xdr:row>
          <xdr:rowOff>0</xdr:rowOff>
        </xdr:to>
        <xdr:sp macro="" textlink="">
          <xdr:nvSpPr>
            <xdr:cNvPr id="1332292" name="Check Box 68" hidden="1">
              <a:extLst>
                <a:ext uri="{63B3BB69-23CF-44E3-9099-C40C66FF867C}">
                  <a14:compatExt spid="_x0000_s1332292"/>
                </a:ext>
                <a:ext uri="{FF2B5EF4-FFF2-40B4-BE49-F238E27FC236}">
                  <a16:creationId xmlns:a16="http://schemas.microsoft.com/office/drawing/2014/main" id="{00000000-0008-0000-2300-000044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19050</xdr:rowOff>
        </xdr:from>
        <xdr:to>
          <xdr:col>28</xdr:col>
          <xdr:colOff>19050</xdr:colOff>
          <xdr:row>38</xdr:row>
          <xdr:rowOff>0</xdr:rowOff>
        </xdr:to>
        <xdr:sp macro="" textlink="">
          <xdr:nvSpPr>
            <xdr:cNvPr id="1332293" name="Check Box 69" hidden="1">
              <a:extLst>
                <a:ext uri="{63B3BB69-23CF-44E3-9099-C40C66FF867C}">
                  <a14:compatExt spid="_x0000_s1332293"/>
                </a:ext>
                <a:ext uri="{FF2B5EF4-FFF2-40B4-BE49-F238E27FC236}">
                  <a16:creationId xmlns:a16="http://schemas.microsoft.com/office/drawing/2014/main" id="{00000000-0008-0000-2300-000045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19050</xdr:rowOff>
        </xdr:from>
        <xdr:to>
          <xdr:col>28</xdr:col>
          <xdr:colOff>19050</xdr:colOff>
          <xdr:row>39</xdr:row>
          <xdr:rowOff>0</xdr:rowOff>
        </xdr:to>
        <xdr:sp macro="" textlink="">
          <xdr:nvSpPr>
            <xdr:cNvPr id="1332294" name="Check Box 70" hidden="1">
              <a:extLst>
                <a:ext uri="{63B3BB69-23CF-44E3-9099-C40C66FF867C}">
                  <a14:compatExt spid="_x0000_s1332294"/>
                </a:ext>
                <a:ext uri="{FF2B5EF4-FFF2-40B4-BE49-F238E27FC236}">
                  <a16:creationId xmlns:a16="http://schemas.microsoft.com/office/drawing/2014/main" id="{00000000-0008-0000-2300-000046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19050</xdr:rowOff>
        </xdr:from>
        <xdr:to>
          <xdr:col>28</xdr:col>
          <xdr:colOff>19050</xdr:colOff>
          <xdr:row>40</xdr:row>
          <xdr:rowOff>0</xdr:rowOff>
        </xdr:to>
        <xdr:sp macro="" textlink="">
          <xdr:nvSpPr>
            <xdr:cNvPr id="1332295" name="Check Box 71" hidden="1">
              <a:extLst>
                <a:ext uri="{63B3BB69-23CF-44E3-9099-C40C66FF867C}">
                  <a14:compatExt spid="_x0000_s1332295"/>
                </a:ext>
                <a:ext uri="{FF2B5EF4-FFF2-40B4-BE49-F238E27FC236}">
                  <a16:creationId xmlns:a16="http://schemas.microsoft.com/office/drawing/2014/main" id="{00000000-0008-0000-2300-000047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19050</xdr:rowOff>
        </xdr:from>
        <xdr:to>
          <xdr:col>28</xdr:col>
          <xdr:colOff>19050</xdr:colOff>
          <xdr:row>41</xdr:row>
          <xdr:rowOff>0</xdr:rowOff>
        </xdr:to>
        <xdr:sp macro="" textlink="">
          <xdr:nvSpPr>
            <xdr:cNvPr id="1332296" name="Check Box 72" hidden="1">
              <a:extLst>
                <a:ext uri="{63B3BB69-23CF-44E3-9099-C40C66FF867C}">
                  <a14:compatExt spid="_x0000_s1332296"/>
                </a:ext>
                <a:ext uri="{FF2B5EF4-FFF2-40B4-BE49-F238E27FC236}">
                  <a16:creationId xmlns:a16="http://schemas.microsoft.com/office/drawing/2014/main" id="{00000000-0008-0000-2300-000048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19050</xdr:rowOff>
        </xdr:from>
        <xdr:to>
          <xdr:col>28</xdr:col>
          <xdr:colOff>19050</xdr:colOff>
          <xdr:row>42</xdr:row>
          <xdr:rowOff>0</xdr:rowOff>
        </xdr:to>
        <xdr:sp macro="" textlink="">
          <xdr:nvSpPr>
            <xdr:cNvPr id="1332297" name="Check Box 73" hidden="1">
              <a:extLst>
                <a:ext uri="{63B3BB69-23CF-44E3-9099-C40C66FF867C}">
                  <a14:compatExt spid="_x0000_s1332297"/>
                </a:ext>
                <a:ext uri="{FF2B5EF4-FFF2-40B4-BE49-F238E27FC236}">
                  <a16:creationId xmlns:a16="http://schemas.microsoft.com/office/drawing/2014/main" id="{00000000-0008-0000-2300-000049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19050</xdr:rowOff>
        </xdr:from>
        <xdr:to>
          <xdr:col>28</xdr:col>
          <xdr:colOff>19050</xdr:colOff>
          <xdr:row>43</xdr:row>
          <xdr:rowOff>0</xdr:rowOff>
        </xdr:to>
        <xdr:sp macro="" textlink="">
          <xdr:nvSpPr>
            <xdr:cNvPr id="1332298" name="Check Box 74" hidden="1">
              <a:extLst>
                <a:ext uri="{63B3BB69-23CF-44E3-9099-C40C66FF867C}">
                  <a14:compatExt spid="_x0000_s1332298"/>
                </a:ext>
                <a:ext uri="{FF2B5EF4-FFF2-40B4-BE49-F238E27FC236}">
                  <a16:creationId xmlns:a16="http://schemas.microsoft.com/office/drawing/2014/main" id="{00000000-0008-0000-2300-00004A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19050</xdr:rowOff>
        </xdr:from>
        <xdr:to>
          <xdr:col>28</xdr:col>
          <xdr:colOff>19050</xdr:colOff>
          <xdr:row>44</xdr:row>
          <xdr:rowOff>0</xdr:rowOff>
        </xdr:to>
        <xdr:sp macro="" textlink="">
          <xdr:nvSpPr>
            <xdr:cNvPr id="1332299" name="Check Box 75" hidden="1">
              <a:extLst>
                <a:ext uri="{63B3BB69-23CF-44E3-9099-C40C66FF867C}">
                  <a14:compatExt spid="_x0000_s1332299"/>
                </a:ext>
                <a:ext uri="{FF2B5EF4-FFF2-40B4-BE49-F238E27FC236}">
                  <a16:creationId xmlns:a16="http://schemas.microsoft.com/office/drawing/2014/main" id="{00000000-0008-0000-2300-00004B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51</xdr:row>
      <xdr:rowOff>161925</xdr:rowOff>
    </xdr:from>
    <xdr:to>
      <xdr:col>24</xdr:col>
      <xdr:colOff>149562</xdr:colOff>
      <xdr:row>53</xdr:row>
      <xdr:rowOff>27683</xdr:rowOff>
    </xdr:to>
    <xdr:grpSp>
      <xdr:nvGrpSpPr>
        <xdr:cNvPr id="8" name="グループ化 7">
          <a:extLst>
            <a:ext uri="{FF2B5EF4-FFF2-40B4-BE49-F238E27FC236}">
              <a16:creationId xmlns:a16="http://schemas.microsoft.com/office/drawing/2014/main" id="{00000000-0008-0000-2300-000008000000}"/>
            </a:ext>
          </a:extLst>
        </xdr:cNvPr>
        <xdr:cNvGrpSpPr/>
      </xdr:nvGrpSpPr>
      <xdr:grpSpPr>
        <a:xfrm>
          <a:off x="3114675" y="9372600"/>
          <a:ext cx="1244937" cy="208658"/>
          <a:chOff x="3337909" y="405848"/>
          <a:chExt cx="1222090" cy="212035"/>
        </a:xfrm>
      </xdr:grpSpPr>
      <xdr:sp macro="" textlink="">
        <xdr:nvSpPr>
          <xdr:cNvPr id="9"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300-000009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300-00000A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52</xdr:row>
          <xdr:rowOff>0</xdr:rowOff>
        </xdr:from>
        <xdr:to>
          <xdr:col>24</xdr:col>
          <xdr:colOff>149562</xdr:colOff>
          <xdr:row>53</xdr:row>
          <xdr:rowOff>37208</xdr:rowOff>
        </xdr:to>
        <xdr:grpSp>
          <xdr:nvGrpSpPr>
            <xdr:cNvPr id="11" name="グループ化 10">
              <a:extLst>
                <a:ext uri="{FF2B5EF4-FFF2-40B4-BE49-F238E27FC236}">
                  <a16:creationId xmlns:a16="http://schemas.microsoft.com/office/drawing/2014/main" id="{00000000-0008-0000-2300-00000B000000}"/>
                </a:ext>
              </a:extLst>
            </xdr:cNvPr>
            <xdr:cNvGrpSpPr/>
          </xdr:nvGrpSpPr>
          <xdr:grpSpPr>
            <a:xfrm>
              <a:off x="3114675" y="9382125"/>
              <a:ext cx="1244937" cy="208658"/>
              <a:chOff x="3337899" y="405848"/>
              <a:chExt cx="1222089" cy="212035"/>
            </a:xfrm>
          </xdr:grpSpPr>
          <xdr:sp macro="" textlink="">
            <xdr:nvSpPr>
              <xdr:cNvPr id="1332300" name="Check Box 76" hidden="1">
                <a:extLst>
                  <a:ext uri="{63B3BB69-23CF-44E3-9099-C40C66FF867C}">
                    <a14:compatExt spid="_x0000_s1332300"/>
                  </a:ext>
                  <a:ext uri="{FF2B5EF4-FFF2-40B4-BE49-F238E27FC236}">
                    <a16:creationId xmlns:a16="http://schemas.microsoft.com/office/drawing/2014/main" id="{00000000-0008-0000-2300-00004C541400}"/>
                  </a:ext>
                </a:extLst>
              </xdr:cNvPr>
              <xdr:cNvSpPr/>
            </xdr:nvSpPr>
            <xdr:spPr bwMode="auto">
              <a:xfrm>
                <a:off x="333789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2301" name="Check Box 77" hidden="1">
                <a:extLst>
                  <a:ext uri="{63B3BB69-23CF-44E3-9099-C40C66FF867C}">
                    <a14:compatExt spid="_x0000_s1332301"/>
                  </a:ext>
                  <a:ext uri="{FF2B5EF4-FFF2-40B4-BE49-F238E27FC236}">
                    <a16:creationId xmlns:a16="http://schemas.microsoft.com/office/drawing/2014/main" id="{00000000-0008-0000-2300-00004D541400}"/>
                  </a:ext>
                </a:extLst>
              </xdr:cNvPr>
              <xdr:cNvSpPr/>
            </xdr:nvSpPr>
            <xdr:spPr bwMode="auto">
              <a:xfrm>
                <a:off x="388247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55</xdr:row>
          <xdr:rowOff>142875</xdr:rowOff>
        </xdr:from>
        <xdr:to>
          <xdr:col>24</xdr:col>
          <xdr:colOff>149562</xdr:colOff>
          <xdr:row>57</xdr:row>
          <xdr:rowOff>8633</xdr:rowOff>
        </xdr:to>
        <xdr:grpSp>
          <xdr:nvGrpSpPr>
            <xdr:cNvPr id="12" name="グループ化 11">
              <a:extLst>
                <a:ext uri="{FF2B5EF4-FFF2-40B4-BE49-F238E27FC236}">
                  <a16:creationId xmlns:a16="http://schemas.microsoft.com/office/drawing/2014/main" id="{00000000-0008-0000-2300-00000C000000}"/>
                </a:ext>
              </a:extLst>
            </xdr:cNvPr>
            <xdr:cNvGrpSpPr/>
          </xdr:nvGrpSpPr>
          <xdr:grpSpPr>
            <a:xfrm>
              <a:off x="3114675" y="10039350"/>
              <a:ext cx="1244937" cy="208658"/>
              <a:chOff x="3337899" y="405848"/>
              <a:chExt cx="1222089" cy="212035"/>
            </a:xfrm>
          </xdr:grpSpPr>
          <xdr:sp macro="" textlink="">
            <xdr:nvSpPr>
              <xdr:cNvPr id="1332302" name="Check Box 78" hidden="1">
                <a:extLst>
                  <a:ext uri="{63B3BB69-23CF-44E3-9099-C40C66FF867C}">
                    <a14:compatExt spid="_x0000_s1332302"/>
                  </a:ext>
                  <a:ext uri="{FF2B5EF4-FFF2-40B4-BE49-F238E27FC236}">
                    <a16:creationId xmlns:a16="http://schemas.microsoft.com/office/drawing/2014/main" id="{00000000-0008-0000-2300-00004E541400}"/>
                  </a:ext>
                </a:extLst>
              </xdr:cNvPr>
              <xdr:cNvSpPr/>
            </xdr:nvSpPr>
            <xdr:spPr bwMode="auto">
              <a:xfrm>
                <a:off x="333789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2303" name="Check Box 79" hidden="1">
                <a:extLst>
                  <a:ext uri="{63B3BB69-23CF-44E3-9099-C40C66FF867C}">
                    <a14:compatExt spid="_x0000_s1332303"/>
                  </a:ext>
                  <a:ext uri="{FF2B5EF4-FFF2-40B4-BE49-F238E27FC236}">
                    <a16:creationId xmlns:a16="http://schemas.microsoft.com/office/drawing/2014/main" id="{00000000-0008-0000-2300-00004F541400}"/>
                  </a:ext>
                </a:extLst>
              </xdr:cNvPr>
              <xdr:cNvSpPr/>
            </xdr:nvSpPr>
            <xdr:spPr bwMode="auto">
              <a:xfrm>
                <a:off x="388247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17</xdr:col>
      <xdr:colOff>171450</xdr:colOff>
      <xdr:row>4</xdr:row>
      <xdr:rowOff>161925</xdr:rowOff>
    </xdr:from>
    <xdr:to>
      <xdr:col>24</xdr:col>
      <xdr:colOff>149562</xdr:colOff>
      <xdr:row>6</xdr:row>
      <xdr:rowOff>27683</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3114675" y="666750"/>
          <a:ext cx="1244937" cy="208658"/>
          <a:chOff x="3337909" y="405848"/>
          <a:chExt cx="1222090" cy="212035"/>
        </a:xfrm>
      </xdr:grpSpPr>
      <xdr:sp macro="" textlink="">
        <xdr:nvSpPr>
          <xdr:cNvPr id="3"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400-000003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400-000004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8</xdr:row>
          <xdr:rowOff>76200</xdr:rowOff>
        </xdr:from>
        <xdr:to>
          <xdr:col>24</xdr:col>
          <xdr:colOff>149562</xdr:colOff>
          <xdr:row>10</xdr:row>
          <xdr:rowOff>27683</xdr:rowOff>
        </xdr:to>
        <xdr:grpSp>
          <xdr:nvGrpSpPr>
            <xdr:cNvPr id="5" name="グループ化 4">
              <a:extLst>
                <a:ext uri="{FF2B5EF4-FFF2-40B4-BE49-F238E27FC236}">
                  <a16:creationId xmlns:a16="http://schemas.microsoft.com/office/drawing/2014/main" id="{00000000-0008-0000-2400-000005000000}"/>
                </a:ext>
              </a:extLst>
            </xdr:cNvPr>
            <xdr:cNvGrpSpPr/>
          </xdr:nvGrpSpPr>
          <xdr:grpSpPr>
            <a:xfrm>
              <a:off x="3114675" y="1266825"/>
              <a:ext cx="1244937" cy="246758"/>
              <a:chOff x="3337899" y="405848"/>
              <a:chExt cx="1222089" cy="212035"/>
            </a:xfrm>
          </xdr:grpSpPr>
          <xdr:sp macro="" textlink="">
            <xdr:nvSpPr>
              <xdr:cNvPr id="1333249" name="Check Box 1" hidden="1">
                <a:extLst>
                  <a:ext uri="{63B3BB69-23CF-44E3-9099-C40C66FF867C}">
                    <a14:compatExt spid="_x0000_s1333249"/>
                  </a:ext>
                  <a:ext uri="{FF2B5EF4-FFF2-40B4-BE49-F238E27FC236}">
                    <a16:creationId xmlns:a16="http://schemas.microsoft.com/office/drawing/2014/main" id="{00000000-0008-0000-2400-000001581400}"/>
                  </a:ext>
                </a:extLst>
              </xdr:cNvPr>
              <xdr:cNvSpPr/>
            </xdr:nvSpPr>
            <xdr:spPr bwMode="auto">
              <a:xfrm>
                <a:off x="333789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50" name="Check Box 2" hidden="1">
                <a:extLst>
                  <a:ext uri="{63B3BB69-23CF-44E3-9099-C40C66FF867C}">
                    <a14:compatExt spid="_x0000_s1333250"/>
                  </a:ext>
                  <a:ext uri="{FF2B5EF4-FFF2-40B4-BE49-F238E27FC236}">
                    <a16:creationId xmlns:a16="http://schemas.microsoft.com/office/drawing/2014/main" id="{00000000-0008-0000-2400-000002581400}"/>
                  </a:ext>
                </a:extLst>
              </xdr:cNvPr>
              <xdr:cNvSpPr/>
            </xdr:nvSpPr>
            <xdr:spPr bwMode="auto">
              <a:xfrm>
                <a:off x="388247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13</xdr:row>
          <xdr:rowOff>152400</xdr:rowOff>
        </xdr:from>
        <xdr:to>
          <xdr:col>24</xdr:col>
          <xdr:colOff>149562</xdr:colOff>
          <xdr:row>15</xdr:row>
          <xdr:rowOff>18158</xdr:rowOff>
        </xdr:to>
        <xdr:grpSp>
          <xdr:nvGrpSpPr>
            <xdr:cNvPr id="6" name="グループ化 5">
              <a:extLst>
                <a:ext uri="{FF2B5EF4-FFF2-40B4-BE49-F238E27FC236}">
                  <a16:creationId xmlns:a16="http://schemas.microsoft.com/office/drawing/2014/main" id="{00000000-0008-0000-2400-000006000000}"/>
                </a:ext>
              </a:extLst>
            </xdr:cNvPr>
            <xdr:cNvGrpSpPr/>
          </xdr:nvGrpSpPr>
          <xdr:grpSpPr>
            <a:xfrm>
              <a:off x="3114675" y="2152650"/>
              <a:ext cx="1244937" cy="208658"/>
              <a:chOff x="3337899" y="405848"/>
              <a:chExt cx="1222089" cy="212035"/>
            </a:xfrm>
          </xdr:grpSpPr>
          <xdr:sp macro="" textlink="">
            <xdr:nvSpPr>
              <xdr:cNvPr id="1333251" name="Check Box 3" hidden="1">
                <a:extLst>
                  <a:ext uri="{63B3BB69-23CF-44E3-9099-C40C66FF867C}">
                    <a14:compatExt spid="_x0000_s1333251"/>
                  </a:ext>
                  <a:ext uri="{FF2B5EF4-FFF2-40B4-BE49-F238E27FC236}">
                    <a16:creationId xmlns:a16="http://schemas.microsoft.com/office/drawing/2014/main" id="{00000000-0008-0000-2400-000003581400}"/>
                  </a:ext>
                </a:extLst>
              </xdr:cNvPr>
              <xdr:cNvSpPr/>
            </xdr:nvSpPr>
            <xdr:spPr bwMode="auto">
              <a:xfrm>
                <a:off x="333789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52" name="Check Box 4" hidden="1">
                <a:extLst>
                  <a:ext uri="{63B3BB69-23CF-44E3-9099-C40C66FF867C}">
                    <a14:compatExt spid="_x0000_s1333252"/>
                  </a:ext>
                  <a:ext uri="{FF2B5EF4-FFF2-40B4-BE49-F238E27FC236}">
                    <a16:creationId xmlns:a16="http://schemas.microsoft.com/office/drawing/2014/main" id="{00000000-0008-0000-2400-000004581400}"/>
                  </a:ext>
                </a:extLst>
              </xdr:cNvPr>
              <xdr:cNvSpPr/>
            </xdr:nvSpPr>
            <xdr:spPr bwMode="auto">
              <a:xfrm>
                <a:off x="388247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14</xdr:row>
          <xdr:rowOff>152400</xdr:rowOff>
        </xdr:from>
        <xdr:to>
          <xdr:col>24</xdr:col>
          <xdr:colOff>149562</xdr:colOff>
          <xdr:row>16</xdr:row>
          <xdr:rowOff>18158</xdr:rowOff>
        </xdr:to>
        <xdr:grpSp>
          <xdr:nvGrpSpPr>
            <xdr:cNvPr id="7" name="グループ化 6">
              <a:extLst>
                <a:ext uri="{FF2B5EF4-FFF2-40B4-BE49-F238E27FC236}">
                  <a16:creationId xmlns:a16="http://schemas.microsoft.com/office/drawing/2014/main" id="{00000000-0008-0000-2400-000007000000}"/>
                </a:ext>
              </a:extLst>
            </xdr:cNvPr>
            <xdr:cNvGrpSpPr/>
          </xdr:nvGrpSpPr>
          <xdr:grpSpPr>
            <a:xfrm>
              <a:off x="3114675" y="2324100"/>
              <a:ext cx="1244937" cy="208658"/>
              <a:chOff x="3337899" y="405848"/>
              <a:chExt cx="1222089" cy="212035"/>
            </a:xfrm>
          </xdr:grpSpPr>
          <xdr:sp macro="" textlink="">
            <xdr:nvSpPr>
              <xdr:cNvPr id="1333253" name="Check Box 5" hidden="1">
                <a:extLst>
                  <a:ext uri="{63B3BB69-23CF-44E3-9099-C40C66FF867C}">
                    <a14:compatExt spid="_x0000_s1333253"/>
                  </a:ext>
                  <a:ext uri="{FF2B5EF4-FFF2-40B4-BE49-F238E27FC236}">
                    <a16:creationId xmlns:a16="http://schemas.microsoft.com/office/drawing/2014/main" id="{00000000-0008-0000-2400-000005581400}"/>
                  </a:ext>
                </a:extLst>
              </xdr:cNvPr>
              <xdr:cNvSpPr/>
            </xdr:nvSpPr>
            <xdr:spPr bwMode="auto">
              <a:xfrm>
                <a:off x="333789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54" name="Check Box 6" hidden="1">
                <a:extLst>
                  <a:ext uri="{63B3BB69-23CF-44E3-9099-C40C66FF867C}">
                    <a14:compatExt spid="_x0000_s1333254"/>
                  </a:ext>
                  <a:ext uri="{FF2B5EF4-FFF2-40B4-BE49-F238E27FC236}">
                    <a16:creationId xmlns:a16="http://schemas.microsoft.com/office/drawing/2014/main" id="{00000000-0008-0000-2400-000006581400}"/>
                  </a:ext>
                </a:extLst>
              </xdr:cNvPr>
              <xdr:cNvSpPr/>
            </xdr:nvSpPr>
            <xdr:spPr bwMode="auto">
              <a:xfrm>
                <a:off x="388247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152400</xdr:rowOff>
        </xdr:from>
        <xdr:to>
          <xdr:col>24</xdr:col>
          <xdr:colOff>149562</xdr:colOff>
          <xdr:row>18</xdr:row>
          <xdr:rowOff>18158</xdr:rowOff>
        </xdr:to>
        <xdr:grpSp>
          <xdr:nvGrpSpPr>
            <xdr:cNvPr id="8" name="グループ化 7">
              <a:extLst>
                <a:ext uri="{FF2B5EF4-FFF2-40B4-BE49-F238E27FC236}">
                  <a16:creationId xmlns:a16="http://schemas.microsoft.com/office/drawing/2014/main" id="{00000000-0008-0000-2400-000008000000}"/>
                </a:ext>
              </a:extLst>
            </xdr:cNvPr>
            <xdr:cNvGrpSpPr/>
          </xdr:nvGrpSpPr>
          <xdr:grpSpPr>
            <a:xfrm>
              <a:off x="3114675" y="2667000"/>
              <a:ext cx="1244937" cy="208658"/>
              <a:chOff x="3337899" y="405848"/>
              <a:chExt cx="1222089" cy="212035"/>
            </a:xfrm>
          </xdr:grpSpPr>
          <xdr:sp macro="" textlink="">
            <xdr:nvSpPr>
              <xdr:cNvPr id="1333255" name="Check Box 7" hidden="1">
                <a:extLst>
                  <a:ext uri="{63B3BB69-23CF-44E3-9099-C40C66FF867C}">
                    <a14:compatExt spid="_x0000_s1333255"/>
                  </a:ext>
                  <a:ext uri="{FF2B5EF4-FFF2-40B4-BE49-F238E27FC236}">
                    <a16:creationId xmlns:a16="http://schemas.microsoft.com/office/drawing/2014/main" id="{00000000-0008-0000-2400-000007581400}"/>
                  </a:ext>
                </a:extLst>
              </xdr:cNvPr>
              <xdr:cNvSpPr/>
            </xdr:nvSpPr>
            <xdr:spPr bwMode="auto">
              <a:xfrm>
                <a:off x="333789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56" name="Check Box 8" hidden="1">
                <a:extLst>
                  <a:ext uri="{63B3BB69-23CF-44E3-9099-C40C66FF867C}">
                    <a14:compatExt spid="_x0000_s1333256"/>
                  </a:ext>
                  <a:ext uri="{FF2B5EF4-FFF2-40B4-BE49-F238E27FC236}">
                    <a16:creationId xmlns:a16="http://schemas.microsoft.com/office/drawing/2014/main" id="{00000000-0008-0000-2400-000008581400}"/>
                  </a:ext>
                </a:extLst>
              </xdr:cNvPr>
              <xdr:cNvSpPr/>
            </xdr:nvSpPr>
            <xdr:spPr bwMode="auto">
              <a:xfrm>
                <a:off x="388247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11</xdr:row>
          <xdr:rowOff>142875</xdr:rowOff>
        </xdr:from>
        <xdr:to>
          <xdr:col>20</xdr:col>
          <xdr:colOff>9525</xdr:colOff>
          <xdr:row>13</xdr:row>
          <xdr:rowOff>47625</xdr:rowOff>
        </xdr:to>
        <xdr:sp macro="" textlink="">
          <xdr:nvSpPr>
            <xdr:cNvPr id="1333257" name="Check Box 13" hidden="1">
              <a:extLst>
                <a:ext uri="{63B3BB69-23CF-44E3-9099-C40C66FF867C}">
                  <a14:compatExt spid="_x0000_s1333257"/>
                </a:ext>
                <a:ext uri="{FF2B5EF4-FFF2-40B4-BE49-F238E27FC236}">
                  <a16:creationId xmlns:a16="http://schemas.microsoft.com/office/drawing/2014/main" id="{00000000-0008-0000-2400-000009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11</xdr:row>
          <xdr:rowOff>142875</xdr:rowOff>
        </xdr:from>
        <xdr:to>
          <xdr:col>23</xdr:col>
          <xdr:colOff>0</xdr:colOff>
          <xdr:row>13</xdr:row>
          <xdr:rowOff>47625</xdr:rowOff>
        </xdr:to>
        <xdr:sp macro="" textlink="">
          <xdr:nvSpPr>
            <xdr:cNvPr id="1333258" name="Check Box 10" hidden="1">
              <a:extLst>
                <a:ext uri="{63B3BB69-23CF-44E3-9099-C40C66FF867C}">
                  <a14:compatExt spid="_x0000_s1333258"/>
                </a:ext>
                <a:ext uri="{FF2B5EF4-FFF2-40B4-BE49-F238E27FC236}">
                  <a16:creationId xmlns:a16="http://schemas.microsoft.com/office/drawing/2014/main" id="{00000000-0008-0000-2400-00000A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142875</xdr:rowOff>
        </xdr:from>
        <xdr:to>
          <xdr:col>20</xdr:col>
          <xdr:colOff>9525</xdr:colOff>
          <xdr:row>14</xdr:row>
          <xdr:rowOff>47625</xdr:rowOff>
        </xdr:to>
        <xdr:sp macro="" textlink="">
          <xdr:nvSpPr>
            <xdr:cNvPr id="1333259" name="Check Box 11" hidden="1">
              <a:extLst>
                <a:ext uri="{63B3BB69-23CF-44E3-9099-C40C66FF867C}">
                  <a14:compatExt spid="_x0000_s1333259"/>
                </a:ext>
                <a:ext uri="{FF2B5EF4-FFF2-40B4-BE49-F238E27FC236}">
                  <a16:creationId xmlns:a16="http://schemas.microsoft.com/office/drawing/2014/main" id="{00000000-0008-0000-2400-00000B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12</xdr:row>
          <xdr:rowOff>142875</xdr:rowOff>
        </xdr:from>
        <xdr:to>
          <xdr:col>23</xdr:col>
          <xdr:colOff>0</xdr:colOff>
          <xdr:row>14</xdr:row>
          <xdr:rowOff>47625</xdr:rowOff>
        </xdr:to>
        <xdr:sp macro="" textlink="">
          <xdr:nvSpPr>
            <xdr:cNvPr id="1333260" name="Check Box 12" hidden="1">
              <a:extLst>
                <a:ext uri="{63B3BB69-23CF-44E3-9099-C40C66FF867C}">
                  <a14:compatExt spid="_x0000_s1333260"/>
                </a:ext>
                <a:ext uri="{FF2B5EF4-FFF2-40B4-BE49-F238E27FC236}">
                  <a16:creationId xmlns:a16="http://schemas.microsoft.com/office/drawing/2014/main" id="{00000000-0008-0000-2400-00000C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149562</xdr:colOff>
          <xdr:row>21</xdr:row>
          <xdr:rowOff>27683</xdr:rowOff>
        </xdr:to>
        <xdr:grpSp>
          <xdr:nvGrpSpPr>
            <xdr:cNvPr id="9" name="グループ化 8">
              <a:extLst>
                <a:ext uri="{FF2B5EF4-FFF2-40B4-BE49-F238E27FC236}">
                  <a16:creationId xmlns:a16="http://schemas.microsoft.com/office/drawing/2014/main" id="{00000000-0008-0000-2400-000009000000}"/>
                </a:ext>
              </a:extLst>
            </xdr:cNvPr>
            <xdr:cNvGrpSpPr/>
          </xdr:nvGrpSpPr>
          <xdr:grpSpPr>
            <a:xfrm>
              <a:off x="3114675" y="3190875"/>
              <a:ext cx="1244937" cy="208658"/>
              <a:chOff x="3337899" y="405848"/>
              <a:chExt cx="1222089" cy="212035"/>
            </a:xfrm>
          </xdr:grpSpPr>
          <xdr:sp macro="" textlink="">
            <xdr:nvSpPr>
              <xdr:cNvPr id="1333261" name="Check Box 13" hidden="1">
                <a:extLst>
                  <a:ext uri="{63B3BB69-23CF-44E3-9099-C40C66FF867C}">
                    <a14:compatExt spid="_x0000_s1333261"/>
                  </a:ext>
                  <a:ext uri="{FF2B5EF4-FFF2-40B4-BE49-F238E27FC236}">
                    <a16:creationId xmlns:a16="http://schemas.microsoft.com/office/drawing/2014/main" id="{00000000-0008-0000-2400-00000D581400}"/>
                  </a:ext>
                </a:extLst>
              </xdr:cNvPr>
              <xdr:cNvSpPr/>
            </xdr:nvSpPr>
            <xdr:spPr bwMode="auto">
              <a:xfrm>
                <a:off x="333789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62" name="Check Box 14" hidden="1">
                <a:extLst>
                  <a:ext uri="{63B3BB69-23CF-44E3-9099-C40C66FF867C}">
                    <a14:compatExt spid="_x0000_s1333262"/>
                  </a:ext>
                  <a:ext uri="{FF2B5EF4-FFF2-40B4-BE49-F238E27FC236}">
                    <a16:creationId xmlns:a16="http://schemas.microsoft.com/office/drawing/2014/main" id="{00000000-0008-0000-2400-00000E581400}"/>
                  </a:ext>
                </a:extLst>
              </xdr:cNvPr>
              <xdr:cNvSpPr/>
            </xdr:nvSpPr>
            <xdr:spPr bwMode="auto">
              <a:xfrm>
                <a:off x="388247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26</xdr:row>
          <xdr:rowOff>152400</xdr:rowOff>
        </xdr:from>
        <xdr:to>
          <xdr:col>24</xdr:col>
          <xdr:colOff>149562</xdr:colOff>
          <xdr:row>28</xdr:row>
          <xdr:rowOff>18158</xdr:rowOff>
        </xdr:to>
        <xdr:grpSp>
          <xdr:nvGrpSpPr>
            <xdr:cNvPr id="10" name="グループ化 9">
              <a:extLst>
                <a:ext uri="{FF2B5EF4-FFF2-40B4-BE49-F238E27FC236}">
                  <a16:creationId xmlns:a16="http://schemas.microsoft.com/office/drawing/2014/main" id="{00000000-0008-0000-2400-00000A000000}"/>
                </a:ext>
              </a:extLst>
            </xdr:cNvPr>
            <xdr:cNvGrpSpPr/>
          </xdr:nvGrpSpPr>
          <xdr:grpSpPr>
            <a:xfrm>
              <a:off x="3114675" y="4333875"/>
              <a:ext cx="1244937" cy="208658"/>
              <a:chOff x="3337899" y="405848"/>
              <a:chExt cx="1222089" cy="212035"/>
            </a:xfrm>
          </xdr:grpSpPr>
          <xdr:sp macro="" textlink="">
            <xdr:nvSpPr>
              <xdr:cNvPr id="1333263" name="Check Box 15" hidden="1">
                <a:extLst>
                  <a:ext uri="{63B3BB69-23CF-44E3-9099-C40C66FF867C}">
                    <a14:compatExt spid="_x0000_s1333263"/>
                  </a:ext>
                  <a:ext uri="{FF2B5EF4-FFF2-40B4-BE49-F238E27FC236}">
                    <a16:creationId xmlns:a16="http://schemas.microsoft.com/office/drawing/2014/main" id="{00000000-0008-0000-2400-00000F581400}"/>
                  </a:ext>
                </a:extLst>
              </xdr:cNvPr>
              <xdr:cNvSpPr/>
            </xdr:nvSpPr>
            <xdr:spPr bwMode="auto">
              <a:xfrm>
                <a:off x="333789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64" name="Check Box 16" hidden="1">
                <a:extLst>
                  <a:ext uri="{63B3BB69-23CF-44E3-9099-C40C66FF867C}">
                    <a14:compatExt spid="_x0000_s1333264"/>
                  </a:ext>
                  <a:ext uri="{FF2B5EF4-FFF2-40B4-BE49-F238E27FC236}">
                    <a16:creationId xmlns:a16="http://schemas.microsoft.com/office/drawing/2014/main" id="{00000000-0008-0000-2400-000010581400}"/>
                  </a:ext>
                </a:extLst>
              </xdr:cNvPr>
              <xdr:cNvSpPr/>
            </xdr:nvSpPr>
            <xdr:spPr bwMode="auto">
              <a:xfrm>
                <a:off x="388247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xdr:row>
          <xdr:rowOff>123825</xdr:rowOff>
        </xdr:from>
        <xdr:to>
          <xdr:col>24</xdr:col>
          <xdr:colOff>149562</xdr:colOff>
          <xdr:row>43</xdr:row>
          <xdr:rowOff>161033</xdr:rowOff>
        </xdr:to>
        <xdr:grpSp>
          <xdr:nvGrpSpPr>
            <xdr:cNvPr id="11" name="グループ化 10">
              <a:extLst>
                <a:ext uri="{FF2B5EF4-FFF2-40B4-BE49-F238E27FC236}">
                  <a16:creationId xmlns:a16="http://schemas.microsoft.com/office/drawing/2014/main" id="{00000000-0008-0000-2400-00000B000000}"/>
                </a:ext>
              </a:extLst>
            </xdr:cNvPr>
            <xdr:cNvGrpSpPr/>
          </xdr:nvGrpSpPr>
          <xdr:grpSpPr>
            <a:xfrm>
              <a:off x="3114675" y="7305675"/>
              <a:ext cx="1244937" cy="208658"/>
              <a:chOff x="3337899" y="405848"/>
              <a:chExt cx="1222089" cy="212035"/>
            </a:xfrm>
          </xdr:grpSpPr>
          <xdr:sp macro="" textlink="">
            <xdr:nvSpPr>
              <xdr:cNvPr id="1333265" name="Check Box 17" hidden="1">
                <a:extLst>
                  <a:ext uri="{63B3BB69-23CF-44E3-9099-C40C66FF867C}">
                    <a14:compatExt spid="_x0000_s1333265"/>
                  </a:ext>
                  <a:ext uri="{FF2B5EF4-FFF2-40B4-BE49-F238E27FC236}">
                    <a16:creationId xmlns:a16="http://schemas.microsoft.com/office/drawing/2014/main" id="{00000000-0008-0000-2400-000011581400}"/>
                  </a:ext>
                </a:extLst>
              </xdr:cNvPr>
              <xdr:cNvSpPr/>
            </xdr:nvSpPr>
            <xdr:spPr bwMode="auto">
              <a:xfrm>
                <a:off x="333789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66" name="Check Box 18" hidden="1">
                <a:extLst>
                  <a:ext uri="{63B3BB69-23CF-44E3-9099-C40C66FF867C}">
                    <a14:compatExt spid="_x0000_s1333266"/>
                  </a:ext>
                  <a:ext uri="{FF2B5EF4-FFF2-40B4-BE49-F238E27FC236}">
                    <a16:creationId xmlns:a16="http://schemas.microsoft.com/office/drawing/2014/main" id="{00000000-0008-0000-2400-000012581400}"/>
                  </a:ext>
                </a:extLst>
              </xdr:cNvPr>
              <xdr:cNvSpPr/>
            </xdr:nvSpPr>
            <xdr:spPr bwMode="auto">
              <a:xfrm>
                <a:off x="388247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xdr:row>
          <xdr:rowOff>142875</xdr:rowOff>
        </xdr:from>
        <xdr:to>
          <xdr:col>24</xdr:col>
          <xdr:colOff>149562</xdr:colOff>
          <xdr:row>47</xdr:row>
          <xdr:rowOff>8633</xdr:rowOff>
        </xdr:to>
        <xdr:grpSp>
          <xdr:nvGrpSpPr>
            <xdr:cNvPr id="12" name="グループ化 11">
              <a:extLst>
                <a:ext uri="{FF2B5EF4-FFF2-40B4-BE49-F238E27FC236}">
                  <a16:creationId xmlns:a16="http://schemas.microsoft.com/office/drawing/2014/main" id="{00000000-0008-0000-2400-00000C000000}"/>
                </a:ext>
              </a:extLst>
            </xdr:cNvPr>
            <xdr:cNvGrpSpPr/>
          </xdr:nvGrpSpPr>
          <xdr:grpSpPr>
            <a:xfrm>
              <a:off x="3114675" y="7839075"/>
              <a:ext cx="1244937" cy="208658"/>
              <a:chOff x="3337899" y="405848"/>
              <a:chExt cx="1222089" cy="212035"/>
            </a:xfrm>
          </xdr:grpSpPr>
          <xdr:sp macro="" textlink="">
            <xdr:nvSpPr>
              <xdr:cNvPr id="1333267" name="Check Box 19" hidden="1">
                <a:extLst>
                  <a:ext uri="{63B3BB69-23CF-44E3-9099-C40C66FF867C}">
                    <a14:compatExt spid="_x0000_s1333267"/>
                  </a:ext>
                  <a:ext uri="{FF2B5EF4-FFF2-40B4-BE49-F238E27FC236}">
                    <a16:creationId xmlns:a16="http://schemas.microsoft.com/office/drawing/2014/main" id="{00000000-0008-0000-2400-000013581400}"/>
                  </a:ext>
                </a:extLst>
              </xdr:cNvPr>
              <xdr:cNvSpPr/>
            </xdr:nvSpPr>
            <xdr:spPr bwMode="auto">
              <a:xfrm>
                <a:off x="333789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68" name="Check Box 20" hidden="1">
                <a:extLst>
                  <a:ext uri="{63B3BB69-23CF-44E3-9099-C40C66FF867C}">
                    <a14:compatExt spid="_x0000_s1333268"/>
                  </a:ext>
                  <a:ext uri="{FF2B5EF4-FFF2-40B4-BE49-F238E27FC236}">
                    <a16:creationId xmlns:a16="http://schemas.microsoft.com/office/drawing/2014/main" id="{00000000-0008-0000-2400-000014581400}"/>
                  </a:ext>
                </a:extLst>
              </xdr:cNvPr>
              <xdr:cNvSpPr/>
            </xdr:nvSpPr>
            <xdr:spPr bwMode="auto">
              <a:xfrm>
                <a:off x="388247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49</xdr:row>
          <xdr:rowOff>142875</xdr:rowOff>
        </xdr:from>
        <xdr:to>
          <xdr:col>23</xdr:col>
          <xdr:colOff>9525</xdr:colOff>
          <xdr:row>51</xdr:row>
          <xdr:rowOff>47625</xdr:rowOff>
        </xdr:to>
        <xdr:sp macro="" textlink="">
          <xdr:nvSpPr>
            <xdr:cNvPr id="1333269" name="Check Box 21" hidden="1">
              <a:extLst>
                <a:ext uri="{63B3BB69-23CF-44E3-9099-C40C66FF867C}">
                  <a14:compatExt spid="_x0000_s1333269"/>
                </a:ext>
                <a:ext uri="{FF2B5EF4-FFF2-40B4-BE49-F238E27FC236}">
                  <a16:creationId xmlns:a16="http://schemas.microsoft.com/office/drawing/2014/main" id="{00000000-0008-0000-2400-000015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49</xdr:row>
          <xdr:rowOff>142875</xdr:rowOff>
        </xdr:from>
        <xdr:to>
          <xdr:col>26</xdr:col>
          <xdr:colOff>0</xdr:colOff>
          <xdr:row>51</xdr:row>
          <xdr:rowOff>47625</xdr:rowOff>
        </xdr:to>
        <xdr:sp macro="" textlink="">
          <xdr:nvSpPr>
            <xdr:cNvPr id="1333270" name="Check Box 22" hidden="1">
              <a:extLst>
                <a:ext uri="{63B3BB69-23CF-44E3-9099-C40C66FF867C}">
                  <a14:compatExt spid="_x0000_s1333270"/>
                </a:ext>
                <a:ext uri="{FF2B5EF4-FFF2-40B4-BE49-F238E27FC236}">
                  <a16:creationId xmlns:a16="http://schemas.microsoft.com/office/drawing/2014/main" id="{00000000-0008-0000-2400-000016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50</xdr:row>
          <xdr:rowOff>142875</xdr:rowOff>
        </xdr:from>
        <xdr:to>
          <xdr:col>23</xdr:col>
          <xdr:colOff>9525</xdr:colOff>
          <xdr:row>52</xdr:row>
          <xdr:rowOff>47625</xdr:rowOff>
        </xdr:to>
        <xdr:sp macro="" textlink="">
          <xdr:nvSpPr>
            <xdr:cNvPr id="1333271" name="Check Box 23" hidden="1">
              <a:extLst>
                <a:ext uri="{63B3BB69-23CF-44E3-9099-C40C66FF867C}">
                  <a14:compatExt spid="_x0000_s1333271"/>
                </a:ext>
                <a:ext uri="{FF2B5EF4-FFF2-40B4-BE49-F238E27FC236}">
                  <a16:creationId xmlns:a16="http://schemas.microsoft.com/office/drawing/2014/main" id="{00000000-0008-0000-2400-000017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50</xdr:row>
          <xdr:rowOff>142875</xdr:rowOff>
        </xdr:from>
        <xdr:to>
          <xdr:col>26</xdr:col>
          <xdr:colOff>0</xdr:colOff>
          <xdr:row>52</xdr:row>
          <xdr:rowOff>47625</xdr:rowOff>
        </xdr:to>
        <xdr:sp macro="" textlink="">
          <xdr:nvSpPr>
            <xdr:cNvPr id="1333272" name="Check Box 24" hidden="1">
              <a:extLst>
                <a:ext uri="{63B3BB69-23CF-44E3-9099-C40C66FF867C}">
                  <a14:compatExt spid="_x0000_s1333272"/>
                </a:ext>
                <a:ext uri="{FF2B5EF4-FFF2-40B4-BE49-F238E27FC236}">
                  <a16:creationId xmlns:a16="http://schemas.microsoft.com/office/drawing/2014/main" id="{00000000-0008-0000-2400-000018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49</xdr:row>
          <xdr:rowOff>142875</xdr:rowOff>
        </xdr:from>
        <xdr:to>
          <xdr:col>30</xdr:col>
          <xdr:colOff>9525</xdr:colOff>
          <xdr:row>51</xdr:row>
          <xdr:rowOff>47625</xdr:rowOff>
        </xdr:to>
        <xdr:sp macro="" textlink="">
          <xdr:nvSpPr>
            <xdr:cNvPr id="1333273" name="Check Box 25" hidden="1">
              <a:extLst>
                <a:ext uri="{63B3BB69-23CF-44E3-9099-C40C66FF867C}">
                  <a14:compatExt spid="_x0000_s1333273"/>
                </a:ext>
                <a:ext uri="{FF2B5EF4-FFF2-40B4-BE49-F238E27FC236}">
                  <a16:creationId xmlns:a16="http://schemas.microsoft.com/office/drawing/2014/main" id="{00000000-0008-0000-2400-000019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49</xdr:row>
          <xdr:rowOff>142875</xdr:rowOff>
        </xdr:from>
        <xdr:to>
          <xdr:col>33</xdr:col>
          <xdr:colOff>0</xdr:colOff>
          <xdr:row>51</xdr:row>
          <xdr:rowOff>47625</xdr:rowOff>
        </xdr:to>
        <xdr:sp macro="" textlink="">
          <xdr:nvSpPr>
            <xdr:cNvPr id="1333274" name="Check Box 26" hidden="1">
              <a:extLst>
                <a:ext uri="{63B3BB69-23CF-44E3-9099-C40C66FF867C}">
                  <a14:compatExt spid="_x0000_s1333274"/>
                </a:ext>
                <a:ext uri="{FF2B5EF4-FFF2-40B4-BE49-F238E27FC236}">
                  <a16:creationId xmlns:a16="http://schemas.microsoft.com/office/drawing/2014/main" id="{00000000-0008-0000-2400-00001A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50</xdr:row>
          <xdr:rowOff>142875</xdr:rowOff>
        </xdr:from>
        <xdr:to>
          <xdr:col>30</xdr:col>
          <xdr:colOff>9525</xdr:colOff>
          <xdr:row>52</xdr:row>
          <xdr:rowOff>47625</xdr:rowOff>
        </xdr:to>
        <xdr:sp macro="" textlink="">
          <xdr:nvSpPr>
            <xdr:cNvPr id="1333275" name="Check Box 27" hidden="1">
              <a:extLst>
                <a:ext uri="{63B3BB69-23CF-44E3-9099-C40C66FF867C}">
                  <a14:compatExt spid="_x0000_s1333275"/>
                </a:ext>
                <a:ext uri="{FF2B5EF4-FFF2-40B4-BE49-F238E27FC236}">
                  <a16:creationId xmlns:a16="http://schemas.microsoft.com/office/drawing/2014/main" id="{00000000-0008-0000-2400-00001B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50</xdr:row>
          <xdr:rowOff>142875</xdr:rowOff>
        </xdr:from>
        <xdr:to>
          <xdr:col>33</xdr:col>
          <xdr:colOff>0</xdr:colOff>
          <xdr:row>52</xdr:row>
          <xdr:rowOff>47625</xdr:rowOff>
        </xdr:to>
        <xdr:sp macro="" textlink="">
          <xdr:nvSpPr>
            <xdr:cNvPr id="1333276" name="Check Box 28" hidden="1">
              <a:extLst>
                <a:ext uri="{63B3BB69-23CF-44E3-9099-C40C66FF867C}">
                  <a14:compatExt spid="_x0000_s1333276"/>
                </a:ext>
                <a:ext uri="{FF2B5EF4-FFF2-40B4-BE49-F238E27FC236}">
                  <a16:creationId xmlns:a16="http://schemas.microsoft.com/office/drawing/2014/main" id="{00000000-0008-0000-2400-00001C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xdr:row>
          <xdr:rowOff>161925</xdr:rowOff>
        </xdr:from>
        <xdr:to>
          <xdr:col>24</xdr:col>
          <xdr:colOff>152400</xdr:colOff>
          <xdr:row>6</xdr:row>
          <xdr:rowOff>28575</xdr:rowOff>
        </xdr:to>
        <xdr:grpSp>
          <xdr:nvGrpSpPr>
            <xdr:cNvPr id="13" name="グループ化 5">
              <a:extLst>
                <a:ext uri="{FF2B5EF4-FFF2-40B4-BE49-F238E27FC236}">
                  <a16:creationId xmlns:a16="http://schemas.microsoft.com/office/drawing/2014/main" id="{00000000-0008-0000-2400-00000D000000}"/>
                </a:ext>
              </a:extLst>
            </xdr:cNvPr>
            <xdr:cNvGrpSpPr>
              <a:grpSpLocks/>
            </xdr:cNvGrpSpPr>
          </xdr:nvGrpSpPr>
          <xdr:grpSpPr bwMode="auto">
            <a:xfrm>
              <a:off x="3114675" y="666750"/>
              <a:ext cx="1247775" cy="209550"/>
              <a:chOff x="33379" y="4058"/>
              <a:chExt cx="12220" cy="2120"/>
            </a:xfrm>
          </xdr:grpSpPr>
          <xdr:sp macro="" textlink="">
            <xdr:nvSpPr>
              <xdr:cNvPr id="1333277" name="Check Box 29" hidden="1">
                <a:extLst>
                  <a:ext uri="{63B3BB69-23CF-44E3-9099-C40C66FF867C}">
                    <a14:compatExt spid="_x0000_s1333277"/>
                  </a:ext>
                  <a:ext uri="{FF2B5EF4-FFF2-40B4-BE49-F238E27FC236}">
                    <a16:creationId xmlns:a16="http://schemas.microsoft.com/office/drawing/2014/main" id="{00000000-0008-0000-2400-00001D581400}"/>
                  </a:ext>
                </a:extLst>
              </xdr:cNvPr>
              <xdr:cNvSpPr/>
            </xdr:nvSpPr>
            <xdr:spPr bwMode="auto">
              <a:xfrm>
                <a:off x="33379" y="4058"/>
                <a:ext cx="6704"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78" name="Check Box 30" hidden="1">
                <a:extLst>
                  <a:ext uri="{63B3BB69-23CF-44E3-9099-C40C66FF867C}">
                    <a14:compatExt spid="_x0000_s1333278"/>
                  </a:ext>
                  <a:ext uri="{FF2B5EF4-FFF2-40B4-BE49-F238E27FC236}">
                    <a16:creationId xmlns:a16="http://schemas.microsoft.com/office/drawing/2014/main" id="{00000000-0008-0000-2400-00001E5814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54</xdr:row>
          <xdr:rowOff>0</xdr:rowOff>
        </xdr:from>
        <xdr:to>
          <xdr:col>25</xdr:col>
          <xdr:colOff>9525</xdr:colOff>
          <xdr:row>55</xdr:row>
          <xdr:rowOff>38100</xdr:rowOff>
        </xdr:to>
        <xdr:grpSp>
          <xdr:nvGrpSpPr>
            <xdr:cNvPr id="14" name="グループ化 13">
              <a:extLst>
                <a:ext uri="{FF2B5EF4-FFF2-40B4-BE49-F238E27FC236}">
                  <a16:creationId xmlns:a16="http://schemas.microsoft.com/office/drawing/2014/main" id="{00000000-0008-0000-2400-00000E000000}"/>
                </a:ext>
              </a:extLst>
            </xdr:cNvPr>
            <xdr:cNvGrpSpPr/>
          </xdr:nvGrpSpPr>
          <xdr:grpSpPr>
            <a:xfrm>
              <a:off x="2390775" y="9239250"/>
              <a:ext cx="2009775" cy="209550"/>
              <a:chOff x="2558766" y="6272681"/>
              <a:chExt cx="2019301" cy="211282"/>
            </a:xfrm>
          </xdr:grpSpPr>
          <xdr:sp macro="" textlink="">
            <xdr:nvSpPr>
              <xdr:cNvPr id="1333279" name="Check Box 31" hidden="1">
                <a:extLst>
                  <a:ext uri="{63B3BB69-23CF-44E3-9099-C40C66FF867C}">
                    <a14:compatExt spid="_x0000_s1333279"/>
                  </a:ext>
                  <a:ext uri="{FF2B5EF4-FFF2-40B4-BE49-F238E27FC236}">
                    <a16:creationId xmlns:a16="http://schemas.microsoft.com/office/drawing/2014/main" id="{00000000-0008-0000-2400-00001F5814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33280" name="Check Box 32" hidden="1">
                <a:extLst>
                  <a:ext uri="{63B3BB69-23CF-44E3-9099-C40C66FF867C}">
                    <a14:compatExt spid="_x0000_s1333280"/>
                  </a:ext>
                  <a:ext uri="{FF2B5EF4-FFF2-40B4-BE49-F238E27FC236}">
                    <a16:creationId xmlns:a16="http://schemas.microsoft.com/office/drawing/2014/main" id="{00000000-0008-0000-2400-000020581400}"/>
                  </a:ext>
                </a:extLst>
              </xdr:cNvPr>
              <xdr:cNvSpPr/>
            </xdr:nvSpPr>
            <xdr:spPr bwMode="auto">
              <a:xfrm>
                <a:off x="3736405" y="6272681"/>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苦情なし</a:t>
                </a:r>
              </a:p>
            </xdr:txBody>
          </xdr:sp>
          <xdr:sp macro="" textlink="">
            <xdr:nvSpPr>
              <xdr:cNvPr id="1333281" name="Check Box 33" hidden="1">
                <a:extLst>
                  <a:ext uri="{63B3BB69-23CF-44E3-9099-C40C66FF867C}">
                    <a14:compatExt spid="_x0000_s1333281"/>
                  </a:ext>
                  <a:ext uri="{FF2B5EF4-FFF2-40B4-BE49-F238E27FC236}">
                    <a16:creationId xmlns:a16="http://schemas.microsoft.com/office/drawing/2014/main" id="{00000000-0008-0000-2400-000021581400}"/>
                  </a:ext>
                </a:extLst>
              </xdr:cNvPr>
              <xdr:cNvSpPr/>
            </xdr:nvSpPr>
            <xdr:spPr bwMode="auto">
              <a:xfrm>
                <a:off x="2558766" y="6295159"/>
                <a:ext cx="670184"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57</xdr:row>
          <xdr:rowOff>0</xdr:rowOff>
        </xdr:from>
        <xdr:to>
          <xdr:col>25</xdr:col>
          <xdr:colOff>9525</xdr:colOff>
          <xdr:row>58</xdr:row>
          <xdr:rowOff>38100</xdr:rowOff>
        </xdr:to>
        <xdr:grpSp>
          <xdr:nvGrpSpPr>
            <xdr:cNvPr id="15" name="グループ化 14">
              <a:extLst>
                <a:ext uri="{FF2B5EF4-FFF2-40B4-BE49-F238E27FC236}">
                  <a16:creationId xmlns:a16="http://schemas.microsoft.com/office/drawing/2014/main" id="{00000000-0008-0000-2400-00000F000000}"/>
                </a:ext>
              </a:extLst>
            </xdr:cNvPr>
            <xdr:cNvGrpSpPr/>
          </xdr:nvGrpSpPr>
          <xdr:grpSpPr>
            <a:xfrm>
              <a:off x="2390775" y="9753600"/>
              <a:ext cx="2009775" cy="209550"/>
              <a:chOff x="2558766" y="6272681"/>
              <a:chExt cx="2019301" cy="211282"/>
            </a:xfrm>
          </xdr:grpSpPr>
          <xdr:sp macro="" textlink="">
            <xdr:nvSpPr>
              <xdr:cNvPr id="1333282" name="Check Box 34" hidden="1">
                <a:extLst>
                  <a:ext uri="{63B3BB69-23CF-44E3-9099-C40C66FF867C}">
                    <a14:compatExt spid="_x0000_s1333282"/>
                  </a:ext>
                  <a:ext uri="{FF2B5EF4-FFF2-40B4-BE49-F238E27FC236}">
                    <a16:creationId xmlns:a16="http://schemas.microsoft.com/office/drawing/2014/main" id="{00000000-0008-0000-2400-0000225814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33283" name="Check Box 35" hidden="1">
                <a:extLst>
                  <a:ext uri="{63B3BB69-23CF-44E3-9099-C40C66FF867C}">
                    <a14:compatExt spid="_x0000_s1333283"/>
                  </a:ext>
                  <a:ext uri="{FF2B5EF4-FFF2-40B4-BE49-F238E27FC236}">
                    <a16:creationId xmlns:a16="http://schemas.microsoft.com/office/drawing/2014/main" id="{00000000-0008-0000-2400-000023581400}"/>
                  </a:ext>
                </a:extLst>
              </xdr:cNvPr>
              <xdr:cNvSpPr/>
            </xdr:nvSpPr>
            <xdr:spPr bwMode="auto">
              <a:xfrm>
                <a:off x="3736405" y="6272681"/>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苦情なし</a:t>
                </a:r>
              </a:p>
            </xdr:txBody>
          </xdr:sp>
          <xdr:sp macro="" textlink="">
            <xdr:nvSpPr>
              <xdr:cNvPr id="1333284" name="Check Box 36" hidden="1">
                <a:extLst>
                  <a:ext uri="{63B3BB69-23CF-44E3-9099-C40C66FF867C}">
                    <a14:compatExt spid="_x0000_s1333284"/>
                  </a:ext>
                  <a:ext uri="{FF2B5EF4-FFF2-40B4-BE49-F238E27FC236}">
                    <a16:creationId xmlns:a16="http://schemas.microsoft.com/office/drawing/2014/main" id="{00000000-0008-0000-2400-000024581400}"/>
                  </a:ext>
                </a:extLst>
              </xdr:cNvPr>
              <xdr:cNvSpPr/>
            </xdr:nvSpPr>
            <xdr:spPr bwMode="auto">
              <a:xfrm>
                <a:off x="2558766" y="6295159"/>
                <a:ext cx="670184"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15</xdr:row>
          <xdr:rowOff>9525</xdr:rowOff>
        </xdr:from>
        <xdr:to>
          <xdr:col>17</xdr:col>
          <xdr:colOff>161925</xdr:colOff>
          <xdr:row>15</xdr:row>
          <xdr:rowOff>161925</xdr:rowOff>
        </xdr:to>
        <xdr:sp macro="" textlink="">
          <xdr:nvSpPr>
            <xdr:cNvPr id="1334273" name="Check Box 31" hidden="1">
              <a:extLst>
                <a:ext uri="{63B3BB69-23CF-44E3-9099-C40C66FF867C}">
                  <a14:compatExt spid="_x0000_s1334273"/>
                </a:ext>
                <a:ext uri="{FF2B5EF4-FFF2-40B4-BE49-F238E27FC236}">
                  <a16:creationId xmlns:a16="http://schemas.microsoft.com/office/drawing/2014/main" id="{00000000-0008-0000-2500-000001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14</xdr:row>
          <xdr:rowOff>161925</xdr:rowOff>
        </xdr:from>
        <xdr:to>
          <xdr:col>22</xdr:col>
          <xdr:colOff>9525</xdr:colOff>
          <xdr:row>15</xdr:row>
          <xdr:rowOff>161925</xdr:rowOff>
        </xdr:to>
        <xdr:sp macro="" textlink="">
          <xdr:nvSpPr>
            <xdr:cNvPr id="1334274" name="Check Box 32" hidden="1">
              <a:extLst>
                <a:ext uri="{63B3BB69-23CF-44E3-9099-C40C66FF867C}">
                  <a14:compatExt spid="_x0000_s1334274"/>
                </a:ext>
                <a:ext uri="{FF2B5EF4-FFF2-40B4-BE49-F238E27FC236}">
                  <a16:creationId xmlns:a16="http://schemas.microsoft.com/office/drawing/2014/main" id="{00000000-0008-0000-2500-000002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0</xdr:rowOff>
        </xdr:from>
        <xdr:to>
          <xdr:col>24</xdr:col>
          <xdr:colOff>152400</xdr:colOff>
          <xdr:row>15</xdr:row>
          <xdr:rowOff>152400</xdr:rowOff>
        </xdr:to>
        <xdr:sp macro="" textlink="">
          <xdr:nvSpPr>
            <xdr:cNvPr id="1334275" name="Check Box 33" hidden="1">
              <a:extLst>
                <a:ext uri="{63B3BB69-23CF-44E3-9099-C40C66FF867C}">
                  <a14:compatExt spid="_x0000_s1334275"/>
                </a:ext>
                <a:ext uri="{FF2B5EF4-FFF2-40B4-BE49-F238E27FC236}">
                  <a16:creationId xmlns:a16="http://schemas.microsoft.com/office/drawing/2014/main" id="{00000000-0008-0000-2500-000003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6</xdr:row>
          <xdr:rowOff>164525</xdr:rowOff>
        </xdr:from>
        <xdr:to>
          <xdr:col>24</xdr:col>
          <xdr:colOff>145235</xdr:colOff>
          <xdr:row>8</xdr:row>
          <xdr:rowOff>26819</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3116409" y="907475"/>
              <a:ext cx="1238876" cy="205194"/>
              <a:chOff x="3338161" y="405848"/>
              <a:chExt cx="1222104" cy="212035"/>
            </a:xfrm>
          </xdr:grpSpPr>
          <xdr:sp macro="" textlink="">
            <xdr:nvSpPr>
              <xdr:cNvPr id="1334276" name="Check Box 4" hidden="1">
                <a:extLst>
                  <a:ext uri="{63B3BB69-23CF-44E3-9099-C40C66FF867C}">
                    <a14:compatExt spid="_x0000_s1334276"/>
                  </a:ext>
                  <a:ext uri="{FF2B5EF4-FFF2-40B4-BE49-F238E27FC236}">
                    <a16:creationId xmlns:a16="http://schemas.microsoft.com/office/drawing/2014/main" id="{00000000-0008-0000-2500-0000045C1400}"/>
                  </a:ext>
                </a:extLst>
              </xdr:cNvPr>
              <xdr:cNvSpPr/>
            </xdr:nvSpPr>
            <xdr:spPr bwMode="auto">
              <a:xfrm>
                <a:off x="3338161"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4277" name="Check Box 5" hidden="1">
                <a:extLst>
                  <a:ext uri="{63B3BB69-23CF-44E3-9099-C40C66FF867C}">
                    <a14:compatExt spid="_x0000_s1334277"/>
                  </a:ext>
                  <a:ext uri="{FF2B5EF4-FFF2-40B4-BE49-F238E27FC236}">
                    <a16:creationId xmlns:a16="http://schemas.microsoft.com/office/drawing/2014/main" id="{00000000-0008-0000-2500-0000055C1400}"/>
                  </a:ext>
                </a:extLst>
              </xdr:cNvPr>
              <xdr:cNvSpPr/>
            </xdr:nvSpPr>
            <xdr:spPr bwMode="auto">
              <a:xfrm>
                <a:off x="3882754"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12</xdr:row>
          <xdr:rowOff>0</xdr:rowOff>
        </xdr:from>
        <xdr:to>
          <xdr:col>24</xdr:col>
          <xdr:colOff>145235</xdr:colOff>
          <xdr:row>13</xdr:row>
          <xdr:rowOff>35476</xdr:rowOff>
        </xdr:to>
        <xdr:grpSp>
          <xdr:nvGrpSpPr>
            <xdr:cNvPr id="3" name="グループ化 2">
              <a:extLst>
                <a:ext uri="{FF2B5EF4-FFF2-40B4-BE49-F238E27FC236}">
                  <a16:creationId xmlns:a16="http://schemas.microsoft.com/office/drawing/2014/main" id="{00000000-0008-0000-2500-000003000000}"/>
                </a:ext>
              </a:extLst>
            </xdr:cNvPr>
            <xdr:cNvGrpSpPr/>
          </xdr:nvGrpSpPr>
          <xdr:grpSpPr>
            <a:xfrm>
              <a:off x="3116409" y="1771650"/>
              <a:ext cx="1238876" cy="206926"/>
              <a:chOff x="3338161" y="405848"/>
              <a:chExt cx="1222104" cy="212035"/>
            </a:xfrm>
          </xdr:grpSpPr>
          <xdr:sp macro="" textlink="">
            <xdr:nvSpPr>
              <xdr:cNvPr id="1334278" name="Check Box 6" hidden="1">
                <a:extLst>
                  <a:ext uri="{63B3BB69-23CF-44E3-9099-C40C66FF867C}">
                    <a14:compatExt spid="_x0000_s1334278"/>
                  </a:ext>
                  <a:ext uri="{FF2B5EF4-FFF2-40B4-BE49-F238E27FC236}">
                    <a16:creationId xmlns:a16="http://schemas.microsoft.com/office/drawing/2014/main" id="{00000000-0008-0000-2500-0000065C1400}"/>
                  </a:ext>
                </a:extLst>
              </xdr:cNvPr>
              <xdr:cNvSpPr/>
            </xdr:nvSpPr>
            <xdr:spPr bwMode="auto">
              <a:xfrm>
                <a:off x="3338161"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4279" name="Check Box 7" hidden="1">
                <a:extLst>
                  <a:ext uri="{63B3BB69-23CF-44E3-9099-C40C66FF867C}">
                    <a14:compatExt spid="_x0000_s1334279"/>
                  </a:ext>
                  <a:ext uri="{FF2B5EF4-FFF2-40B4-BE49-F238E27FC236}">
                    <a16:creationId xmlns:a16="http://schemas.microsoft.com/office/drawing/2014/main" id="{00000000-0008-0000-2500-0000075C1400}"/>
                  </a:ext>
                </a:extLst>
              </xdr:cNvPr>
              <xdr:cNvSpPr/>
            </xdr:nvSpPr>
            <xdr:spPr bwMode="auto">
              <a:xfrm>
                <a:off x="3882754"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9</xdr:row>
          <xdr:rowOff>155862</xdr:rowOff>
        </xdr:from>
        <xdr:to>
          <xdr:col>24</xdr:col>
          <xdr:colOff>145235</xdr:colOff>
          <xdr:row>11</xdr:row>
          <xdr:rowOff>18156</xdr:rowOff>
        </xdr:to>
        <xdr:grpSp>
          <xdr:nvGrpSpPr>
            <xdr:cNvPr id="4" name="グループ化 3">
              <a:extLst>
                <a:ext uri="{FF2B5EF4-FFF2-40B4-BE49-F238E27FC236}">
                  <a16:creationId xmlns:a16="http://schemas.microsoft.com/office/drawing/2014/main" id="{00000000-0008-0000-2500-000004000000}"/>
                </a:ext>
              </a:extLst>
            </xdr:cNvPr>
            <xdr:cNvGrpSpPr/>
          </xdr:nvGrpSpPr>
          <xdr:grpSpPr>
            <a:xfrm>
              <a:off x="3116409" y="1413162"/>
              <a:ext cx="1238876" cy="205194"/>
              <a:chOff x="3338161" y="405848"/>
              <a:chExt cx="1222104" cy="212035"/>
            </a:xfrm>
          </xdr:grpSpPr>
          <xdr:sp macro="" textlink="">
            <xdr:nvSpPr>
              <xdr:cNvPr id="1334280" name="Check Box 8" hidden="1">
                <a:extLst>
                  <a:ext uri="{63B3BB69-23CF-44E3-9099-C40C66FF867C}">
                    <a14:compatExt spid="_x0000_s1334280"/>
                  </a:ext>
                  <a:ext uri="{FF2B5EF4-FFF2-40B4-BE49-F238E27FC236}">
                    <a16:creationId xmlns:a16="http://schemas.microsoft.com/office/drawing/2014/main" id="{00000000-0008-0000-2500-0000085C1400}"/>
                  </a:ext>
                </a:extLst>
              </xdr:cNvPr>
              <xdr:cNvSpPr/>
            </xdr:nvSpPr>
            <xdr:spPr bwMode="auto">
              <a:xfrm>
                <a:off x="3338161"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4281" name="Check Box 9" hidden="1">
                <a:extLst>
                  <a:ext uri="{63B3BB69-23CF-44E3-9099-C40C66FF867C}">
                    <a14:compatExt spid="_x0000_s1334281"/>
                  </a:ext>
                  <a:ext uri="{FF2B5EF4-FFF2-40B4-BE49-F238E27FC236}">
                    <a16:creationId xmlns:a16="http://schemas.microsoft.com/office/drawing/2014/main" id="{00000000-0008-0000-2500-0000095C1400}"/>
                  </a:ext>
                </a:extLst>
              </xdr:cNvPr>
              <xdr:cNvSpPr/>
            </xdr:nvSpPr>
            <xdr:spPr bwMode="auto">
              <a:xfrm>
                <a:off x="3882754"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20</xdr:row>
          <xdr:rowOff>0</xdr:rowOff>
        </xdr:from>
        <xdr:to>
          <xdr:col>24</xdr:col>
          <xdr:colOff>145235</xdr:colOff>
          <xdr:row>21</xdr:row>
          <xdr:rowOff>33744</xdr:rowOff>
        </xdr:to>
        <xdr:grpSp>
          <xdr:nvGrpSpPr>
            <xdr:cNvPr id="5" name="グループ化 4">
              <a:extLst>
                <a:ext uri="{FF2B5EF4-FFF2-40B4-BE49-F238E27FC236}">
                  <a16:creationId xmlns:a16="http://schemas.microsoft.com/office/drawing/2014/main" id="{00000000-0008-0000-2500-000005000000}"/>
                </a:ext>
              </a:extLst>
            </xdr:cNvPr>
            <xdr:cNvGrpSpPr/>
          </xdr:nvGrpSpPr>
          <xdr:grpSpPr>
            <a:xfrm>
              <a:off x="3116409" y="3057525"/>
              <a:ext cx="1238876" cy="205194"/>
              <a:chOff x="3338161" y="405848"/>
              <a:chExt cx="1222104" cy="212035"/>
            </a:xfrm>
          </xdr:grpSpPr>
          <xdr:sp macro="" textlink="">
            <xdr:nvSpPr>
              <xdr:cNvPr id="1334283" name="Check Box 11" hidden="1">
                <a:extLst>
                  <a:ext uri="{63B3BB69-23CF-44E3-9099-C40C66FF867C}">
                    <a14:compatExt spid="_x0000_s1334283"/>
                  </a:ext>
                  <a:ext uri="{FF2B5EF4-FFF2-40B4-BE49-F238E27FC236}">
                    <a16:creationId xmlns:a16="http://schemas.microsoft.com/office/drawing/2014/main" id="{00000000-0008-0000-2500-00000B5C1400}"/>
                  </a:ext>
                </a:extLst>
              </xdr:cNvPr>
              <xdr:cNvSpPr/>
            </xdr:nvSpPr>
            <xdr:spPr bwMode="auto">
              <a:xfrm>
                <a:off x="3338161"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4284" name="Check Box 12" hidden="1">
                <a:extLst>
                  <a:ext uri="{63B3BB69-23CF-44E3-9099-C40C66FF867C}">
                    <a14:compatExt spid="_x0000_s1334284"/>
                  </a:ext>
                  <a:ext uri="{FF2B5EF4-FFF2-40B4-BE49-F238E27FC236}">
                    <a16:creationId xmlns:a16="http://schemas.microsoft.com/office/drawing/2014/main" id="{00000000-0008-0000-2500-00000C5C1400}"/>
                  </a:ext>
                </a:extLst>
              </xdr:cNvPr>
              <xdr:cNvSpPr/>
            </xdr:nvSpPr>
            <xdr:spPr bwMode="auto">
              <a:xfrm>
                <a:off x="3882754"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161925</xdr:rowOff>
        </xdr:from>
        <xdr:to>
          <xdr:col>6</xdr:col>
          <xdr:colOff>9525</xdr:colOff>
          <xdr:row>24</xdr:row>
          <xdr:rowOff>19050</xdr:rowOff>
        </xdr:to>
        <xdr:sp macro="" textlink="">
          <xdr:nvSpPr>
            <xdr:cNvPr id="1334285" name="Check Box 94" hidden="1">
              <a:extLst>
                <a:ext uri="{63B3BB69-23CF-44E3-9099-C40C66FF867C}">
                  <a14:compatExt spid="_x0000_s1334285"/>
                </a:ext>
                <a:ext uri="{FF2B5EF4-FFF2-40B4-BE49-F238E27FC236}">
                  <a16:creationId xmlns:a16="http://schemas.microsoft.com/office/drawing/2014/main" id="{00000000-0008-0000-2500-00000D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152400</xdr:rowOff>
        </xdr:from>
        <xdr:to>
          <xdr:col>6</xdr:col>
          <xdr:colOff>9525</xdr:colOff>
          <xdr:row>25</xdr:row>
          <xdr:rowOff>9525</xdr:rowOff>
        </xdr:to>
        <xdr:sp macro="" textlink="">
          <xdr:nvSpPr>
            <xdr:cNvPr id="1334286" name="Check Box 14" hidden="1">
              <a:extLst>
                <a:ext uri="{63B3BB69-23CF-44E3-9099-C40C66FF867C}">
                  <a14:compatExt spid="_x0000_s1334286"/>
                </a:ext>
                <a:ext uri="{FF2B5EF4-FFF2-40B4-BE49-F238E27FC236}">
                  <a16:creationId xmlns:a16="http://schemas.microsoft.com/office/drawing/2014/main" id="{00000000-0008-0000-2500-00000E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23</xdr:row>
          <xdr:rowOff>161925</xdr:rowOff>
        </xdr:from>
        <xdr:to>
          <xdr:col>16</xdr:col>
          <xdr:colOff>9525</xdr:colOff>
          <xdr:row>25</xdr:row>
          <xdr:rowOff>19050</xdr:rowOff>
        </xdr:to>
        <xdr:sp macro="" textlink="">
          <xdr:nvSpPr>
            <xdr:cNvPr id="1334287" name="Check Box 15" hidden="1">
              <a:extLst>
                <a:ext uri="{63B3BB69-23CF-44E3-9099-C40C66FF867C}">
                  <a14:compatExt spid="_x0000_s1334287"/>
                </a:ext>
                <a:ext uri="{FF2B5EF4-FFF2-40B4-BE49-F238E27FC236}">
                  <a16:creationId xmlns:a16="http://schemas.microsoft.com/office/drawing/2014/main" id="{00000000-0008-0000-2500-00000F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142875</xdr:rowOff>
        </xdr:from>
        <xdr:to>
          <xdr:col>16</xdr:col>
          <xdr:colOff>9525</xdr:colOff>
          <xdr:row>24</xdr:row>
          <xdr:rowOff>0</xdr:rowOff>
        </xdr:to>
        <xdr:sp macro="" textlink="">
          <xdr:nvSpPr>
            <xdr:cNvPr id="1334288" name="Check Box 16" hidden="1">
              <a:extLst>
                <a:ext uri="{63B3BB69-23CF-44E3-9099-C40C66FF867C}">
                  <a14:compatExt spid="_x0000_s1334288"/>
                </a:ext>
                <a:ext uri="{FF2B5EF4-FFF2-40B4-BE49-F238E27FC236}">
                  <a16:creationId xmlns:a16="http://schemas.microsoft.com/office/drawing/2014/main" id="{00000000-0008-0000-2500-000010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32</xdr:row>
          <xdr:rowOff>28575</xdr:rowOff>
        </xdr:from>
        <xdr:to>
          <xdr:col>13</xdr:col>
          <xdr:colOff>0</xdr:colOff>
          <xdr:row>32</xdr:row>
          <xdr:rowOff>219075</xdr:rowOff>
        </xdr:to>
        <xdr:sp macro="" textlink="">
          <xdr:nvSpPr>
            <xdr:cNvPr id="1334289" name="Check Box 17" hidden="1">
              <a:extLst>
                <a:ext uri="{63B3BB69-23CF-44E3-9099-C40C66FF867C}">
                  <a14:compatExt spid="_x0000_s1334289"/>
                </a:ext>
                <a:ext uri="{FF2B5EF4-FFF2-40B4-BE49-F238E27FC236}">
                  <a16:creationId xmlns:a16="http://schemas.microsoft.com/office/drawing/2014/main" id="{00000000-0008-0000-2500-000011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30</xdr:row>
          <xdr:rowOff>28575</xdr:rowOff>
        </xdr:from>
        <xdr:to>
          <xdr:col>14</xdr:col>
          <xdr:colOff>19050</xdr:colOff>
          <xdr:row>30</xdr:row>
          <xdr:rowOff>219075</xdr:rowOff>
        </xdr:to>
        <xdr:sp macro="" textlink="">
          <xdr:nvSpPr>
            <xdr:cNvPr id="1334290" name="Check Box 18" hidden="1">
              <a:extLst>
                <a:ext uri="{63B3BB69-23CF-44E3-9099-C40C66FF867C}">
                  <a14:compatExt spid="_x0000_s1334290"/>
                </a:ext>
                <a:ext uri="{FF2B5EF4-FFF2-40B4-BE49-F238E27FC236}">
                  <a16:creationId xmlns:a16="http://schemas.microsoft.com/office/drawing/2014/main" id="{00000000-0008-0000-2500-000012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30</xdr:row>
          <xdr:rowOff>28575</xdr:rowOff>
        </xdr:from>
        <xdr:to>
          <xdr:col>21</xdr:col>
          <xdr:colOff>9525</xdr:colOff>
          <xdr:row>30</xdr:row>
          <xdr:rowOff>209550</xdr:rowOff>
        </xdr:to>
        <xdr:sp macro="" textlink="">
          <xdr:nvSpPr>
            <xdr:cNvPr id="1334292" name="Check Box 20" hidden="1">
              <a:extLst>
                <a:ext uri="{63B3BB69-23CF-44E3-9099-C40C66FF867C}">
                  <a14:compatExt spid="_x0000_s1334292"/>
                </a:ext>
                <a:ext uri="{FF2B5EF4-FFF2-40B4-BE49-F238E27FC236}">
                  <a16:creationId xmlns:a16="http://schemas.microsoft.com/office/drawing/2014/main" id="{00000000-0008-0000-2500-000014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31</xdr:row>
          <xdr:rowOff>19050</xdr:rowOff>
        </xdr:from>
        <xdr:to>
          <xdr:col>14</xdr:col>
          <xdr:colOff>0</xdr:colOff>
          <xdr:row>31</xdr:row>
          <xdr:rowOff>238125</xdr:rowOff>
        </xdr:to>
        <xdr:sp macro="" textlink="">
          <xdr:nvSpPr>
            <xdr:cNvPr id="1334293" name="Check Box 21" hidden="1">
              <a:extLst>
                <a:ext uri="{63B3BB69-23CF-44E3-9099-C40C66FF867C}">
                  <a14:compatExt spid="_x0000_s1334293"/>
                </a:ext>
                <a:ext uri="{FF2B5EF4-FFF2-40B4-BE49-F238E27FC236}">
                  <a16:creationId xmlns:a16="http://schemas.microsoft.com/office/drawing/2014/main" id="{00000000-0008-0000-2500-000015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32</xdr:row>
          <xdr:rowOff>0</xdr:rowOff>
        </xdr:from>
        <xdr:to>
          <xdr:col>22</xdr:col>
          <xdr:colOff>47625</xdr:colOff>
          <xdr:row>33</xdr:row>
          <xdr:rowOff>9525</xdr:rowOff>
        </xdr:to>
        <xdr:sp macro="" textlink="">
          <xdr:nvSpPr>
            <xdr:cNvPr id="1334294" name="Check Box 22" hidden="1">
              <a:extLst>
                <a:ext uri="{63B3BB69-23CF-44E3-9099-C40C66FF867C}">
                  <a14:compatExt spid="_x0000_s1334294"/>
                </a:ext>
                <a:ext uri="{FF2B5EF4-FFF2-40B4-BE49-F238E27FC236}">
                  <a16:creationId xmlns:a16="http://schemas.microsoft.com/office/drawing/2014/main" id="{00000000-0008-0000-2500-000016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30</xdr:row>
          <xdr:rowOff>28575</xdr:rowOff>
        </xdr:from>
        <xdr:to>
          <xdr:col>29</xdr:col>
          <xdr:colOff>0</xdr:colOff>
          <xdr:row>30</xdr:row>
          <xdr:rowOff>228600</xdr:rowOff>
        </xdr:to>
        <xdr:sp macro="" textlink="">
          <xdr:nvSpPr>
            <xdr:cNvPr id="1334296" name="Check Box 24" hidden="1">
              <a:extLst>
                <a:ext uri="{63B3BB69-23CF-44E3-9099-C40C66FF867C}">
                  <a14:compatExt spid="_x0000_s1334296"/>
                </a:ext>
                <a:ext uri="{FF2B5EF4-FFF2-40B4-BE49-F238E27FC236}">
                  <a16:creationId xmlns:a16="http://schemas.microsoft.com/office/drawing/2014/main" id="{00000000-0008-0000-2500-000018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32</xdr:row>
          <xdr:rowOff>0</xdr:rowOff>
        </xdr:from>
        <xdr:to>
          <xdr:col>30</xdr:col>
          <xdr:colOff>114300</xdr:colOff>
          <xdr:row>33</xdr:row>
          <xdr:rowOff>28575</xdr:rowOff>
        </xdr:to>
        <xdr:sp macro="" textlink="">
          <xdr:nvSpPr>
            <xdr:cNvPr id="1334297" name="Check Box 25" hidden="1">
              <a:extLst>
                <a:ext uri="{63B3BB69-23CF-44E3-9099-C40C66FF867C}">
                  <a14:compatExt spid="_x0000_s1334297"/>
                </a:ext>
                <a:ext uri="{FF2B5EF4-FFF2-40B4-BE49-F238E27FC236}">
                  <a16:creationId xmlns:a16="http://schemas.microsoft.com/office/drawing/2014/main" id="{00000000-0008-0000-2500-000019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32</xdr:row>
          <xdr:rowOff>238125</xdr:rowOff>
        </xdr:from>
        <xdr:to>
          <xdr:col>13</xdr:col>
          <xdr:colOff>0</xdr:colOff>
          <xdr:row>33</xdr:row>
          <xdr:rowOff>209550</xdr:rowOff>
        </xdr:to>
        <xdr:sp macro="" textlink="">
          <xdr:nvSpPr>
            <xdr:cNvPr id="1334299" name="Check Box 27" hidden="1">
              <a:extLst>
                <a:ext uri="{63B3BB69-23CF-44E3-9099-C40C66FF867C}">
                  <a14:compatExt spid="_x0000_s1334299"/>
                </a:ext>
                <a:ext uri="{FF2B5EF4-FFF2-40B4-BE49-F238E27FC236}">
                  <a16:creationId xmlns:a16="http://schemas.microsoft.com/office/drawing/2014/main" id="{00000000-0008-0000-2500-00001B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115418</xdr:colOff>
      <xdr:row>38</xdr:row>
      <xdr:rowOff>152400</xdr:rowOff>
    </xdr:from>
    <xdr:to>
      <xdr:col>26</xdr:col>
      <xdr:colOff>115420</xdr:colOff>
      <xdr:row>39</xdr:row>
      <xdr:rowOff>152400</xdr:rowOff>
    </xdr:to>
    <xdr:grpSp>
      <xdr:nvGrpSpPr>
        <xdr:cNvPr id="6" name="グループ化 5">
          <a:extLst>
            <a:ext uri="{FF2B5EF4-FFF2-40B4-BE49-F238E27FC236}">
              <a16:creationId xmlns:a16="http://schemas.microsoft.com/office/drawing/2014/main" id="{00000000-0008-0000-2500-000006000000}"/>
            </a:ext>
          </a:extLst>
        </xdr:cNvPr>
        <xdr:cNvGrpSpPr/>
      </xdr:nvGrpSpPr>
      <xdr:grpSpPr>
        <a:xfrm>
          <a:off x="3420593" y="6677025"/>
          <a:ext cx="1266827" cy="152400"/>
          <a:chOff x="2566173" y="3002996"/>
          <a:chExt cx="1255057" cy="168094"/>
        </a:xfrm>
      </xdr:grpSpPr>
      <xdr:sp macro="" textlink="">
        <xdr:nvSpPr>
          <xdr:cNvPr id="7" name="Check Box 15" hidden="1">
            <a:extLst>
              <a:ext uri="{63B3BB69-23CF-44E3-9099-C40C66FF867C}">
                <a14:compatExt xmlns:a14="http://schemas.microsoft.com/office/drawing/2010/main" spid="_x0000_s553043"/>
              </a:ext>
              <a:ext uri="{FF2B5EF4-FFF2-40B4-BE49-F238E27FC236}">
                <a16:creationId xmlns:a16="http://schemas.microsoft.com/office/drawing/2014/main" id="{00000000-0008-0000-2500-000007000000}"/>
              </a:ext>
            </a:extLst>
          </xdr:cNvPr>
          <xdr:cNvSpPr/>
        </xdr:nvSpPr>
        <xdr:spPr bwMode="auto">
          <a:xfrm>
            <a:off x="2566173" y="3002996"/>
            <a:ext cx="705988"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16" hidden="1">
            <a:extLst>
              <a:ext uri="{63B3BB69-23CF-44E3-9099-C40C66FF867C}">
                <a14:compatExt xmlns:a14="http://schemas.microsoft.com/office/drawing/2010/main" spid="_x0000_s553044"/>
              </a:ext>
              <a:ext uri="{FF2B5EF4-FFF2-40B4-BE49-F238E27FC236}">
                <a16:creationId xmlns:a16="http://schemas.microsoft.com/office/drawing/2014/main" id="{00000000-0008-0000-2500-000008000000}"/>
              </a:ext>
            </a:extLst>
          </xdr:cNvPr>
          <xdr:cNvSpPr/>
        </xdr:nvSpPr>
        <xdr:spPr bwMode="auto">
          <a:xfrm>
            <a:off x="3204954" y="3003005"/>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86843</xdr:colOff>
          <xdr:row>40</xdr:row>
          <xdr:rowOff>9525</xdr:rowOff>
        </xdr:from>
        <xdr:to>
          <xdr:col>24</xdr:col>
          <xdr:colOff>86843</xdr:colOff>
          <xdr:row>41</xdr:row>
          <xdr:rowOff>9525</xdr:rowOff>
        </xdr:to>
        <xdr:grpSp>
          <xdr:nvGrpSpPr>
            <xdr:cNvPr id="9" name="グループ化 1">
              <a:extLst>
                <a:ext uri="{FF2B5EF4-FFF2-40B4-BE49-F238E27FC236}">
                  <a16:creationId xmlns:a16="http://schemas.microsoft.com/office/drawing/2014/main" id="{00000000-0008-0000-2500-000009000000}"/>
                </a:ext>
              </a:extLst>
            </xdr:cNvPr>
            <xdr:cNvGrpSpPr>
              <a:grpSpLocks/>
            </xdr:cNvGrpSpPr>
          </xdr:nvGrpSpPr>
          <xdr:grpSpPr bwMode="auto">
            <a:xfrm>
              <a:off x="3030068" y="6858000"/>
              <a:ext cx="1266825" cy="171450"/>
              <a:chOff x="25661" y="30029"/>
              <a:chExt cx="12551" cy="1681"/>
            </a:xfrm>
          </xdr:grpSpPr>
          <xdr:sp macro="" textlink="">
            <xdr:nvSpPr>
              <xdr:cNvPr id="1334300" name="Check Box 28" hidden="1">
                <a:extLst>
                  <a:ext uri="{63B3BB69-23CF-44E3-9099-C40C66FF867C}">
                    <a14:compatExt spid="_x0000_s1334300"/>
                  </a:ext>
                  <a:ext uri="{FF2B5EF4-FFF2-40B4-BE49-F238E27FC236}">
                    <a16:creationId xmlns:a16="http://schemas.microsoft.com/office/drawing/2014/main" id="{00000000-0008-0000-2500-00001C5C14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4301" name="Check Box 29" hidden="1">
                <a:extLst>
                  <a:ext uri="{63B3BB69-23CF-44E3-9099-C40C66FF867C}">
                    <a14:compatExt spid="_x0000_s1334301"/>
                  </a:ext>
                  <a:ext uri="{FF2B5EF4-FFF2-40B4-BE49-F238E27FC236}">
                    <a16:creationId xmlns:a16="http://schemas.microsoft.com/office/drawing/2014/main" id="{00000000-0008-0000-2500-00001D5C14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81329</xdr:colOff>
          <xdr:row>45</xdr:row>
          <xdr:rowOff>102580</xdr:rowOff>
        </xdr:from>
        <xdr:to>
          <xdr:col>24</xdr:col>
          <xdr:colOff>81329</xdr:colOff>
          <xdr:row>46</xdr:row>
          <xdr:rowOff>102581</xdr:rowOff>
        </xdr:to>
        <xdr:grpSp>
          <xdr:nvGrpSpPr>
            <xdr:cNvPr id="10" name="グループ化 1">
              <a:extLst>
                <a:ext uri="{FF2B5EF4-FFF2-40B4-BE49-F238E27FC236}">
                  <a16:creationId xmlns:a16="http://schemas.microsoft.com/office/drawing/2014/main" id="{00000000-0008-0000-2500-00000A000000}"/>
                </a:ext>
              </a:extLst>
            </xdr:cNvPr>
            <xdr:cNvGrpSpPr>
              <a:grpSpLocks/>
            </xdr:cNvGrpSpPr>
          </xdr:nvGrpSpPr>
          <xdr:grpSpPr bwMode="auto">
            <a:xfrm>
              <a:off x="3024554" y="7808305"/>
              <a:ext cx="1266825" cy="171451"/>
              <a:chOff x="25661" y="30029"/>
              <a:chExt cx="12551" cy="1681"/>
            </a:xfrm>
          </xdr:grpSpPr>
          <xdr:sp macro="" textlink="">
            <xdr:nvSpPr>
              <xdr:cNvPr id="1334302" name="Check Box 30" hidden="1">
                <a:extLst>
                  <a:ext uri="{63B3BB69-23CF-44E3-9099-C40C66FF867C}">
                    <a14:compatExt spid="_x0000_s1334302"/>
                  </a:ext>
                  <a:ext uri="{FF2B5EF4-FFF2-40B4-BE49-F238E27FC236}">
                    <a16:creationId xmlns:a16="http://schemas.microsoft.com/office/drawing/2014/main" id="{00000000-0008-0000-2500-00001E5C14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4303" name="Check Box 31" hidden="1">
                <a:extLst>
                  <a:ext uri="{63B3BB69-23CF-44E3-9099-C40C66FF867C}">
                    <a14:compatExt spid="_x0000_s1334303"/>
                  </a:ext>
                  <a:ext uri="{FF2B5EF4-FFF2-40B4-BE49-F238E27FC236}">
                    <a16:creationId xmlns:a16="http://schemas.microsoft.com/office/drawing/2014/main" id="{00000000-0008-0000-2500-00001F5C14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fa.go.jp/policies/child-safety/effort/guideline/" TargetMode="External"/><Relationship Id="rId1" Type="http://schemas.openxmlformats.org/officeDocument/2006/relationships/hyperlink" Target="https://www.cfa.go.jp/policies/kokoseido/"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3.v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omments" Target="../comments2.xml"/><Relationship Id="rId2" Type="http://schemas.openxmlformats.org/officeDocument/2006/relationships/drawing" Target="../drawings/drawing4.xml"/><Relationship Id="rId16" Type="http://schemas.openxmlformats.org/officeDocument/2006/relationships/ctrlProp" Target="../ctrlProps/ctrlProp68.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3" Type="http://schemas.openxmlformats.org/officeDocument/2006/relationships/vmlDrawing" Target="../drawings/vmlDrawing4.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omments" Target="../comments3.xml"/><Relationship Id="rId2" Type="http://schemas.openxmlformats.org/officeDocument/2006/relationships/drawing" Target="../drawings/drawing5.xml"/><Relationship Id="rId16" Type="http://schemas.openxmlformats.org/officeDocument/2006/relationships/ctrlProp" Target="../ctrlProps/ctrlProp81.xml"/><Relationship Id="rId1" Type="http://schemas.openxmlformats.org/officeDocument/2006/relationships/printerSettings" Target="../printerSettings/printerSettings8.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3" Type="http://schemas.openxmlformats.org/officeDocument/2006/relationships/vmlDrawing" Target="../drawings/vmlDrawing5.v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omments" Target="../comments4.xml"/><Relationship Id="rId2" Type="http://schemas.openxmlformats.org/officeDocument/2006/relationships/drawing" Target="../drawings/drawing6.xml"/><Relationship Id="rId16" Type="http://schemas.openxmlformats.org/officeDocument/2006/relationships/ctrlProp" Target="../ctrlProps/ctrlProp94.xml"/><Relationship Id="rId1" Type="http://schemas.openxmlformats.org/officeDocument/2006/relationships/printerSettings" Target="../printerSettings/printerSettings9.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3" Type="http://schemas.openxmlformats.org/officeDocument/2006/relationships/vmlDrawing" Target="../drawings/vmlDrawing6.v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omments" Target="../comments5.xml"/><Relationship Id="rId2" Type="http://schemas.openxmlformats.org/officeDocument/2006/relationships/drawing" Target="../drawings/drawing7.xml"/><Relationship Id="rId16" Type="http://schemas.openxmlformats.org/officeDocument/2006/relationships/ctrlProp" Target="../ctrlProps/ctrlProp107.xml"/><Relationship Id="rId1" Type="http://schemas.openxmlformats.org/officeDocument/2006/relationships/printerSettings" Target="../printerSettings/printerSettings10.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3" Type="http://schemas.openxmlformats.org/officeDocument/2006/relationships/vmlDrawing" Target="../drawings/vmlDrawing7.v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 Type="http://schemas.openxmlformats.org/officeDocument/2006/relationships/drawing" Target="../drawings/drawing8.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11.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omments" Target="../comments6.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3" Type="http://schemas.openxmlformats.org/officeDocument/2006/relationships/vmlDrawing" Target="../drawings/vmlDrawing8.vml"/><Relationship Id="rId7" Type="http://schemas.openxmlformats.org/officeDocument/2006/relationships/ctrlProp" Target="../ctrlProps/ctrlProp131.xml"/><Relationship Id="rId12" Type="http://schemas.openxmlformats.org/officeDocument/2006/relationships/ctrlProp" Target="../ctrlProps/ctrlProp136.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omments" Target="../comments7.xml"/><Relationship Id="rId3" Type="http://schemas.openxmlformats.org/officeDocument/2006/relationships/vmlDrawing" Target="../drawings/vmlDrawing9.vml"/><Relationship Id="rId7" Type="http://schemas.openxmlformats.org/officeDocument/2006/relationships/ctrlProp" Target="../ctrlProps/ctrlProp143.xml"/><Relationship Id="rId12" Type="http://schemas.openxmlformats.org/officeDocument/2006/relationships/ctrlProp" Target="../ctrlProps/ctrlProp148.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142.xml"/><Relationship Id="rId11" Type="http://schemas.openxmlformats.org/officeDocument/2006/relationships/ctrlProp" Target="../ctrlProps/ctrlProp147.xml"/><Relationship Id="rId5" Type="http://schemas.openxmlformats.org/officeDocument/2006/relationships/ctrlProp" Target="../ctrlProps/ctrlProp141.xml"/><Relationship Id="rId10" Type="http://schemas.openxmlformats.org/officeDocument/2006/relationships/ctrlProp" Target="../ctrlProps/ctrlProp146.xml"/><Relationship Id="rId4" Type="http://schemas.openxmlformats.org/officeDocument/2006/relationships/ctrlProp" Target="../ctrlProps/ctrlProp140.xml"/><Relationship Id="rId9" Type="http://schemas.openxmlformats.org/officeDocument/2006/relationships/ctrlProp" Target="../ctrlProps/ctrlProp145.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58.xml"/><Relationship Id="rId18" Type="http://schemas.openxmlformats.org/officeDocument/2006/relationships/ctrlProp" Target="../ctrlProps/ctrlProp163.xml"/><Relationship Id="rId26" Type="http://schemas.openxmlformats.org/officeDocument/2006/relationships/ctrlProp" Target="../ctrlProps/ctrlProp171.xml"/><Relationship Id="rId39" Type="http://schemas.openxmlformats.org/officeDocument/2006/relationships/ctrlProp" Target="../ctrlProps/ctrlProp184.xml"/><Relationship Id="rId21" Type="http://schemas.openxmlformats.org/officeDocument/2006/relationships/ctrlProp" Target="../ctrlProps/ctrlProp166.xml"/><Relationship Id="rId34" Type="http://schemas.openxmlformats.org/officeDocument/2006/relationships/ctrlProp" Target="../ctrlProps/ctrlProp179.xml"/><Relationship Id="rId7" Type="http://schemas.openxmlformats.org/officeDocument/2006/relationships/ctrlProp" Target="../ctrlProps/ctrlProp152.xml"/><Relationship Id="rId12" Type="http://schemas.openxmlformats.org/officeDocument/2006/relationships/ctrlProp" Target="../ctrlProps/ctrlProp157.xml"/><Relationship Id="rId17" Type="http://schemas.openxmlformats.org/officeDocument/2006/relationships/ctrlProp" Target="../ctrlProps/ctrlProp162.xml"/><Relationship Id="rId25" Type="http://schemas.openxmlformats.org/officeDocument/2006/relationships/ctrlProp" Target="../ctrlProps/ctrlProp170.xml"/><Relationship Id="rId33" Type="http://schemas.openxmlformats.org/officeDocument/2006/relationships/ctrlProp" Target="../ctrlProps/ctrlProp178.xml"/><Relationship Id="rId38" Type="http://schemas.openxmlformats.org/officeDocument/2006/relationships/ctrlProp" Target="../ctrlProps/ctrlProp183.xml"/><Relationship Id="rId2" Type="http://schemas.openxmlformats.org/officeDocument/2006/relationships/drawing" Target="../drawings/drawing11.xml"/><Relationship Id="rId16" Type="http://schemas.openxmlformats.org/officeDocument/2006/relationships/ctrlProp" Target="../ctrlProps/ctrlProp161.xml"/><Relationship Id="rId20" Type="http://schemas.openxmlformats.org/officeDocument/2006/relationships/ctrlProp" Target="../ctrlProps/ctrlProp165.xml"/><Relationship Id="rId29" Type="http://schemas.openxmlformats.org/officeDocument/2006/relationships/ctrlProp" Target="../ctrlProps/ctrlProp174.xml"/><Relationship Id="rId1" Type="http://schemas.openxmlformats.org/officeDocument/2006/relationships/printerSettings" Target="../printerSettings/printerSettings14.bin"/><Relationship Id="rId6" Type="http://schemas.openxmlformats.org/officeDocument/2006/relationships/ctrlProp" Target="../ctrlProps/ctrlProp151.xml"/><Relationship Id="rId11" Type="http://schemas.openxmlformats.org/officeDocument/2006/relationships/ctrlProp" Target="../ctrlProps/ctrlProp156.xml"/><Relationship Id="rId24" Type="http://schemas.openxmlformats.org/officeDocument/2006/relationships/ctrlProp" Target="../ctrlProps/ctrlProp169.xml"/><Relationship Id="rId32" Type="http://schemas.openxmlformats.org/officeDocument/2006/relationships/ctrlProp" Target="../ctrlProps/ctrlProp177.xml"/><Relationship Id="rId37" Type="http://schemas.openxmlformats.org/officeDocument/2006/relationships/ctrlProp" Target="../ctrlProps/ctrlProp182.xml"/><Relationship Id="rId40" Type="http://schemas.openxmlformats.org/officeDocument/2006/relationships/comments" Target="../comments8.xml"/><Relationship Id="rId5" Type="http://schemas.openxmlformats.org/officeDocument/2006/relationships/ctrlProp" Target="../ctrlProps/ctrlProp150.xml"/><Relationship Id="rId15" Type="http://schemas.openxmlformats.org/officeDocument/2006/relationships/ctrlProp" Target="../ctrlProps/ctrlProp160.xml"/><Relationship Id="rId23" Type="http://schemas.openxmlformats.org/officeDocument/2006/relationships/ctrlProp" Target="../ctrlProps/ctrlProp168.xml"/><Relationship Id="rId28" Type="http://schemas.openxmlformats.org/officeDocument/2006/relationships/ctrlProp" Target="../ctrlProps/ctrlProp173.xml"/><Relationship Id="rId36" Type="http://schemas.openxmlformats.org/officeDocument/2006/relationships/ctrlProp" Target="../ctrlProps/ctrlProp181.xml"/><Relationship Id="rId10" Type="http://schemas.openxmlformats.org/officeDocument/2006/relationships/ctrlProp" Target="../ctrlProps/ctrlProp155.xml"/><Relationship Id="rId19" Type="http://schemas.openxmlformats.org/officeDocument/2006/relationships/ctrlProp" Target="../ctrlProps/ctrlProp164.xml"/><Relationship Id="rId31" Type="http://schemas.openxmlformats.org/officeDocument/2006/relationships/ctrlProp" Target="../ctrlProps/ctrlProp176.xml"/><Relationship Id="rId4" Type="http://schemas.openxmlformats.org/officeDocument/2006/relationships/ctrlProp" Target="../ctrlProps/ctrlProp149.xml"/><Relationship Id="rId9" Type="http://schemas.openxmlformats.org/officeDocument/2006/relationships/ctrlProp" Target="../ctrlProps/ctrlProp154.xml"/><Relationship Id="rId14" Type="http://schemas.openxmlformats.org/officeDocument/2006/relationships/ctrlProp" Target="../ctrlProps/ctrlProp159.xml"/><Relationship Id="rId22" Type="http://schemas.openxmlformats.org/officeDocument/2006/relationships/ctrlProp" Target="../ctrlProps/ctrlProp167.xml"/><Relationship Id="rId27" Type="http://schemas.openxmlformats.org/officeDocument/2006/relationships/ctrlProp" Target="../ctrlProps/ctrlProp172.xml"/><Relationship Id="rId30" Type="http://schemas.openxmlformats.org/officeDocument/2006/relationships/ctrlProp" Target="../ctrlProps/ctrlProp175.xml"/><Relationship Id="rId35" Type="http://schemas.openxmlformats.org/officeDocument/2006/relationships/ctrlProp" Target="../ctrlProps/ctrlProp180.xml"/><Relationship Id="rId8" Type="http://schemas.openxmlformats.org/officeDocument/2006/relationships/ctrlProp" Target="../ctrlProps/ctrlProp153.xml"/><Relationship Id="rId3"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94.xml"/><Relationship Id="rId18" Type="http://schemas.openxmlformats.org/officeDocument/2006/relationships/ctrlProp" Target="../ctrlProps/ctrlProp199.xml"/><Relationship Id="rId26" Type="http://schemas.openxmlformats.org/officeDocument/2006/relationships/ctrlProp" Target="../ctrlProps/ctrlProp207.xml"/><Relationship Id="rId39" Type="http://schemas.openxmlformats.org/officeDocument/2006/relationships/ctrlProp" Target="../ctrlProps/ctrlProp220.xml"/><Relationship Id="rId21" Type="http://schemas.openxmlformats.org/officeDocument/2006/relationships/ctrlProp" Target="../ctrlProps/ctrlProp202.xml"/><Relationship Id="rId34" Type="http://schemas.openxmlformats.org/officeDocument/2006/relationships/ctrlProp" Target="../ctrlProps/ctrlProp215.xml"/><Relationship Id="rId42" Type="http://schemas.openxmlformats.org/officeDocument/2006/relationships/ctrlProp" Target="../ctrlProps/ctrlProp223.xml"/><Relationship Id="rId47" Type="http://schemas.openxmlformats.org/officeDocument/2006/relationships/ctrlProp" Target="../ctrlProps/ctrlProp228.xml"/><Relationship Id="rId50" Type="http://schemas.openxmlformats.org/officeDocument/2006/relationships/ctrlProp" Target="../ctrlProps/ctrlProp231.xml"/><Relationship Id="rId55" Type="http://schemas.openxmlformats.org/officeDocument/2006/relationships/ctrlProp" Target="../ctrlProps/ctrlProp236.xml"/><Relationship Id="rId7" Type="http://schemas.openxmlformats.org/officeDocument/2006/relationships/ctrlProp" Target="../ctrlProps/ctrlProp188.xml"/><Relationship Id="rId2" Type="http://schemas.openxmlformats.org/officeDocument/2006/relationships/drawing" Target="../drawings/drawing12.xml"/><Relationship Id="rId16" Type="http://schemas.openxmlformats.org/officeDocument/2006/relationships/ctrlProp" Target="../ctrlProps/ctrlProp197.xml"/><Relationship Id="rId29" Type="http://schemas.openxmlformats.org/officeDocument/2006/relationships/ctrlProp" Target="../ctrlProps/ctrlProp210.xml"/><Relationship Id="rId11" Type="http://schemas.openxmlformats.org/officeDocument/2006/relationships/ctrlProp" Target="../ctrlProps/ctrlProp192.xml"/><Relationship Id="rId24" Type="http://schemas.openxmlformats.org/officeDocument/2006/relationships/ctrlProp" Target="../ctrlProps/ctrlProp205.xml"/><Relationship Id="rId32" Type="http://schemas.openxmlformats.org/officeDocument/2006/relationships/ctrlProp" Target="../ctrlProps/ctrlProp213.xml"/><Relationship Id="rId37" Type="http://schemas.openxmlformats.org/officeDocument/2006/relationships/ctrlProp" Target="../ctrlProps/ctrlProp218.xml"/><Relationship Id="rId40" Type="http://schemas.openxmlformats.org/officeDocument/2006/relationships/ctrlProp" Target="../ctrlProps/ctrlProp221.xml"/><Relationship Id="rId45" Type="http://schemas.openxmlformats.org/officeDocument/2006/relationships/ctrlProp" Target="../ctrlProps/ctrlProp226.xml"/><Relationship Id="rId53" Type="http://schemas.openxmlformats.org/officeDocument/2006/relationships/ctrlProp" Target="../ctrlProps/ctrlProp234.xml"/><Relationship Id="rId5" Type="http://schemas.openxmlformats.org/officeDocument/2006/relationships/ctrlProp" Target="../ctrlProps/ctrlProp186.xml"/><Relationship Id="rId10" Type="http://schemas.openxmlformats.org/officeDocument/2006/relationships/ctrlProp" Target="../ctrlProps/ctrlProp191.xml"/><Relationship Id="rId19" Type="http://schemas.openxmlformats.org/officeDocument/2006/relationships/ctrlProp" Target="../ctrlProps/ctrlProp200.xml"/><Relationship Id="rId31" Type="http://schemas.openxmlformats.org/officeDocument/2006/relationships/ctrlProp" Target="../ctrlProps/ctrlProp212.xml"/><Relationship Id="rId44" Type="http://schemas.openxmlformats.org/officeDocument/2006/relationships/ctrlProp" Target="../ctrlProps/ctrlProp225.xml"/><Relationship Id="rId52" Type="http://schemas.openxmlformats.org/officeDocument/2006/relationships/ctrlProp" Target="../ctrlProps/ctrlProp233.xml"/><Relationship Id="rId4" Type="http://schemas.openxmlformats.org/officeDocument/2006/relationships/ctrlProp" Target="../ctrlProps/ctrlProp185.xml"/><Relationship Id="rId9" Type="http://schemas.openxmlformats.org/officeDocument/2006/relationships/ctrlProp" Target="../ctrlProps/ctrlProp190.xml"/><Relationship Id="rId14" Type="http://schemas.openxmlformats.org/officeDocument/2006/relationships/ctrlProp" Target="../ctrlProps/ctrlProp195.xml"/><Relationship Id="rId22" Type="http://schemas.openxmlformats.org/officeDocument/2006/relationships/ctrlProp" Target="../ctrlProps/ctrlProp203.xml"/><Relationship Id="rId27" Type="http://schemas.openxmlformats.org/officeDocument/2006/relationships/ctrlProp" Target="../ctrlProps/ctrlProp208.xml"/><Relationship Id="rId30" Type="http://schemas.openxmlformats.org/officeDocument/2006/relationships/ctrlProp" Target="../ctrlProps/ctrlProp211.xml"/><Relationship Id="rId35" Type="http://schemas.openxmlformats.org/officeDocument/2006/relationships/ctrlProp" Target="../ctrlProps/ctrlProp216.xml"/><Relationship Id="rId43" Type="http://schemas.openxmlformats.org/officeDocument/2006/relationships/ctrlProp" Target="../ctrlProps/ctrlProp224.xml"/><Relationship Id="rId48" Type="http://schemas.openxmlformats.org/officeDocument/2006/relationships/ctrlProp" Target="../ctrlProps/ctrlProp229.xml"/><Relationship Id="rId56" Type="http://schemas.openxmlformats.org/officeDocument/2006/relationships/comments" Target="../comments9.xml"/><Relationship Id="rId8" Type="http://schemas.openxmlformats.org/officeDocument/2006/relationships/ctrlProp" Target="../ctrlProps/ctrlProp189.xml"/><Relationship Id="rId51" Type="http://schemas.openxmlformats.org/officeDocument/2006/relationships/ctrlProp" Target="../ctrlProps/ctrlProp232.xml"/><Relationship Id="rId3" Type="http://schemas.openxmlformats.org/officeDocument/2006/relationships/vmlDrawing" Target="../drawings/vmlDrawing11.vml"/><Relationship Id="rId12" Type="http://schemas.openxmlformats.org/officeDocument/2006/relationships/ctrlProp" Target="../ctrlProps/ctrlProp193.xml"/><Relationship Id="rId17" Type="http://schemas.openxmlformats.org/officeDocument/2006/relationships/ctrlProp" Target="../ctrlProps/ctrlProp198.xml"/><Relationship Id="rId25" Type="http://schemas.openxmlformats.org/officeDocument/2006/relationships/ctrlProp" Target="../ctrlProps/ctrlProp206.xml"/><Relationship Id="rId33" Type="http://schemas.openxmlformats.org/officeDocument/2006/relationships/ctrlProp" Target="../ctrlProps/ctrlProp214.xml"/><Relationship Id="rId38" Type="http://schemas.openxmlformats.org/officeDocument/2006/relationships/ctrlProp" Target="../ctrlProps/ctrlProp219.xml"/><Relationship Id="rId46" Type="http://schemas.openxmlformats.org/officeDocument/2006/relationships/ctrlProp" Target="../ctrlProps/ctrlProp227.xml"/><Relationship Id="rId20" Type="http://schemas.openxmlformats.org/officeDocument/2006/relationships/ctrlProp" Target="../ctrlProps/ctrlProp201.xml"/><Relationship Id="rId41" Type="http://schemas.openxmlformats.org/officeDocument/2006/relationships/ctrlProp" Target="../ctrlProps/ctrlProp222.xml"/><Relationship Id="rId54" Type="http://schemas.openxmlformats.org/officeDocument/2006/relationships/ctrlProp" Target="../ctrlProps/ctrlProp235.xml"/><Relationship Id="rId1" Type="http://schemas.openxmlformats.org/officeDocument/2006/relationships/printerSettings" Target="../printerSettings/printerSettings15.bin"/><Relationship Id="rId6" Type="http://schemas.openxmlformats.org/officeDocument/2006/relationships/ctrlProp" Target="../ctrlProps/ctrlProp187.xml"/><Relationship Id="rId15" Type="http://schemas.openxmlformats.org/officeDocument/2006/relationships/ctrlProp" Target="../ctrlProps/ctrlProp196.xml"/><Relationship Id="rId23" Type="http://schemas.openxmlformats.org/officeDocument/2006/relationships/ctrlProp" Target="../ctrlProps/ctrlProp204.xml"/><Relationship Id="rId28" Type="http://schemas.openxmlformats.org/officeDocument/2006/relationships/ctrlProp" Target="../ctrlProps/ctrlProp209.xml"/><Relationship Id="rId36" Type="http://schemas.openxmlformats.org/officeDocument/2006/relationships/ctrlProp" Target="../ctrlProps/ctrlProp217.xml"/><Relationship Id="rId49" Type="http://schemas.openxmlformats.org/officeDocument/2006/relationships/ctrlProp" Target="../ctrlProps/ctrlProp23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246.xml"/><Relationship Id="rId18" Type="http://schemas.openxmlformats.org/officeDocument/2006/relationships/ctrlProp" Target="../ctrlProps/ctrlProp251.xml"/><Relationship Id="rId26" Type="http://schemas.openxmlformats.org/officeDocument/2006/relationships/ctrlProp" Target="../ctrlProps/ctrlProp259.xml"/><Relationship Id="rId39" Type="http://schemas.openxmlformats.org/officeDocument/2006/relationships/ctrlProp" Target="../ctrlProps/ctrlProp272.xml"/><Relationship Id="rId21" Type="http://schemas.openxmlformats.org/officeDocument/2006/relationships/ctrlProp" Target="../ctrlProps/ctrlProp254.xml"/><Relationship Id="rId34" Type="http://schemas.openxmlformats.org/officeDocument/2006/relationships/ctrlProp" Target="../ctrlProps/ctrlProp267.x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5" Type="http://schemas.openxmlformats.org/officeDocument/2006/relationships/ctrlProp" Target="../ctrlProps/ctrlProp258.xml"/><Relationship Id="rId33" Type="http://schemas.openxmlformats.org/officeDocument/2006/relationships/ctrlProp" Target="../ctrlProps/ctrlProp266.xml"/><Relationship Id="rId38" Type="http://schemas.openxmlformats.org/officeDocument/2006/relationships/ctrlProp" Target="../ctrlProps/ctrlProp271.xml"/><Relationship Id="rId2" Type="http://schemas.openxmlformats.org/officeDocument/2006/relationships/drawing" Target="../drawings/drawing14.xml"/><Relationship Id="rId16" Type="http://schemas.openxmlformats.org/officeDocument/2006/relationships/ctrlProp" Target="../ctrlProps/ctrlProp249.xml"/><Relationship Id="rId20" Type="http://schemas.openxmlformats.org/officeDocument/2006/relationships/ctrlProp" Target="../ctrlProps/ctrlProp253.xml"/><Relationship Id="rId29" Type="http://schemas.openxmlformats.org/officeDocument/2006/relationships/ctrlProp" Target="../ctrlProps/ctrlProp262.xml"/><Relationship Id="rId1" Type="http://schemas.openxmlformats.org/officeDocument/2006/relationships/printerSettings" Target="../printerSettings/printerSettings17.bin"/><Relationship Id="rId6" Type="http://schemas.openxmlformats.org/officeDocument/2006/relationships/ctrlProp" Target="../ctrlProps/ctrlProp239.xml"/><Relationship Id="rId11" Type="http://schemas.openxmlformats.org/officeDocument/2006/relationships/ctrlProp" Target="../ctrlProps/ctrlProp244.xml"/><Relationship Id="rId24" Type="http://schemas.openxmlformats.org/officeDocument/2006/relationships/ctrlProp" Target="../ctrlProps/ctrlProp257.xml"/><Relationship Id="rId32" Type="http://schemas.openxmlformats.org/officeDocument/2006/relationships/ctrlProp" Target="../ctrlProps/ctrlProp265.xml"/><Relationship Id="rId37" Type="http://schemas.openxmlformats.org/officeDocument/2006/relationships/ctrlProp" Target="../ctrlProps/ctrlProp270.xml"/><Relationship Id="rId40" Type="http://schemas.openxmlformats.org/officeDocument/2006/relationships/ctrlProp" Target="../ctrlProps/ctrlProp273.xml"/><Relationship Id="rId5" Type="http://schemas.openxmlformats.org/officeDocument/2006/relationships/ctrlProp" Target="../ctrlProps/ctrlProp238.xml"/><Relationship Id="rId15" Type="http://schemas.openxmlformats.org/officeDocument/2006/relationships/ctrlProp" Target="../ctrlProps/ctrlProp248.xml"/><Relationship Id="rId23" Type="http://schemas.openxmlformats.org/officeDocument/2006/relationships/ctrlProp" Target="../ctrlProps/ctrlProp256.xml"/><Relationship Id="rId28" Type="http://schemas.openxmlformats.org/officeDocument/2006/relationships/ctrlProp" Target="../ctrlProps/ctrlProp261.xml"/><Relationship Id="rId36" Type="http://schemas.openxmlformats.org/officeDocument/2006/relationships/ctrlProp" Target="../ctrlProps/ctrlProp269.xml"/><Relationship Id="rId10" Type="http://schemas.openxmlformats.org/officeDocument/2006/relationships/ctrlProp" Target="../ctrlProps/ctrlProp243.xml"/><Relationship Id="rId19" Type="http://schemas.openxmlformats.org/officeDocument/2006/relationships/ctrlProp" Target="../ctrlProps/ctrlProp252.xml"/><Relationship Id="rId31" Type="http://schemas.openxmlformats.org/officeDocument/2006/relationships/ctrlProp" Target="../ctrlProps/ctrlProp264.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 Id="rId22" Type="http://schemas.openxmlformats.org/officeDocument/2006/relationships/ctrlProp" Target="../ctrlProps/ctrlProp255.xml"/><Relationship Id="rId27" Type="http://schemas.openxmlformats.org/officeDocument/2006/relationships/ctrlProp" Target="../ctrlProps/ctrlProp260.xml"/><Relationship Id="rId30" Type="http://schemas.openxmlformats.org/officeDocument/2006/relationships/ctrlProp" Target="../ctrlProps/ctrlProp263.xml"/><Relationship Id="rId35" Type="http://schemas.openxmlformats.org/officeDocument/2006/relationships/ctrlProp" Target="../ctrlProps/ctrlProp268.xml"/><Relationship Id="rId8" Type="http://schemas.openxmlformats.org/officeDocument/2006/relationships/ctrlProp" Target="../ctrlProps/ctrlProp241.xml"/><Relationship Id="rId3"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78.xml"/><Relationship Id="rId13" Type="http://schemas.openxmlformats.org/officeDocument/2006/relationships/ctrlProp" Target="../ctrlProps/ctrlProp283.xml"/><Relationship Id="rId3" Type="http://schemas.openxmlformats.org/officeDocument/2006/relationships/vmlDrawing" Target="../drawings/vmlDrawing14.vml"/><Relationship Id="rId7" Type="http://schemas.openxmlformats.org/officeDocument/2006/relationships/ctrlProp" Target="../ctrlProps/ctrlProp277.xml"/><Relationship Id="rId12" Type="http://schemas.openxmlformats.org/officeDocument/2006/relationships/ctrlProp" Target="../ctrlProps/ctrlProp282.xml"/><Relationship Id="rId2" Type="http://schemas.openxmlformats.org/officeDocument/2006/relationships/drawing" Target="../drawings/drawing15.xml"/><Relationship Id="rId16" Type="http://schemas.openxmlformats.org/officeDocument/2006/relationships/comments" Target="../comments11.xml"/><Relationship Id="rId1" Type="http://schemas.openxmlformats.org/officeDocument/2006/relationships/printerSettings" Target="../printerSettings/printerSettings18.bin"/><Relationship Id="rId6" Type="http://schemas.openxmlformats.org/officeDocument/2006/relationships/ctrlProp" Target="../ctrlProps/ctrlProp276.xml"/><Relationship Id="rId11" Type="http://schemas.openxmlformats.org/officeDocument/2006/relationships/ctrlProp" Target="../ctrlProps/ctrlProp281.xml"/><Relationship Id="rId5" Type="http://schemas.openxmlformats.org/officeDocument/2006/relationships/ctrlProp" Target="../ctrlProps/ctrlProp275.xml"/><Relationship Id="rId15" Type="http://schemas.openxmlformats.org/officeDocument/2006/relationships/ctrlProp" Target="../ctrlProps/ctrlProp285.xml"/><Relationship Id="rId10" Type="http://schemas.openxmlformats.org/officeDocument/2006/relationships/ctrlProp" Target="../ctrlProps/ctrlProp280.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90.xml"/><Relationship Id="rId13" Type="http://schemas.openxmlformats.org/officeDocument/2006/relationships/ctrlProp" Target="../ctrlProps/ctrlProp295.xml"/><Relationship Id="rId3" Type="http://schemas.openxmlformats.org/officeDocument/2006/relationships/vmlDrawing" Target="../drawings/vmlDrawing15.vml"/><Relationship Id="rId7" Type="http://schemas.openxmlformats.org/officeDocument/2006/relationships/ctrlProp" Target="../ctrlProps/ctrlProp289.xml"/><Relationship Id="rId12" Type="http://schemas.openxmlformats.org/officeDocument/2006/relationships/ctrlProp" Target="../ctrlProps/ctrlProp294.xml"/><Relationship Id="rId17" Type="http://schemas.openxmlformats.org/officeDocument/2006/relationships/ctrlProp" Target="../ctrlProps/ctrlProp299.xml"/><Relationship Id="rId2" Type="http://schemas.openxmlformats.org/officeDocument/2006/relationships/drawing" Target="../drawings/drawing16.xml"/><Relationship Id="rId16" Type="http://schemas.openxmlformats.org/officeDocument/2006/relationships/ctrlProp" Target="../ctrlProps/ctrlProp298.xml"/><Relationship Id="rId1" Type="http://schemas.openxmlformats.org/officeDocument/2006/relationships/printerSettings" Target="../printerSettings/printerSettings19.bin"/><Relationship Id="rId6" Type="http://schemas.openxmlformats.org/officeDocument/2006/relationships/ctrlProp" Target="../ctrlProps/ctrlProp288.xml"/><Relationship Id="rId11" Type="http://schemas.openxmlformats.org/officeDocument/2006/relationships/ctrlProp" Target="../ctrlProps/ctrlProp293.xml"/><Relationship Id="rId5" Type="http://schemas.openxmlformats.org/officeDocument/2006/relationships/ctrlProp" Target="../ctrlProps/ctrlProp287.xml"/><Relationship Id="rId15" Type="http://schemas.openxmlformats.org/officeDocument/2006/relationships/ctrlProp" Target="../ctrlProps/ctrlProp297.xml"/><Relationship Id="rId10" Type="http://schemas.openxmlformats.org/officeDocument/2006/relationships/ctrlProp" Target="../ctrlProps/ctrlProp292.xml"/><Relationship Id="rId4" Type="http://schemas.openxmlformats.org/officeDocument/2006/relationships/ctrlProp" Target="../ctrlProps/ctrlProp286.xml"/><Relationship Id="rId9" Type="http://schemas.openxmlformats.org/officeDocument/2006/relationships/ctrlProp" Target="../ctrlProps/ctrlProp291.xml"/><Relationship Id="rId14" Type="http://schemas.openxmlformats.org/officeDocument/2006/relationships/ctrlProp" Target="../ctrlProps/ctrlProp29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04.xml"/><Relationship Id="rId13" Type="http://schemas.openxmlformats.org/officeDocument/2006/relationships/ctrlProp" Target="../ctrlProps/ctrlProp309.xml"/><Relationship Id="rId18" Type="http://schemas.openxmlformats.org/officeDocument/2006/relationships/ctrlProp" Target="../ctrlProps/ctrlProp314.xml"/><Relationship Id="rId26" Type="http://schemas.openxmlformats.org/officeDocument/2006/relationships/ctrlProp" Target="../ctrlProps/ctrlProp322.xml"/><Relationship Id="rId3" Type="http://schemas.openxmlformats.org/officeDocument/2006/relationships/vmlDrawing" Target="../drawings/vmlDrawing16.vml"/><Relationship Id="rId21" Type="http://schemas.openxmlformats.org/officeDocument/2006/relationships/ctrlProp" Target="../ctrlProps/ctrlProp317.xml"/><Relationship Id="rId7" Type="http://schemas.openxmlformats.org/officeDocument/2006/relationships/ctrlProp" Target="../ctrlProps/ctrlProp303.xml"/><Relationship Id="rId12" Type="http://schemas.openxmlformats.org/officeDocument/2006/relationships/ctrlProp" Target="../ctrlProps/ctrlProp308.xml"/><Relationship Id="rId17" Type="http://schemas.openxmlformats.org/officeDocument/2006/relationships/ctrlProp" Target="../ctrlProps/ctrlProp313.xml"/><Relationship Id="rId25" Type="http://schemas.openxmlformats.org/officeDocument/2006/relationships/ctrlProp" Target="../ctrlProps/ctrlProp321.xml"/><Relationship Id="rId2" Type="http://schemas.openxmlformats.org/officeDocument/2006/relationships/drawing" Target="../drawings/drawing17.xml"/><Relationship Id="rId16" Type="http://schemas.openxmlformats.org/officeDocument/2006/relationships/ctrlProp" Target="../ctrlProps/ctrlProp312.xml"/><Relationship Id="rId20" Type="http://schemas.openxmlformats.org/officeDocument/2006/relationships/ctrlProp" Target="../ctrlProps/ctrlProp316.xml"/><Relationship Id="rId29" Type="http://schemas.openxmlformats.org/officeDocument/2006/relationships/ctrlProp" Target="../ctrlProps/ctrlProp325.xml"/><Relationship Id="rId1" Type="http://schemas.openxmlformats.org/officeDocument/2006/relationships/printerSettings" Target="../printerSettings/printerSettings20.bin"/><Relationship Id="rId6" Type="http://schemas.openxmlformats.org/officeDocument/2006/relationships/ctrlProp" Target="../ctrlProps/ctrlProp302.xml"/><Relationship Id="rId11" Type="http://schemas.openxmlformats.org/officeDocument/2006/relationships/ctrlProp" Target="../ctrlProps/ctrlProp307.xml"/><Relationship Id="rId24" Type="http://schemas.openxmlformats.org/officeDocument/2006/relationships/ctrlProp" Target="../ctrlProps/ctrlProp320.xml"/><Relationship Id="rId5" Type="http://schemas.openxmlformats.org/officeDocument/2006/relationships/ctrlProp" Target="../ctrlProps/ctrlProp301.xml"/><Relationship Id="rId15" Type="http://schemas.openxmlformats.org/officeDocument/2006/relationships/ctrlProp" Target="../ctrlProps/ctrlProp311.xml"/><Relationship Id="rId23" Type="http://schemas.openxmlformats.org/officeDocument/2006/relationships/ctrlProp" Target="../ctrlProps/ctrlProp319.xml"/><Relationship Id="rId28" Type="http://schemas.openxmlformats.org/officeDocument/2006/relationships/ctrlProp" Target="../ctrlProps/ctrlProp324.xml"/><Relationship Id="rId10" Type="http://schemas.openxmlformats.org/officeDocument/2006/relationships/ctrlProp" Target="../ctrlProps/ctrlProp306.xml"/><Relationship Id="rId19" Type="http://schemas.openxmlformats.org/officeDocument/2006/relationships/ctrlProp" Target="../ctrlProps/ctrlProp315.xml"/><Relationship Id="rId31" Type="http://schemas.openxmlformats.org/officeDocument/2006/relationships/ctrlProp" Target="../ctrlProps/ctrlProp327.xml"/><Relationship Id="rId4" Type="http://schemas.openxmlformats.org/officeDocument/2006/relationships/ctrlProp" Target="../ctrlProps/ctrlProp300.xml"/><Relationship Id="rId9" Type="http://schemas.openxmlformats.org/officeDocument/2006/relationships/ctrlProp" Target="../ctrlProps/ctrlProp305.xml"/><Relationship Id="rId14" Type="http://schemas.openxmlformats.org/officeDocument/2006/relationships/ctrlProp" Target="../ctrlProps/ctrlProp310.xml"/><Relationship Id="rId22" Type="http://schemas.openxmlformats.org/officeDocument/2006/relationships/ctrlProp" Target="../ctrlProps/ctrlProp318.xml"/><Relationship Id="rId27" Type="http://schemas.openxmlformats.org/officeDocument/2006/relationships/ctrlProp" Target="../ctrlProps/ctrlProp323.xml"/><Relationship Id="rId30" Type="http://schemas.openxmlformats.org/officeDocument/2006/relationships/ctrlProp" Target="../ctrlProps/ctrlProp32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32.xml"/><Relationship Id="rId13" Type="http://schemas.openxmlformats.org/officeDocument/2006/relationships/ctrlProp" Target="../ctrlProps/ctrlProp337.xml"/><Relationship Id="rId18" Type="http://schemas.openxmlformats.org/officeDocument/2006/relationships/ctrlProp" Target="../ctrlProps/ctrlProp342.xml"/><Relationship Id="rId3" Type="http://schemas.openxmlformats.org/officeDocument/2006/relationships/vmlDrawing" Target="../drawings/vmlDrawing17.vml"/><Relationship Id="rId7" Type="http://schemas.openxmlformats.org/officeDocument/2006/relationships/ctrlProp" Target="../ctrlProps/ctrlProp331.xml"/><Relationship Id="rId12" Type="http://schemas.openxmlformats.org/officeDocument/2006/relationships/ctrlProp" Target="../ctrlProps/ctrlProp336.xml"/><Relationship Id="rId17" Type="http://schemas.openxmlformats.org/officeDocument/2006/relationships/ctrlProp" Target="../ctrlProps/ctrlProp341.xml"/><Relationship Id="rId2" Type="http://schemas.openxmlformats.org/officeDocument/2006/relationships/drawing" Target="../drawings/drawing18.xml"/><Relationship Id="rId16" Type="http://schemas.openxmlformats.org/officeDocument/2006/relationships/ctrlProp" Target="../ctrlProps/ctrlProp340.xml"/><Relationship Id="rId1" Type="http://schemas.openxmlformats.org/officeDocument/2006/relationships/printerSettings" Target="../printerSettings/printerSettings21.bin"/><Relationship Id="rId6" Type="http://schemas.openxmlformats.org/officeDocument/2006/relationships/ctrlProp" Target="../ctrlProps/ctrlProp330.xml"/><Relationship Id="rId11" Type="http://schemas.openxmlformats.org/officeDocument/2006/relationships/ctrlProp" Target="../ctrlProps/ctrlProp335.xml"/><Relationship Id="rId5" Type="http://schemas.openxmlformats.org/officeDocument/2006/relationships/ctrlProp" Target="../ctrlProps/ctrlProp329.xml"/><Relationship Id="rId15" Type="http://schemas.openxmlformats.org/officeDocument/2006/relationships/ctrlProp" Target="../ctrlProps/ctrlProp339.xml"/><Relationship Id="rId10" Type="http://schemas.openxmlformats.org/officeDocument/2006/relationships/ctrlProp" Target="../ctrlProps/ctrlProp334.xml"/><Relationship Id="rId19" Type="http://schemas.openxmlformats.org/officeDocument/2006/relationships/ctrlProp" Target="../ctrlProps/ctrlProp343.xml"/><Relationship Id="rId4" Type="http://schemas.openxmlformats.org/officeDocument/2006/relationships/ctrlProp" Target="../ctrlProps/ctrlProp328.xml"/><Relationship Id="rId9" Type="http://schemas.openxmlformats.org/officeDocument/2006/relationships/ctrlProp" Target="../ctrlProps/ctrlProp333.xml"/><Relationship Id="rId14" Type="http://schemas.openxmlformats.org/officeDocument/2006/relationships/ctrlProp" Target="../ctrlProps/ctrlProp338.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353.xml"/><Relationship Id="rId18" Type="http://schemas.openxmlformats.org/officeDocument/2006/relationships/ctrlProp" Target="../ctrlProps/ctrlProp358.xml"/><Relationship Id="rId26" Type="http://schemas.openxmlformats.org/officeDocument/2006/relationships/ctrlProp" Target="../ctrlProps/ctrlProp366.xml"/><Relationship Id="rId3" Type="http://schemas.openxmlformats.org/officeDocument/2006/relationships/vmlDrawing" Target="../drawings/vmlDrawing18.vml"/><Relationship Id="rId21" Type="http://schemas.openxmlformats.org/officeDocument/2006/relationships/ctrlProp" Target="../ctrlProps/ctrlProp361.xml"/><Relationship Id="rId34" Type="http://schemas.openxmlformats.org/officeDocument/2006/relationships/ctrlProp" Target="../ctrlProps/ctrlProp374.xml"/><Relationship Id="rId7" Type="http://schemas.openxmlformats.org/officeDocument/2006/relationships/ctrlProp" Target="../ctrlProps/ctrlProp347.xml"/><Relationship Id="rId12" Type="http://schemas.openxmlformats.org/officeDocument/2006/relationships/ctrlProp" Target="../ctrlProps/ctrlProp352.xml"/><Relationship Id="rId17" Type="http://schemas.openxmlformats.org/officeDocument/2006/relationships/ctrlProp" Target="../ctrlProps/ctrlProp357.xml"/><Relationship Id="rId25" Type="http://schemas.openxmlformats.org/officeDocument/2006/relationships/ctrlProp" Target="../ctrlProps/ctrlProp365.xml"/><Relationship Id="rId33" Type="http://schemas.openxmlformats.org/officeDocument/2006/relationships/ctrlProp" Target="../ctrlProps/ctrlProp373.xml"/><Relationship Id="rId2" Type="http://schemas.openxmlformats.org/officeDocument/2006/relationships/drawing" Target="../drawings/drawing19.xml"/><Relationship Id="rId16" Type="http://schemas.openxmlformats.org/officeDocument/2006/relationships/ctrlProp" Target="../ctrlProps/ctrlProp356.xml"/><Relationship Id="rId20" Type="http://schemas.openxmlformats.org/officeDocument/2006/relationships/ctrlProp" Target="../ctrlProps/ctrlProp360.xml"/><Relationship Id="rId29" Type="http://schemas.openxmlformats.org/officeDocument/2006/relationships/ctrlProp" Target="../ctrlProps/ctrlProp369.xml"/><Relationship Id="rId1" Type="http://schemas.openxmlformats.org/officeDocument/2006/relationships/printerSettings" Target="../printerSettings/printerSettings22.bin"/><Relationship Id="rId6" Type="http://schemas.openxmlformats.org/officeDocument/2006/relationships/ctrlProp" Target="../ctrlProps/ctrlProp346.xml"/><Relationship Id="rId11" Type="http://schemas.openxmlformats.org/officeDocument/2006/relationships/ctrlProp" Target="../ctrlProps/ctrlProp351.xml"/><Relationship Id="rId24" Type="http://schemas.openxmlformats.org/officeDocument/2006/relationships/ctrlProp" Target="../ctrlProps/ctrlProp364.xml"/><Relationship Id="rId32" Type="http://schemas.openxmlformats.org/officeDocument/2006/relationships/ctrlProp" Target="../ctrlProps/ctrlProp372.xml"/><Relationship Id="rId5" Type="http://schemas.openxmlformats.org/officeDocument/2006/relationships/ctrlProp" Target="../ctrlProps/ctrlProp345.xml"/><Relationship Id="rId15" Type="http://schemas.openxmlformats.org/officeDocument/2006/relationships/ctrlProp" Target="../ctrlProps/ctrlProp355.xml"/><Relationship Id="rId23" Type="http://schemas.openxmlformats.org/officeDocument/2006/relationships/ctrlProp" Target="../ctrlProps/ctrlProp363.xml"/><Relationship Id="rId28" Type="http://schemas.openxmlformats.org/officeDocument/2006/relationships/ctrlProp" Target="../ctrlProps/ctrlProp368.xml"/><Relationship Id="rId10" Type="http://schemas.openxmlformats.org/officeDocument/2006/relationships/ctrlProp" Target="../ctrlProps/ctrlProp350.xml"/><Relationship Id="rId19" Type="http://schemas.openxmlformats.org/officeDocument/2006/relationships/ctrlProp" Target="../ctrlProps/ctrlProp359.xml"/><Relationship Id="rId31" Type="http://schemas.openxmlformats.org/officeDocument/2006/relationships/ctrlProp" Target="../ctrlProps/ctrlProp371.xml"/><Relationship Id="rId4" Type="http://schemas.openxmlformats.org/officeDocument/2006/relationships/ctrlProp" Target="../ctrlProps/ctrlProp344.xml"/><Relationship Id="rId9" Type="http://schemas.openxmlformats.org/officeDocument/2006/relationships/ctrlProp" Target="../ctrlProps/ctrlProp349.xml"/><Relationship Id="rId14" Type="http://schemas.openxmlformats.org/officeDocument/2006/relationships/ctrlProp" Target="../ctrlProps/ctrlProp354.xml"/><Relationship Id="rId22" Type="http://schemas.openxmlformats.org/officeDocument/2006/relationships/ctrlProp" Target="../ctrlProps/ctrlProp362.xml"/><Relationship Id="rId27" Type="http://schemas.openxmlformats.org/officeDocument/2006/relationships/ctrlProp" Target="../ctrlProps/ctrlProp367.xml"/><Relationship Id="rId30" Type="http://schemas.openxmlformats.org/officeDocument/2006/relationships/ctrlProp" Target="../ctrlProps/ctrlProp370.xml"/><Relationship Id="rId35" Type="http://schemas.openxmlformats.org/officeDocument/2006/relationships/ctrlProp" Target="../ctrlProps/ctrlProp375.xml"/><Relationship Id="rId8" Type="http://schemas.openxmlformats.org/officeDocument/2006/relationships/ctrlProp" Target="../ctrlProps/ctrlProp348.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80.xml"/><Relationship Id="rId3" Type="http://schemas.openxmlformats.org/officeDocument/2006/relationships/vmlDrawing" Target="../drawings/vmlDrawing19.vml"/><Relationship Id="rId7" Type="http://schemas.openxmlformats.org/officeDocument/2006/relationships/ctrlProp" Target="../ctrlProps/ctrlProp379.xml"/><Relationship Id="rId2" Type="http://schemas.openxmlformats.org/officeDocument/2006/relationships/drawing" Target="../drawings/drawing20.xml"/><Relationship Id="rId1" Type="http://schemas.openxmlformats.org/officeDocument/2006/relationships/printerSettings" Target="../printerSettings/printerSettings23.bin"/><Relationship Id="rId6" Type="http://schemas.openxmlformats.org/officeDocument/2006/relationships/ctrlProp" Target="../ctrlProps/ctrlProp378.xml"/><Relationship Id="rId11" Type="http://schemas.openxmlformats.org/officeDocument/2006/relationships/ctrlProp" Target="../ctrlProps/ctrlProp383.xml"/><Relationship Id="rId5" Type="http://schemas.openxmlformats.org/officeDocument/2006/relationships/ctrlProp" Target="../ctrlProps/ctrlProp377.xml"/><Relationship Id="rId10" Type="http://schemas.openxmlformats.org/officeDocument/2006/relationships/ctrlProp" Target="../ctrlProps/ctrlProp382.xml"/><Relationship Id="rId4" Type="http://schemas.openxmlformats.org/officeDocument/2006/relationships/ctrlProp" Target="../ctrlProps/ctrlProp376.xml"/><Relationship Id="rId9" Type="http://schemas.openxmlformats.org/officeDocument/2006/relationships/ctrlProp" Target="../ctrlProps/ctrlProp381.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88.xml"/><Relationship Id="rId13" Type="http://schemas.openxmlformats.org/officeDocument/2006/relationships/ctrlProp" Target="../ctrlProps/ctrlProp393.xml"/><Relationship Id="rId18" Type="http://schemas.openxmlformats.org/officeDocument/2006/relationships/ctrlProp" Target="../ctrlProps/ctrlProp398.xml"/><Relationship Id="rId3" Type="http://schemas.openxmlformats.org/officeDocument/2006/relationships/vmlDrawing" Target="../drawings/vmlDrawing20.vml"/><Relationship Id="rId7" Type="http://schemas.openxmlformats.org/officeDocument/2006/relationships/ctrlProp" Target="../ctrlProps/ctrlProp387.xml"/><Relationship Id="rId12" Type="http://schemas.openxmlformats.org/officeDocument/2006/relationships/ctrlProp" Target="../ctrlProps/ctrlProp392.xml"/><Relationship Id="rId17" Type="http://schemas.openxmlformats.org/officeDocument/2006/relationships/ctrlProp" Target="../ctrlProps/ctrlProp397.xml"/><Relationship Id="rId2" Type="http://schemas.openxmlformats.org/officeDocument/2006/relationships/drawing" Target="../drawings/drawing21.xml"/><Relationship Id="rId16" Type="http://schemas.openxmlformats.org/officeDocument/2006/relationships/ctrlProp" Target="../ctrlProps/ctrlProp396.xml"/><Relationship Id="rId1" Type="http://schemas.openxmlformats.org/officeDocument/2006/relationships/printerSettings" Target="../printerSettings/printerSettings24.bin"/><Relationship Id="rId6" Type="http://schemas.openxmlformats.org/officeDocument/2006/relationships/ctrlProp" Target="../ctrlProps/ctrlProp386.xml"/><Relationship Id="rId11" Type="http://schemas.openxmlformats.org/officeDocument/2006/relationships/ctrlProp" Target="../ctrlProps/ctrlProp391.xml"/><Relationship Id="rId5" Type="http://schemas.openxmlformats.org/officeDocument/2006/relationships/ctrlProp" Target="../ctrlProps/ctrlProp385.xml"/><Relationship Id="rId15" Type="http://schemas.openxmlformats.org/officeDocument/2006/relationships/ctrlProp" Target="../ctrlProps/ctrlProp395.xml"/><Relationship Id="rId10" Type="http://schemas.openxmlformats.org/officeDocument/2006/relationships/ctrlProp" Target="../ctrlProps/ctrlProp390.xml"/><Relationship Id="rId19" Type="http://schemas.openxmlformats.org/officeDocument/2006/relationships/ctrlProp" Target="../ctrlProps/ctrlProp399.xml"/><Relationship Id="rId4" Type="http://schemas.openxmlformats.org/officeDocument/2006/relationships/ctrlProp" Target="../ctrlProps/ctrlProp384.xml"/><Relationship Id="rId9" Type="http://schemas.openxmlformats.org/officeDocument/2006/relationships/ctrlProp" Target="../ctrlProps/ctrlProp389.xml"/><Relationship Id="rId14" Type="http://schemas.openxmlformats.org/officeDocument/2006/relationships/ctrlProp" Target="../ctrlProps/ctrlProp39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04.xml"/><Relationship Id="rId13" Type="http://schemas.openxmlformats.org/officeDocument/2006/relationships/ctrlProp" Target="../ctrlProps/ctrlProp409.xml"/><Relationship Id="rId18" Type="http://schemas.openxmlformats.org/officeDocument/2006/relationships/ctrlProp" Target="../ctrlProps/ctrlProp414.xml"/><Relationship Id="rId3" Type="http://schemas.openxmlformats.org/officeDocument/2006/relationships/vmlDrawing" Target="../drawings/vmlDrawing21.vml"/><Relationship Id="rId21" Type="http://schemas.openxmlformats.org/officeDocument/2006/relationships/ctrlProp" Target="../ctrlProps/ctrlProp417.xml"/><Relationship Id="rId7" Type="http://schemas.openxmlformats.org/officeDocument/2006/relationships/ctrlProp" Target="../ctrlProps/ctrlProp403.xml"/><Relationship Id="rId12" Type="http://schemas.openxmlformats.org/officeDocument/2006/relationships/ctrlProp" Target="../ctrlProps/ctrlProp408.xml"/><Relationship Id="rId17" Type="http://schemas.openxmlformats.org/officeDocument/2006/relationships/ctrlProp" Target="../ctrlProps/ctrlProp413.xml"/><Relationship Id="rId2" Type="http://schemas.openxmlformats.org/officeDocument/2006/relationships/drawing" Target="../drawings/drawing22.xml"/><Relationship Id="rId16" Type="http://schemas.openxmlformats.org/officeDocument/2006/relationships/ctrlProp" Target="../ctrlProps/ctrlProp412.xml"/><Relationship Id="rId20" Type="http://schemas.openxmlformats.org/officeDocument/2006/relationships/ctrlProp" Target="../ctrlProps/ctrlProp416.xml"/><Relationship Id="rId1" Type="http://schemas.openxmlformats.org/officeDocument/2006/relationships/printerSettings" Target="../printerSettings/printerSettings26.bin"/><Relationship Id="rId6" Type="http://schemas.openxmlformats.org/officeDocument/2006/relationships/ctrlProp" Target="../ctrlProps/ctrlProp402.xml"/><Relationship Id="rId11" Type="http://schemas.openxmlformats.org/officeDocument/2006/relationships/ctrlProp" Target="../ctrlProps/ctrlProp407.xml"/><Relationship Id="rId5" Type="http://schemas.openxmlformats.org/officeDocument/2006/relationships/ctrlProp" Target="../ctrlProps/ctrlProp401.xml"/><Relationship Id="rId15" Type="http://schemas.openxmlformats.org/officeDocument/2006/relationships/ctrlProp" Target="../ctrlProps/ctrlProp411.xml"/><Relationship Id="rId23" Type="http://schemas.openxmlformats.org/officeDocument/2006/relationships/ctrlProp" Target="../ctrlProps/ctrlProp419.xml"/><Relationship Id="rId10" Type="http://schemas.openxmlformats.org/officeDocument/2006/relationships/ctrlProp" Target="../ctrlProps/ctrlProp406.xml"/><Relationship Id="rId19" Type="http://schemas.openxmlformats.org/officeDocument/2006/relationships/ctrlProp" Target="../ctrlProps/ctrlProp415.xml"/><Relationship Id="rId4" Type="http://schemas.openxmlformats.org/officeDocument/2006/relationships/ctrlProp" Target="../ctrlProps/ctrlProp400.xml"/><Relationship Id="rId9" Type="http://schemas.openxmlformats.org/officeDocument/2006/relationships/ctrlProp" Target="../ctrlProps/ctrlProp405.xml"/><Relationship Id="rId14" Type="http://schemas.openxmlformats.org/officeDocument/2006/relationships/ctrlProp" Target="../ctrlProps/ctrlProp410.xml"/><Relationship Id="rId22" Type="http://schemas.openxmlformats.org/officeDocument/2006/relationships/ctrlProp" Target="../ctrlProps/ctrlProp418.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429.xml"/><Relationship Id="rId18" Type="http://schemas.openxmlformats.org/officeDocument/2006/relationships/ctrlProp" Target="../ctrlProps/ctrlProp434.xml"/><Relationship Id="rId26" Type="http://schemas.openxmlformats.org/officeDocument/2006/relationships/ctrlProp" Target="../ctrlProps/ctrlProp442.xml"/><Relationship Id="rId39" Type="http://schemas.openxmlformats.org/officeDocument/2006/relationships/ctrlProp" Target="../ctrlProps/ctrlProp455.xml"/><Relationship Id="rId21" Type="http://schemas.openxmlformats.org/officeDocument/2006/relationships/ctrlProp" Target="../ctrlProps/ctrlProp437.xml"/><Relationship Id="rId34" Type="http://schemas.openxmlformats.org/officeDocument/2006/relationships/ctrlProp" Target="../ctrlProps/ctrlProp450.xml"/><Relationship Id="rId42" Type="http://schemas.openxmlformats.org/officeDocument/2006/relationships/ctrlProp" Target="../ctrlProps/ctrlProp458.xml"/><Relationship Id="rId7" Type="http://schemas.openxmlformats.org/officeDocument/2006/relationships/ctrlProp" Target="../ctrlProps/ctrlProp423.xml"/><Relationship Id="rId2" Type="http://schemas.openxmlformats.org/officeDocument/2006/relationships/drawing" Target="../drawings/drawing23.xml"/><Relationship Id="rId16" Type="http://schemas.openxmlformats.org/officeDocument/2006/relationships/ctrlProp" Target="../ctrlProps/ctrlProp432.xml"/><Relationship Id="rId29" Type="http://schemas.openxmlformats.org/officeDocument/2006/relationships/ctrlProp" Target="../ctrlProps/ctrlProp445.xml"/><Relationship Id="rId1" Type="http://schemas.openxmlformats.org/officeDocument/2006/relationships/printerSettings" Target="../printerSettings/printerSettings27.bin"/><Relationship Id="rId6" Type="http://schemas.openxmlformats.org/officeDocument/2006/relationships/ctrlProp" Target="../ctrlProps/ctrlProp422.xml"/><Relationship Id="rId11" Type="http://schemas.openxmlformats.org/officeDocument/2006/relationships/ctrlProp" Target="../ctrlProps/ctrlProp427.xml"/><Relationship Id="rId24" Type="http://schemas.openxmlformats.org/officeDocument/2006/relationships/ctrlProp" Target="../ctrlProps/ctrlProp440.xml"/><Relationship Id="rId32" Type="http://schemas.openxmlformats.org/officeDocument/2006/relationships/ctrlProp" Target="../ctrlProps/ctrlProp448.xml"/><Relationship Id="rId37" Type="http://schemas.openxmlformats.org/officeDocument/2006/relationships/ctrlProp" Target="../ctrlProps/ctrlProp453.xml"/><Relationship Id="rId40" Type="http://schemas.openxmlformats.org/officeDocument/2006/relationships/ctrlProp" Target="../ctrlProps/ctrlProp456.xml"/><Relationship Id="rId45" Type="http://schemas.openxmlformats.org/officeDocument/2006/relationships/ctrlProp" Target="../ctrlProps/ctrlProp461.xml"/><Relationship Id="rId5" Type="http://schemas.openxmlformats.org/officeDocument/2006/relationships/ctrlProp" Target="../ctrlProps/ctrlProp421.xml"/><Relationship Id="rId15" Type="http://schemas.openxmlformats.org/officeDocument/2006/relationships/ctrlProp" Target="../ctrlProps/ctrlProp431.xml"/><Relationship Id="rId23" Type="http://schemas.openxmlformats.org/officeDocument/2006/relationships/ctrlProp" Target="../ctrlProps/ctrlProp439.xml"/><Relationship Id="rId28" Type="http://schemas.openxmlformats.org/officeDocument/2006/relationships/ctrlProp" Target="../ctrlProps/ctrlProp444.xml"/><Relationship Id="rId36" Type="http://schemas.openxmlformats.org/officeDocument/2006/relationships/ctrlProp" Target="../ctrlProps/ctrlProp452.xml"/><Relationship Id="rId10" Type="http://schemas.openxmlformats.org/officeDocument/2006/relationships/ctrlProp" Target="../ctrlProps/ctrlProp426.xml"/><Relationship Id="rId19" Type="http://schemas.openxmlformats.org/officeDocument/2006/relationships/ctrlProp" Target="../ctrlProps/ctrlProp435.xml"/><Relationship Id="rId31" Type="http://schemas.openxmlformats.org/officeDocument/2006/relationships/ctrlProp" Target="../ctrlProps/ctrlProp447.xml"/><Relationship Id="rId44" Type="http://schemas.openxmlformats.org/officeDocument/2006/relationships/ctrlProp" Target="../ctrlProps/ctrlProp460.xml"/><Relationship Id="rId4" Type="http://schemas.openxmlformats.org/officeDocument/2006/relationships/ctrlProp" Target="../ctrlProps/ctrlProp420.xml"/><Relationship Id="rId9" Type="http://schemas.openxmlformats.org/officeDocument/2006/relationships/ctrlProp" Target="../ctrlProps/ctrlProp425.xml"/><Relationship Id="rId14" Type="http://schemas.openxmlformats.org/officeDocument/2006/relationships/ctrlProp" Target="../ctrlProps/ctrlProp430.xml"/><Relationship Id="rId22" Type="http://schemas.openxmlformats.org/officeDocument/2006/relationships/ctrlProp" Target="../ctrlProps/ctrlProp438.xml"/><Relationship Id="rId27" Type="http://schemas.openxmlformats.org/officeDocument/2006/relationships/ctrlProp" Target="../ctrlProps/ctrlProp443.xml"/><Relationship Id="rId30" Type="http://schemas.openxmlformats.org/officeDocument/2006/relationships/ctrlProp" Target="../ctrlProps/ctrlProp446.xml"/><Relationship Id="rId35" Type="http://schemas.openxmlformats.org/officeDocument/2006/relationships/ctrlProp" Target="../ctrlProps/ctrlProp451.xml"/><Relationship Id="rId43" Type="http://schemas.openxmlformats.org/officeDocument/2006/relationships/ctrlProp" Target="../ctrlProps/ctrlProp459.xml"/><Relationship Id="rId8" Type="http://schemas.openxmlformats.org/officeDocument/2006/relationships/ctrlProp" Target="../ctrlProps/ctrlProp424.xml"/><Relationship Id="rId3" Type="http://schemas.openxmlformats.org/officeDocument/2006/relationships/vmlDrawing" Target="../drawings/vmlDrawing22.vml"/><Relationship Id="rId12" Type="http://schemas.openxmlformats.org/officeDocument/2006/relationships/ctrlProp" Target="../ctrlProps/ctrlProp428.xml"/><Relationship Id="rId17" Type="http://schemas.openxmlformats.org/officeDocument/2006/relationships/ctrlProp" Target="../ctrlProps/ctrlProp433.xml"/><Relationship Id="rId25" Type="http://schemas.openxmlformats.org/officeDocument/2006/relationships/ctrlProp" Target="../ctrlProps/ctrlProp441.xml"/><Relationship Id="rId33" Type="http://schemas.openxmlformats.org/officeDocument/2006/relationships/ctrlProp" Target="../ctrlProps/ctrlProp449.xml"/><Relationship Id="rId38" Type="http://schemas.openxmlformats.org/officeDocument/2006/relationships/ctrlProp" Target="../ctrlProps/ctrlProp454.xml"/><Relationship Id="rId20" Type="http://schemas.openxmlformats.org/officeDocument/2006/relationships/ctrlProp" Target="../ctrlProps/ctrlProp436.xml"/><Relationship Id="rId41" Type="http://schemas.openxmlformats.org/officeDocument/2006/relationships/ctrlProp" Target="../ctrlProps/ctrlProp45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66.xml"/><Relationship Id="rId13" Type="http://schemas.openxmlformats.org/officeDocument/2006/relationships/ctrlProp" Target="../ctrlProps/ctrlProp471.xml"/><Relationship Id="rId18" Type="http://schemas.openxmlformats.org/officeDocument/2006/relationships/ctrlProp" Target="../ctrlProps/ctrlProp476.xml"/><Relationship Id="rId26" Type="http://schemas.openxmlformats.org/officeDocument/2006/relationships/ctrlProp" Target="../ctrlProps/ctrlProp484.xml"/><Relationship Id="rId3" Type="http://schemas.openxmlformats.org/officeDocument/2006/relationships/vmlDrawing" Target="../drawings/vmlDrawing23.vml"/><Relationship Id="rId21" Type="http://schemas.openxmlformats.org/officeDocument/2006/relationships/ctrlProp" Target="../ctrlProps/ctrlProp479.xml"/><Relationship Id="rId7" Type="http://schemas.openxmlformats.org/officeDocument/2006/relationships/ctrlProp" Target="../ctrlProps/ctrlProp465.xml"/><Relationship Id="rId12" Type="http://schemas.openxmlformats.org/officeDocument/2006/relationships/ctrlProp" Target="../ctrlProps/ctrlProp470.xml"/><Relationship Id="rId17" Type="http://schemas.openxmlformats.org/officeDocument/2006/relationships/ctrlProp" Target="../ctrlProps/ctrlProp475.xml"/><Relationship Id="rId25" Type="http://schemas.openxmlformats.org/officeDocument/2006/relationships/ctrlProp" Target="../ctrlProps/ctrlProp483.xml"/><Relationship Id="rId2" Type="http://schemas.openxmlformats.org/officeDocument/2006/relationships/drawing" Target="../drawings/drawing24.xml"/><Relationship Id="rId16" Type="http://schemas.openxmlformats.org/officeDocument/2006/relationships/ctrlProp" Target="../ctrlProps/ctrlProp474.xml"/><Relationship Id="rId20" Type="http://schemas.openxmlformats.org/officeDocument/2006/relationships/ctrlProp" Target="../ctrlProps/ctrlProp478.xml"/><Relationship Id="rId29" Type="http://schemas.openxmlformats.org/officeDocument/2006/relationships/ctrlProp" Target="../ctrlProps/ctrlProp487.xml"/><Relationship Id="rId1" Type="http://schemas.openxmlformats.org/officeDocument/2006/relationships/printerSettings" Target="../printerSettings/printerSettings28.bin"/><Relationship Id="rId6" Type="http://schemas.openxmlformats.org/officeDocument/2006/relationships/ctrlProp" Target="../ctrlProps/ctrlProp464.xml"/><Relationship Id="rId11" Type="http://schemas.openxmlformats.org/officeDocument/2006/relationships/ctrlProp" Target="../ctrlProps/ctrlProp469.xml"/><Relationship Id="rId24" Type="http://schemas.openxmlformats.org/officeDocument/2006/relationships/ctrlProp" Target="../ctrlProps/ctrlProp482.xml"/><Relationship Id="rId5" Type="http://schemas.openxmlformats.org/officeDocument/2006/relationships/ctrlProp" Target="../ctrlProps/ctrlProp463.xml"/><Relationship Id="rId15" Type="http://schemas.openxmlformats.org/officeDocument/2006/relationships/ctrlProp" Target="../ctrlProps/ctrlProp473.xml"/><Relationship Id="rId23" Type="http://schemas.openxmlformats.org/officeDocument/2006/relationships/ctrlProp" Target="../ctrlProps/ctrlProp481.xml"/><Relationship Id="rId28" Type="http://schemas.openxmlformats.org/officeDocument/2006/relationships/ctrlProp" Target="../ctrlProps/ctrlProp486.xml"/><Relationship Id="rId10" Type="http://schemas.openxmlformats.org/officeDocument/2006/relationships/ctrlProp" Target="../ctrlProps/ctrlProp468.xml"/><Relationship Id="rId19" Type="http://schemas.openxmlformats.org/officeDocument/2006/relationships/ctrlProp" Target="../ctrlProps/ctrlProp477.xml"/><Relationship Id="rId4" Type="http://schemas.openxmlformats.org/officeDocument/2006/relationships/ctrlProp" Target="../ctrlProps/ctrlProp462.xml"/><Relationship Id="rId9" Type="http://schemas.openxmlformats.org/officeDocument/2006/relationships/ctrlProp" Target="../ctrlProps/ctrlProp467.xml"/><Relationship Id="rId14" Type="http://schemas.openxmlformats.org/officeDocument/2006/relationships/ctrlProp" Target="../ctrlProps/ctrlProp472.xml"/><Relationship Id="rId22" Type="http://schemas.openxmlformats.org/officeDocument/2006/relationships/ctrlProp" Target="../ctrlProps/ctrlProp480.xml"/><Relationship Id="rId27" Type="http://schemas.openxmlformats.org/officeDocument/2006/relationships/ctrlProp" Target="../ctrlProps/ctrlProp485.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497.xml"/><Relationship Id="rId18" Type="http://schemas.openxmlformats.org/officeDocument/2006/relationships/ctrlProp" Target="../ctrlProps/ctrlProp502.xml"/><Relationship Id="rId26" Type="http://schemas.openxmlformats.org/officeDocument/2006/relationships/ctrlProp" Target="../ctrlProps/ctrlProp510.xml"/><Relationship Id="rId39" Type="http://schemas.openxmlformats.org/officeDocument/2006/relationships/ctrlProp" Target="../ctrlProps/ctrlProp523.xml"/><Relationship Id="rId21" Type="http://schemas.openxmlformats.org/officeDocument/2006/relationships/ctrlProp" Target="../ctrlProps/ctrlProp505.xml"/><Relationship Id="rId34" Type="http://schemas.openxmlformats.org/officeDocument/2006/relationships/ctrlProp" Target="../ctrlProps/ctrlProp518.xml"/><Relationship Id="rId42" Type="http://schemas.openxmlformats.org/officeDocument/2006/relationships/ctrlProp" Target="../ctrlProps/ctrlProp526.xml"/><Relationship Id="rId7" Type="http://schemas.openxmlformats.org/officeDocument/2006/relationships/ctrlProp" Target="../ctrlProps/ctrlProp491.xml"/><Relationship Id="rId2" Type="http://schemas.openxmlformats.org/officeDocument/2006/relationships/drawing" Target="../drawings/drawing25.xml"/><Relationship Id="rId16" Type="http://schemas.openxmlformats.org/officeDocument/2006/relationships/ctrlProp" Target="../ctrlProps/ctrlProp500.xml"/><Relationship Id="rId20" Type="http://schemas.openxmlformats.org/officeDocument/2006/relationships/ctrlProp" Target="../ctrlProps/ctrlProp504.xml"/><Relationship Id="rId29" Type="http://schemas.openxmlformats.org/officeDocument/2006/relationships/ctrlProp" Target="../ctrlProps/ctrlProp513.xml"/><Relationship Id="rId41" Type="http://schemas.openxmlformats.org/officeDocument/2006/relationships/ctrlProp" Target="../ctrlProps/ctrlProp525.xml"/><Relationship Id="rId1" Type="http://schemas.openxmlformats.org/officeDocument/2006/relationships/printerSettings" Target="../printerSettings/printerSettings29.bin"/><Relationship Id="rId6" Type="http://schemas.openxmlformats.org/officeDocument/2006/relationships/ctrlProp" Target="../ctrlProps/ctrlProp490.xml"/><Relationship Id="rId11" Type="http://schemas.openxmlformats.org/officeDocument/2006/relationships/ctrlProp" Target="../ctrlProps/ctrlProp495.xml"/><Relationship Id="rId24" Type="http://schemas.openxmlformats.org/officeDocument/2006/relationships/ctrlProp" Target="../ctrlProps/ctrlProp508.xml"/><Relationship Id="rId32" Type="http://schemas.openxmlformats.org/officeDocument/2006/relationships/ctrlProp" Target="../ctrlProps/ctrlProp516.xml"/><Relationship Id="rId37" Type="http://schemas.openxmlformats.org/officeDocument/2006/relationships/ctrlProp" Target="../ctrlProps/ctrlProp521.xml"/><Relationship Id="rId40" Type="http://schemas.openxmlformats.org/officeDocument/2006/relationships/ctrlProp" Target="../ctrlProps/ctrlProp524.xml"/><Relationship Id="rId5" Type="http://schemas.openxmlformats.org/officeDocument/2006/relationships/ctrlProp" Target="../ctrlProps/ctrlProp489.xml"/><Relationship Id="rId15" Type="http://schemas.openxmlformats.org/officeDocument/2006/relationships/ctrlProp" Target="../ctrlProps/ctrlProp499.xml"/><Relationship Id="rId23" Type="http://schemas.openxmlformats.org/officeDocument/2006/relationships/ctrlProp" Target="../ctrlProps/ctrlProp507.xml"/><Relationship Id="rId28" Type="http://schemas.openxmlformats.org/officeDocument/2006/relationships/ctrlProp" Target="../ctrlProps/ctrlProp512.xml"/><Relationship Id="rId36" Type="http://schemas.openxmlformats.org/officeDocument/2006/relationships/ctrlProp" Target="../ctrlProps/ctrlProp520.xml"/><Relationship Id="rId10" Type="http://schemas.openxmlformats.org/officeDocument/2006/relationships/ctrlProp" Target="../ctrlProps/ctrlProp494.xml"/><Relationship Id="rId19" Type="http://schemas.openxmlformats.org/officeDocument/2006/relationships/ctrlProp" Target="../ctrlProps/ctrlProp503.xml"/><Relationship Id="rId31" Type="http://schemas.openxmlformats.org/officeDocument/2006/relationships/ctrlProp" Target="../ctrlProps/ctrlProp515.xml"/><Relationship Id="rId44" Type="http://schemas.openxmlformats.org/officeDocument/2006/relationships/ctrlProp" Target="../ctrlProps/ctrlProp528.xml"/><Relationship Id="rId4" Type="http://schemas.openxmlformats.org/officeDocument/2006/relationships/ctrlProp" Target="../ctrlProps/ctrlProp488.xml"/><Relationship Id="rId9" Type="http://schemas.openxmlformats.org/officeDocument/2006/relationships/ctrlProp" Target="../ctrlProps/ctrlProp493.xml"/><Relationship Id="rId14" Type="http://schemas.openxmlformats.org/officeDocument/2006/relationships/ctrlProp" Target="../ctrlProps/ctrlProp498.xml"/><Relationship Id="rId22" Type="http://schemas.openxmlformats.org/officeDocument/2006/relationships/ctrlProp" Target="../ctrlProps/ctrlProp506.xml"/><Relationship Id="rId27" Type="http://schemas.openxmlformats.org/officeDocument/2006/relationships/ctrlProp" Target="../ctrlProps/ctrlProp511.xml"/><Relationship Id="rId30" Type="http://schemas.openxmlformats.org/officeDocument/2006/relationships/ctrlProp" Target="../ctrlProps/ctrlProp514.xml"/><Relationship Id="rId35" Type="http://schemas.openxmlformats.org/officeDocument/2006/relationships/ctrlProp" Target="../ctrlProps/ctrlProp519.xml"/><Relationship Id="rId43" Type="http://schemas.openxmlformats.org/officeDocument/2006/relationships/ctrlProp" Target="../ctrlProps/ctrlProp527.xml"/><Relationship Id="rId8" Type="http://schemas.openxmlformats.org/officeDocument/2006/relationships/ctrlProp" Target="../ctrlProps/ctrlProp492.xml"/><Relationship Id="rId3" Type="http://schemas.openxmlformats.org/officeDocument/2006/relationships/vmlDrawing" Target="../drawings/vmlDrawing24.vml"/><Relationship Id="rId12" Type="http://schemas.openxmlformats.org/officeDocument/2006/relationships/ctrlProp" Target="../ctrlProps/ctrlProp496.xml"/><Relationship Id="rId17" Type="http://schemas.openxmlformats.org/officeDocument/2006/relationships/ctrlProp" Target="../ctrlProps/ctrlProp501.xml"/><Relationship Id="rId25" Type="http://schemas.openxmlformats.org/officeDocument/2006/relationships/ctrlProp" Target="../ctrlProps/ctrlProp509.xml"/><Relationship Id="rId33" Type="http://schemas.openxmlformats.org/officeDocument/2006/relationships/ctrlProp" Target="../ctrlProps/ctrlProp517.xml"/><Relationship Id="rId38" Type="http://schemas.openxmlformats.org/officeDocument/2006/relationships/ctrlProp" Target="../ctrlProps/ctrlProp522.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33.xml"/><Relationship Id="rId13" Type="http://schemas.openxmlformats.org/officeDocument/2006/relationships/ctrlProp" Target="../ctrlProps/ctrlProp538.xml"/><Relationship Id="rId18" Type="http://schemas.openxmlformats.org/officeDocument/2006/relationships/ctrlProp" Target="../ctrlProps/ctrlProp543.xml"/><Relationship Id="rId3" Type="http://schemas.openxmlformats.org/officeDocument/2006/relationships/vmlDrawing" Target="../drawings/vmlDrawing25.vml"/><Relationship Id="rId21" Type="http://schemas.openxmlformats.org/officeDocument/2006/relationships/ctrlProp" Target="../ctrlProps/ctrlProp546.xml"/><Relationship Id="rId7" Type="http://schemas.openxmlformats.org/officeDocument/2006/relationships/ctrlProp" Target="../ctrlProps/ctrlProp532.xml"/><Relationship Id="rId12" Type="http://schemas.openxmlformats.org/officeDocument/2006/relationships/ctrlProp" Target="../ctrlProps/ctrlProp537.xml"/><Relationship Id="rId17" Type="http://schemas.openxmlformats.org/officeDocument/2006/relationships/ctrlProp" Target="../ctrlProps/ctrlProp542.xml"/><Relationship Id="rId2" Type="http://schemas.openxmlformats.org/officeDocument/2006/relationships/drawing" Target="../drawings/drawing26.xml"/><Relationship Id="rId16" Type="http://schemas.openxmlformats.org/officeDocument/2006/relationships/ctrlProp" Target="../ctrlProps/ctrlProp541.xml"/><Relationship Id="rId20" Type="http://schemas.openxmlformats.org/officeDocument/2006/relationships/ctrlProp" Target="../ctrlProps/ctrlProp545.xml"/><Relationship Id="rId1" Type="http://schemas.openxmlformats.org/officeDocument/2006/relationships/printerSettings" Target="../printerSettings/printerSettings30.bin"/><Relationship Id="rId6" Type="http://schemas.openxmlformats.org/officeDocument/2006/relationships/ctrlProp" Target="../ctrlProps/ctrlProp531.xml"/><Relationship Id="rId11" Type="http://schemas.openxmlformats.org/officeDocument/2006/relationships/ctrlProp" Target="../ctrlProps/ctrlProp536.xml"/><Relationship Id="rId5" Type="http://schemas.openxmlformats.org/officeDocument/2006/relationships/ctrlProp" Target="../ctrlProps/ctrlProp530.xml"/><Relationship Id="rId15" Type="http://schemas.openxmlformats.org/officeDocument/2006/relationships/ctrlProp" Target="../ctrlProps/ctrlProp540.xml"/><Relationship Id="rId10" Type="http://schemas.openxmlformats.org/officeDocument/2006/relationships/ctrlProp" Target="../ctrlProps/ctrlProp535.xml"/><Relationship Id="rId19" Type="http://schemas.openxmlformats.org/officeDocument/2006/relationships/ctrlProp" Target="../ctrlProps/ctrlProp544.xml"/><Relationship Id="rId4" Type="http://schemas.openxmlformats.org/officeDocument/2006/relationships/ctrlProp" Target="../ctrlProps/ctrlProp529.xml"/><Relationship Id="rId9" Type="http://schemas.openxmlformats.org/officeDocument/2006/relationships/ctrlProp" Target="../ctrlProps/ctrlProp534.xml"/><Relationship Id="rId14" Type="http://schemas.openxmlformats.org/officeDocument/2006/relationships/ctrlProp" Target="../ctrlProps/ctrlProp539.xml"/><Relationship Id="rId22" Type="http://schemas.openxmlformats.org/officeDocument/2006/relationships/ctrlProp" Target="../ctrlProps/ctrlProp547.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52.xml"/><Relationship Id="rId13" Type="http://schemas.openxmlformats.org/officeDocument/2006/relationships/ctrlProp" Target="../ctrlProps/ctrlProp557.xml"/><Relationship Id="rId18" Type="http://schemas.openxmlformats.org/officeDocument/2006/relationships/ctrlProp" Target="../ctrlProps/ctrlProp562.xml"/><Relationship Id="rId3" Type="http://schemas.openxmlformats.org/officeDocument/2006/relationships/vmlDrawing" Target="../drawings/vmlDrawing26.vml"/><Relationship Id="rId7" Type="http://schemas.openxmlformats.org/officeDocument/2006/relationships/ctrlProp" Target="../ctrlProps/ctrlProp551.xml"/><Relationship Id="rId12" Type="http://schemas.openxmlformats.org/officeDocument/2006/relationships/ctrlProp" Target="../ctrlProps/ctrlProp556.xml"/><Relationship Id="rId17" Type="http://schemas.openxmlformats.org/officeDocument/2006/relationships/ctrlProp" Target="../ctrlProps/ctrlProp561.xml"/><Relationship Id="rId2" Type="http://schemas.openxmlformats.org/officeDocument/2006/relationships/drawing" Target="../drawings/drawing27.xml"/><Relationship Id="rId16" Type="http://schemas.openxmlformats.org/officeDocument/2006/relationships/ctrlProp" Target="../ctrlProps/ctrlProp560.xml"/><Relationship Id="rId20" Type="http://schemas.openxmlformats.org/officeDocument/2006/relationships/comments" Target="../comments12.xml"/><Relationship Id="rId1" Type="http://schemas.openxmlformats.org/officeDocument/2006/relationships/printerSettings" Target="../printerSettings/printerSettings31.bin"/><Relationship Id="rId6" Type="http://schemas.openxmlformats.org/officeDocument/2006/relationships/ctrlProp" Target="../ctrlProps/ctrlProp550.xml"/><Relationship Id="rId11" Type="http://schemas.openxmlformats.org/officeDocument/2006/relationships/ctrlProp" Target="../ctrlProps/ctrlProp555.xml"/><Relationship Id="rId5" Type="http://schemas.openxmlformats.org/officeDocument/2006/relationships/ctrlProp" Target="../ctrlProps/ctrlProp549.xml"/><Relationship Id="rId15" Type="http://schemas.openxmlformats.org/officeDocument/2006/relationships/ctrlProp" Target="../ctrlProps/ctrlProp559.xml"/><Relationship Id="rId10" Type="http://schemas.openxmlformats.org/officeDocument/2006/relationships/ctrlProp" Target="../ctrlProps/ctrlProp554.xml"/><Relationship Id="rId19" Type="http://schemas.openxmlformats.org/officeDocument/2006/relationships/ctrlProp" Target="../ctrlProps/ctrlProp563.xml"/><Relationship Id="rId4" Type="http://schemas.openxmlformats.org/officeDocument/2006/relationships/ctrlProp" Target="../ctrlProps/ctrlProp548.xml"/><Relationship Id="rId9" Type="http://schemas.openxmlformats.org/officeDocument/2006/relationships/ctrlProp" Target="../ctrlProps/ctrlProp553.xml"/><Relationship Id="rId14" Type="http://schemas.openxmlformats.org/officeDocument/2006/relationships/ctrlProp" Target="../ctrlProps/ctrlProp558.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573.xml"/><Relationship Id="rId18" Type="http://schemas.openxmlformats.org/officeDocument/2006/relationships/ctrlProp" Target="../ctrlProps/ctrlProp578.xml"/><Relationship Id="rId26" Type="http://schemas.openxmlformats.org/officeDocument/2006/relationships/ctrlProp" Target="../ctrlProps/ctrlProp586.xml"/><Relationship Id="rId3" Type="http://schemas.openxmlformats.org/officeDocument/2006/relationships/vmlDrawing" Target="../drawings/vmlDrawing27.vml"/><Relationship Id="rId21" Type="http://schemas.openxmlformats.org/officeDocument/2006/relationships/ctrlProp" Target="../ctrlProps/ctrlProp581.xml"/><Relationship Id="rId34" Type="http://schemas.openxmlformats.org/officeDocument/2006/relationships/ctrlProp" Target="../ctrlProps/ctrlProp594.xml"/><Relationship Id="rId7" Type="http://schemas.openxmlformats.org/officeDocument/2006/relationships/ctrlProp" Target="../ctrlProps/ctrlProp567.xml"/><Relationship Id="rId12" Type="http://schemas.openxmlformats.org/officeDocument/2006/relationships/ctrlProp" Target="../ctrlProps/ctrlProp572.xml"/><Relationship Id="rId17" Type="http://schemas.openxmlformats.org/officeDocument/2006/relationships/ctrlProp" Target="../ctrlProps/ctrlProp577.xml"/><Relationship Id="rId25" Type="http://schemas.openxmlformats.org/officeDocument/2006/relationships/ctrlProp" Target="../ctrlProps/ctrlProp585.xml"/><Relationship Id="rId33" Type="http://schemas.openxmlformats.org/officeDocument/2006/relationships/ctrlProp" Target="../ctrlProps/ctrlProp593.xml"/><Relationship Id="rId2" Type="http://schemas.openxmlformats.org/officeDocument/2006/relationships/drawing" Target="../drawings/drawing28.xml"/><Relationship Id="rId16" Type="http://schemas.openxmlformats.org/officeDocument/2006/relationships/ctrlProp" Target="../ctrlProps/ctrlProp576.xml"/><Relationship Id="rId20" Type="http://schemas.openxmlformats.org/officeDocument/2006/relationships/ctrlProp" Target="../ctrlProps/ctrlProp580.xml"/><Relationship Id="rId29" Type="http://schemas.openxmlformats.org/officeDocument/2006/relationships/ctrlProp" Target="../ctrlProps/ctrlProp589.xml"/><Relationship Id="rId1" Type="http://schemas.openxmlformats.org/officeDocument/2006/relationships/printerSettings" Target="../printerSettings/printerSettings32.bin"/><Relationship Id="rId6" Type="http://schemas.openxmlformats.org/officeDocument/2006/relationships/ctrlProp" Target="../ctrlProps/ctrlProp566.xml"/><Relationship Id="rId11" Type="http://schemas.openxmlformats.org/officeDocument/2006/relationships/ctrlProp" Target="../ctrlProps/ctrlProp571.xml"/><Relationship Id="rId24" Type="http://schemas.openxmlformats.org/officeDocument/2006/relationships/ctrlProp" Target="../ctrlProps/ctrlProp584.xml"/><Relationship Id="rId32" Type="http://schemas.openxmlformats.org/officeDocument/2006/relationships/ctrlProp" Target="../ctrlProps/ctrlProp592.xml"/><Relationship Id="rId5" Type="http://schemas.openxmlformats.org/officeDocument/2006/relationships/ctrlProp" Target="../ctrlProps/ctrlProp565.xml"/><Relationship Id="rId15" Type="http://schemas.openxmlformats.org/officeDocument/2006/relationships/ctrlProp" Target="../ctrlProps/ctrlProp575.xml"/><Relationship Id="rId23" Type="http://schemas.openxmlformats.org/officeDocument/2006/relationships/ctrlProp" Target="../ctrlProps/ctrlProp583.xml"/><Relationship Id="rId28" Type="http://schemas.openxmlformats.org/officeDocument/2006/relationships/ctrlProp" Target="../ctrlProps/ctrlProp588.xml"/><Relationship Id="rId10" Type="http://schemas.openxmlformats.org/officeDocument/2006/relationships/ctrlProp" Target="../ctrlProps/ctrlProp570.xml"/><Relationship Id="rId19" Type="http://schemas.openxmlformats.org/officeDocument/2006/relationships/ctrlProp" Target="../ctrlProps/ctrlProp579.xml"/><Relationship Id="rId31" Type="http://schemas.openxmlformats.org/officeDocument/2006/relationships/ctrlProp" Target="../ctrlProps/ctrlProp591.xml"/><Relationship Id="rId4" Type="http://schemas.openxmlformats.org/officeDocument/2006/relationships/ctrlProp" Target="../ctrlProps/ctrlProp564.xml"/><Relationship Id="rId9" Type="http://schemas.openxmlformats.org/officeDocument/2006/relationships/ctrlProp" Target="../ctrlProps/ctrlProp569.xml"/><Relationship Id="rId14" Type="http://schemas.openxmlformats.org/officeDocument/2006/relationships/ctrlProp" Target="../ctrlProps/ctrlProp574.xml"/><Relationship Id="rId22" Type="http://schemas.openxmlformats.org/officeDocument/2006/relationships/ctrlProp" Target="../ctrlProps/ctrlProp582.xml"/><Relationship Id="rId27" Type="http://schemas.openxmlformats.org/officeDocument/2006/relationships/ctrlProp" Target="../ctrlProps/ctrlProp587.xml"/><Relationship Id="rId30" Type="http://schemas.openxmlformats.org/officeDocument/2006/relationships/ctrlProp" Target="../ctrlProps/ctrlProp590.xml"/><Relationship Id="rId8" Type="http://schemas.openxmlformats.org/officeDocument/2006/relationships/ctrlProp" Target="../ctrlProps/ctrlProp568.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599.xml"/><Relationship Id="rId13" Type="http://schemas.openxmlformats.org/officeDocument/2006/relationships/ctrlProp" Target="../ctrlProps/ctrlProp604.xml"/><Relationship Id="rId18" Type="http://schemas.openxmlformats.org/officeDocument/2006/relationships/ctrlProp" Target="../ctrlProps/ctrlProp609.xml"/><Relationship Id="rId3" Type="http://schemas.openxmlformats.org/officeDocument/2006/relationships/vmlDrawing" Target="../drawings/vmlDrawing28.vml"/><Relationship Id="rId21" Type="http://schemas.openxmlformats.org/officeDocument/2006/relationships/ctrlProp" Target="../ctrlProps/ctrlProp612.xml"/><Relationship Id="rId7" Type="http://schemas.openxmlformats.org/officeDocument/2006/relationships/ctrlProp" Target="../ctrlProps/ctrlProp598.xml"/><Relationship Id="rId12" Type="http://schemas.openxmlformats.org/officeDocument/2006/relationships/ctrlProp" Target="../ctrlProps/ctrlProp603.xml"/><Relationship Id="rId17" Type="http://schemas.openxmlformats.org/officeDocument/2006/relationships/ctrlProp" Target="../ctrlProps/ctrlProp608.xml"/><Relationship Id="rId2" Type="http://schemas.openxmlformats.org/officeDocument/2006/relationships/drawing" Target="../drawings/drawing29.xml"/><Relationship Id="rId16" Type="http://schemas.openxmlformats.org/officeDocument/2006/relationships/ctrlProp" Target="../ctrlProps/ctrlProp607.xml"/><Relationship Id="rId20" Type="http://schemas.openxmlformats.org/officeDocument/2006/relationships/ctrlProp" Target="../ctrlProps/ctrlProp611.xml"/><Relationship Id="rId1" Type="http://schemas.openxmlformats.org/officeDocument/2006/relationships/printerSettings" Target="../printerSettings/printerSettings33.bin"/><Relationship Id="rId6" Type="http://schemas.openxmlformats.org/officeDocument/2006/relationships/ctrlProp" Target="../ctrlProps/ctrlProp597.xml"/><Relationship Id="rId11" Type="http://schemas.openxmlformats.org/officeDocument/2006/relationships/ctrlProp" Target="../ctrlProps/ctrlProp602.xml"/><Relationship Id="rId24" Type="http://schemas.openxmlformats.org/officeDocument/2006/relationships/ctrlProp" Target="../ctrlProps/ctrlProp615.xml"/><Relationship Id="rId5" Type="http://schemas.openxmlformats.org/officeDocument/2006/relationships/ctrlProp" Target="../ctrlProps/ctrlProp596.xml"/><Relationship Id="rId15" Type="http://schemas.openxmlformats.org/officeDocument/2006/relationships/ctrlProp" Target="../ctrlProps/ctrlProp606.xml"/><Relationship Id="rId23" Type="http://schemas.openxmlformats.org/officeDocument/2006/relationships/ctrlProp" Target="../ctrlProps/ctrlProp614.xml"/><Relationship Id="rId10" Type="http://schemas.openxmlformats.org/officeDocument/2006/relationships/ctrlProp" Target="../ctrlProps/ctrlProp601.xml"/><Relationship Id="rId19" Type="http://schemas.openxmlformats.org/officeDocument/2006/relationships/ctrlProp" Target="../ctrlProps/ctrlProp610.xml"/><Relationship Id="rId4" Type="http://schemas.openxmlformats.org/officeDocument/2006/relationships/ctrlProp" Target="../ctrlProps/ctrlProp595.xml"/><Relationship Id="rId9" Type="http://schemas.openxmlformats.org/officeDocument/2006/relationships/ctrlProp" Target="../ctrlProps/ctrlProp600.xml"/><Relationship Id="rId14" Type="http://schemas.openxmlformats.org/officeDocument/2006/relationships/ctrlProp" Target="../ctrlProps/ctrlProp605.xml"/><Relationship Id="rId22" Type="http://schemas.openxmlformats.org/officeDocument/2006/relationships/ctrlProp" Target="../ctrlProps/ctrlProp613.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625.xml"/><Relationship Id="rId18" Type="http://schemas.openxmlformats.org/officeDocument/2006/relationships/ctrlProp" Target="../ctrlProps/ctrlProp630.xml"/><Relationship Id="rId26" Type="http://schemas.openxmlformats.org/officeDocument/2006/relationships/ctrlProp" Target="../ctrlProps/ctrlProp638.xml"/><Relationship Id="rId39" Type="http://schemas.openxmlformats.org/officeDocument/2006/relationships/ctrlProp" Target="../ctrlProps/ctrlProp651.xml"/><Relationship Id="rId21" Type="http://schemas.openxmlformats.org/officeDocument/2006/relationships/ctrlProp" Target="../ctrlProps/ctrlProp633.xml"/><Relationship Id="rId34" Type="http://schemas.openxmlformats.org/officeDocument/2006/relationships/ctrlProp" Target="../ctrlProps/ctrlProp646.xml"/><Relationship Id="rId42" Type="http://schemas.openxmlformats.org/officeDocument/2006/relationships/ctrlProp" Target="../ctrlProps/ctrlProp654.xml"/><Relationship Id="rId7" Type="http://schemas.openxmlformats.org/officeDocument/2006/relationships/ctrlProp" Target="../ctrlProps/ctrlProp619.xml"/><Relationship Id="rId2" Type="http://schemas.openxmlformats.org/officeDocument/2006/relationships/drawing" Target="../drawings/drawing30.xml"/><Relationship Id="rId16" Type="http://schemas.openxmlformats.org/officeDocument/2006/relationships/ctrlProp" Target="../ctrlProps/ctrlProp628.xml"/><Relationship Id="rId20" Type="http://schemas.openxmlformats.org/officeDocument/2006/relationships/ctrlProp" Target="../ctrlProps/ctrlProp632.xml"/><Relationship Id="rId29" Type="http://schemas.openxmlformats.org/officeDocument/2006/relationships/ctrlProp" Target="../ctrlProps/ctrlProp641.xml"/><Relationship Id="rId41" Type="http://schemas.openxmlformats.org/officeDocument/2006/relationships/ctrlProp" Target="../ctrlProps/ctrlProp653.xml"/><Relationship Id="rId1" Type="http://schemas.openxmlformats.org/officeDocument/2006/relationships/printerSettings" Target="../printerSettings/printerSettings34.bin"/><Relationship Id="rId6" Type="http://schemas.openxmlformats.org/officeDocument/2006/relationships/ctrlProp" Target="../ctrlProps/ctrlProp618.xml"/><Relationship Id="rId11" Type="http://schemas.openxmlformats.org/officeDocument/2006/relationships/ctrlProp" Target="../ctrlProps/ctrlProp623.xml"/><Relationship Id="rId24" Type="http://schemas.openxmlformats.org/officeDocument/2006/relationships/ctrlProp" Target="../ctrlProps/ctrlProp636.xml"/><Relationship Id="rId32" Type="http://schemas.openxmlformats.org/officeDocument/2006/relationships/ctrlProp" Target="../ctrlProps/ctrlProp644.xml"/><Relationship Id="rId37" Type="http://schemas.openxmlformats.org/officeDocument/2006/relationships/ctrlProp" Target="../ctrlProps/ctrlProp649.xml"/><Relationship Id="rId40" Type="http://schemas.openxmlformats.org/officeDocument/2006/relationships/ctrlProp" Target="../ctrlProps/ctrlProp652.xml"/><Relationship Id="rId5" Type="http://schemas.openxmlformats.org/officeDocument/2006/relationships/ctrlProp" Target="../ctrlProps/ctrlProp617.xml"/><Relationship Id="rId15" Type="http://schemas.openxmlformats.org/officeDocument/2006/relationships/ctrlProp" Target="../ctrlProps/ctrlProp627.xml"/><Relationship Id="rId23" Type="http://schemas.openxmlformats.org/officeDocument/2006/relationships/ctrlProp" Target="../ctrlProps/ctrlProp635.xml"/><Relationship Id="rId28" Type="http://schemas.openxmlformats.org/officeDocument/2006/relationships/ctrlProp" Target="../ctrlProps/ctrlProp640.xml"/><Relationship Id="rId36" Type="http://schemas.openxmlformats.org/officeDocument/2006/relationships/ctrlProp" Target="../ctrlProps/ctrlProp648.xml"/><Relationship Id="rId10" Type="http://schemas.openxmlformats.org/officeDocument/2006/relationships/ctrlProp" Target="../ctrlProps/ctrlProp622.xml"/><Relationship Id="rId19" Type="http://schemas.openxmlformats.org/officeDocument/2006/relationships/ctrlProp" Target="../ctrlProps/ctrlProp631.xml"/><Relationship Id="rId31" Type="http://schemas.openxmlformats.org/officeDocument/2006/relationships/ctrlProp" Target="../ctrlProps/ctrlProp643.xml"/><Relationship Id="rId44" Type="http://schemas.openxmlformats.org/officeDocument/2006/relationships/ctrlProp" Target="../ctrlProps/ctrlProp656.xml"/><Relationship Id="rId4" Type="http://schemas.openxmlformats.org/officeDocument/2006/relationships/ctrlProp" Target="../ctrlProps/ctrlProp616.xml"/><Relationship Id="rId9" Type="http://schemas.openxmlformats.org/officeDocument/2006/relationships/ctrlProp" Target="../ctrlProps/ctrlProp621.xml"/><Relationship Id="rId14" Type="http://schemas.openxmlformats.org/officeDocument/2006/relationships/ctrlProp" Target="../ctrlProps/ctrlProp626.xml"/><Relationship Id="rId22" Type="http://schemas.openxmlformats.org/officeDocument/2006/relationships/ctrlProp" Target="../ctrlProps/ctrlProp634.xml"/><Relationship Id="rId27" Type="http://schemas.openxmlformats.org/officeDocument/2006/relationships/ctrlProp" Target="../ctrlProps/ctrlProp639.xml"/><Relationship Id="rId30" Type="http://schemas.openxmlformats.org/officeDocument/2006/relationships/ctrlProp" Target="../ctrlProps/ctrlProp642.xml"/><Relationship Id="rId35" Type="http://schemas.openxmlformats.org/officeDocument/2006/relationships/ctrlProp" Target="../ctrlProps/ctrlProp647.xml"/><Relationship Id="rId43" Type="http://schemas.openxmlformats.org/officeDocument/2006/relationships/ctrlProp" Target="../ctrlProps/ctrlProp655.xml"/><Relationship Id="rId8" Type="http://schemas.openxmlformats.org/officeDocument/2006/relationships/ctrlProp" Target="../ctrlProps/ctrlProp620.xml"/><Relationship Id="rId3" Type="http://schemas.openxmlformats.org/officeDocument/2006/relationships/vmlDrawing" Target="../drawings/vmlDrawing29.vml"/><Relationship Id="rId12" Type="http://schemas.openxmlformats.org/officeDocument/2006/relationships/ctrlProp" Target="../ctrlProps/ctrlProp624.xml"/><Relationship Id="rId17" Type="http://schemas.openxmlformats.org/officeDocument/2006/relationships/ctrlProp" Target="../ctrlProps/ctrlProp629.xml"/><Relationship Id="rId25" Type="http://schemas.openxmlformats.org/officeDocument/2006/relationships/ctrlProp" Target="../ctrlProps/ctrlProp637.xml"/><Relationship Id="rId33" Type="http://schemas.openxmlformats.org/officeDocument/2006/relationships/ctrlProp" Target="../ctrlProps/ctrlProp645.xml"/><Relationship Id="rId38" Type="http://schemas.openxmlformats.org/officeDocument/2006/relationships/ctrlProp" Target="../ctrlProps/ctrlProp65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661.xml"/><Relationship Id="rId13" Type="http://schemas.openxmlformats.org/officeDocument/2006/relationships/ctrlProp" Target="../ctrlProps/ctrlProp666.xml"/><Relationship Id="rId18" Type="http://schemas.openxmlformats.org/officeDocument/2006/relationships/ctrlProp" Target="../ctrlProps/ctrlProp671.xml"/><Relationship Id="rId26" Type="http://schemas.openxmlformats.org/officeDocument/2006/relationships/ctrlProp" Target="../ctrlProps/ctrlProp679.xml"/><Relationship Id="rId3" Type="http://schemas.openxmlformats.org/officeDocument/2006/relationships/vmlDrawing" Target="../drawings/vmlDrawing30.vml"/><Relationship Id="rId21" Type="http://schemas.openxmlformats.org/officeDocument/2006/relationships/ctrlProp" Target="../ctrlProps/ctrlProp674.xml"/><Relationship Id="rId7" Type="http://schemas.openxmlformats.org/officeDocument/2006/relationships/ctrlProp" Target="../ctrlProps/ctrlProp660.xml"/><Relationship Id="rId12" Type="http://schemas.openxmlformats.org/officeDocument/2006/relationships/ctrlProp" Target="../ctrlProps/ctrlProp665.xml"/><Relationship Id="rId17" Type="http://schemas.openxmlformats.org/officeDocument/2006/relationships/ctrlProp" Target="../ctrlProps/ctrlProp670.xml"/><Relationship Id="rId25" Type="http://schemas.openxmlformats.org/officeDocument/2006/relationships/ctrlProp" Target="../ctrlProps/ctrlProp678.xml"/><Relationship Id="rId2" Type="http://schemas.openxmlformats.org/officeDocument/2006/relationships/drawing" Target="../drawings/drawing31.xml"/><Relationship Id="rId16" Type="http://schemas.openxmlformats.org/officeDocument/2006/relationships/ctrlProp" Target="../ctrlProps/ctrlProp669.xml"/><Relationship Id="rId20" Type="http://schemas.openxmlformats.org/officeDocument/2006/relationships/ctrlProp" Target="../ctrlProps/ctrlProp673.xml"/><Relationship Id="rId1" Type="http://schemas.openxmlformats.org/officeDocument/2006/relationships/printerSettings" Target="../printerSettings/printerSettings35.bin"/><Relationship Id="rId6" Type="http://schemas.openxmlformats.org/officeDocument/2006/relationships/ctrlProp" Target="../ctrlProps/ctrlProp659.xml"/><Relationship Id="rId11" Type="http://schemas.openxmlformats.org/officeDocument/2006/relationships/ctrlProp" Target="../ctrlProps/ctrlProp664.xml"/><Relationship Id="rId24" Type="http://schemas.openxmlformats.org/officeDocument/2006/relationships/ctrlProp" Target="../ctrlProps/ctrlProp677.xml"/><Relationship Id="rId5" Type="http://schemas.openxmlformats.org/officeDocument/2006/relationships/ctrlProp" Target="../ctrlProps/ctrlProp658.xml"/><Relationship Id="rId15" Type="http://schemas.openxmlformats.org/officeDocument/2006/relationships/ctrlProp" Target="../ctrlProps/ctrlProp668.xml"/><Relationship Id="rId23" Type="http://schemas.openxmlformats.org/officeDocument/2006/relationships/ctrlProp" Target="../ctrlProps/ctrlProp676.xml"/><Relationship Id="rId28" Type="http://schemas.openxmlformats.org/officeDocument/2006/relationships/ctrlProp" Target="../ctrlProps/ctrlProp681.xml"/><Relationship Id="rId10" Type="http://schemas.openxmlformats.org/officeDocument/2006/relationships/ctrlProp" Target="../ctrlProps/ctrlProp663.xml"/><Relationship Id="rId19" Type="http://schemas.openxmlformats.org/officeDocument/2006/relationships/ctrlProp" Target="../ctrlProps/ctrlProp672.xml"/><Relationship Id="rId4" Type="http://schemas.openxmlformats.org/officeDocument/2006/relationships/ctrlProp" Target="../ctrlProps/ctrlProp657.xml"/><Relationship Id="rId9" Type="http://schemas.openxmlformats.org/officeDocument/2006/relationships/ctrlProp" Target="../ctrlProps/ctrlProp662.xml"/><Relationship Id="rId14" Type="http://schemas.openxmlformats.org/officeDocument/2006/relationships/ctrlProp" Target="../ctrlProps/ctrlProp667.xml"/><Relationship Id="rId22" Type="http://schemas.openxmlformats.org/officeDocument/2006/relationships/ctrlProp" Target="../ctrlProps/ctrlProp675.xml"/><Relationship Id="rId27" Type="http://schemas.openxmlformats.org/officeDocument/2006/relationships/ctrlProp" Target="../ctrlProps/ctrlProp680.xml"/></Relationships>
</file>

<file path=xl/worksheets/_rels/sheet36.xml.rels><?xml version="1.0" encoding="UTF-8" standalone="yes"?>
<Relationships xmlns="http://schemas.openxmlformats.org/package/2006/relationships"><Relationship Id="rId26" Type="http://schemas.openxmlformats.org/officeDocument/2006/relationships/ctrlProp" Target="../ctrlProps/ctrlProp704.xml"/><Relationship Id="rId21" Type="http://schemas.openxmlformats.org/officeDocument/2006/relationships/ctrlProp" Target="../ctrlProps/ctrlProp699.xml"/><Relationship Id="rId42" Type="http://schemas.openxmlformats.org/officeDocument/2006/relationships/ctrlProp" Target="../ctrlProps/ctrlProp720.xml"/><Relationship Id="rId47" Type="http://schemas.openxmlformats.org/officeDocument/2006/relationships/ctrlProp" Target="../ctrlProps/ctrlProp725.xml"/><Relationship Id="rId63" Type="http://schemas.openxmlformats.org/officeDocument/2006/relationships/ctrlProp" Target="../ctrlProps/ctrlProp741.xml"/><Relationship Id="rId68" Type="http://schemas.openxmlformats.org/officeDocument/2006/relationships/ctrlProp" Target="../ctrlProps/ctrlProp746.xml"/><Relationship Id="rId16" Type="http://schemas.openxmlformats.org/officeDocument/2006/relationships/ctrlProp" Target="../ctrlProps/ctrlProp694.xml"/><Relationship Id="rId11" Type="http://schemas.openxmlformats.org/officeDocument/2006/relationships/ctrlProp" Target="../ctrlProps/ctrlProp689.xml"/><Relationship Id="rId32" Type="http://schemas.openxmlformats.org/officeDocument/2006/relationships/ctrlProp" Target="../ctrlProps/ctrlProp710.xml"/><Relationship Id="rId37" Type="http://schemas.openxmlformats.org/officeDocument/2006/relationships/ctrlProp" Target="../ctrlProps/ctrlProp715.xml"/><Relationship Id="rId53" Type="http://schemas.openxmlformats.org/officeDocument/2006/relationships/ctrlProp" Target="../ctrlProps/ctrlProp731.xml"/><Relationship Id="rId58" Type="http://schemas.openxmlformats.org/officeDocument/2006/relationships/ctrlProp" Target="../ctrlProps/ctrlProp736.xml"/><Relationship Id="rId74" Type="http://schemas.openxmlformats.org/officeDocument/2006/relationships/ctrlProp" Target="../ctrlProps/ctrlProp752.xml"/><Relationship Id="rId79" Type="http://schemas.openxmlformats.org/officeDocument/2006/relationships/ctrlProp" Target="../ctrlProps/ctrlProp757.xml"/><Relationship Id="rId5" Type="http://schemas.openxmlformats.org/officeDocument/2006/relationships/ctrlProp" Target="../ctrlProps/ctrlProp683.xml"/><Relationship Id="rId61" Type="http://schemas.openxmlformats.org/officeDocument/2006/relationships/ctrlProp" Target="../ctrlProps/ctrlProp739.xml"/><Relationship Id="rId82" Type="http://schemas.openxmlformats.org/officeDocument/2006/relationships/ctrlProp" Target="../ctrlProps/ctrlProp760.xml"/><Relationship Id="rId19" Type="http://schemas.openxmlformats.org/officeDocument/2006/relationships/ctrlProp" Target="../ctrlProps/ctrlProp697.xml"/><Relationship Id="rId14" Type="http://schemas.openxmlformats.org/officeDocument/2006/relationships/ctrlProp" Target="../ctrlProps/ctrlProp692.xml"/><Relationship Id="rId22" Type="http://schemas.openxmlformats.org/officeDocument/2006/relationships/ctrlProp" Target="../ctrlProps/ctrlProp700.xml"/><Relationship Id="rId27" Type="http://schemas.openxmlformats.org/officeDocument/2006/relationships/ctrlProp" Target="../ctrlProps/ctrlProp705.xml"/><Relationship Id="rId30" Type="http://schemas.openxmlformats.org/officeDocument/2006/relationships/ctrlProp" Target="../ctrlProps/ctrlProp708.xml"/><Relationship Id="rId35" Type="http://schemas.openxmlformats.org/officeDocument/2006/relationships/ctrlProp" Target="../ctrlProps/ctrlProp713.xml"/><Relationship Id="rId43" Type="http://schemas.openxmlformats.org/officeDocument/2006/relationships/ctrlProp" Target="../ctrlProps/ctrlProp721.xml"/><Relationship Id="rId48" Type="http://schemas.openxmlformats.org/officeDocument/2006/relationships/ctrlProp" Target="../ctrlProps/ctrlProp726.xml"/><Relationship Id="rId56" Type="http://schemas.openxmlformats.org/officeDocument/2006/relationships/ctrlProp" Target="../ctrlProps/ctrlProp734.xml"/><Relationship Id="rId64" Type="http://schemas.openxmlformats.org/officeDocument/2006/relationships/ctrlProp" Target="../ctrlProps/ctrlProp742.xml"/><Relationship Id="rId69" Type="http://schemas.openxmlformats.org/officeDocument/2006/relationships/ctrlProp" Target="../ctrlProps/ctrlProp747.xml"/><Relationship Id="rId77" Type="http://schemas.openxmlformats.org/officeDocument/2006/relationships/ctrlProp" Target="../ctrlProps/ctrlProp755.xml"/><Relationship Id="rId8" Type="http://schemas.openxmlformats.org/officeDocument/2006/relationships/ctrlProp" Target="../ctrlProps/ctrlProp686.xml"/><Relationship Id="rId51" Type="http://schemas.openxmlformats.org/officeDocument/2006/relationships/ctrlProp" Target="../ctrlProps/ctrlProp729.xml"/><Relationship Id="rId72" Type="http://schemas.openxmlformats.org/officeDocument/2006/relationships/ctrlProp" Target="../ctrlProps/ctrlProp750.xml"/><Relationship Id="rId80" Type="http://schemas.openxmlformats.org/officeDocument/2006/relationships/ctrlProp" Target="../ctrlProps/ctrlProp758.xml"/><Relationship Id="rId3" Type="http://schemas.openxmlformats.org/officeDocument/2006/relationships/vmlDrawing" Target="../drawings/vmlDrawing31.vml"/><Relationship Id="rId12" Type="http://schemas.openxmlformats.org/officeDocument/2006/relationships/ctrlProp" Target="../ctrlProps/ctrlProp690.xml"/><Relationship Id="rId17" Type="http://schemas.openxmlformats.org/officeDocument/2006/relationships/ctrlProp" Target="../ctrlProps/ctrlProp695.xml"/><Relationship Id="rId25" Type="http://schemas.openxmlformats.org/officeDocument/2006/relationships/ctrlProp" Target="../ctrlProps/ctrlProp703.xml"/><Relationship Id="rId33" Type="http://schemas.openxmlformats.org/officeDocument/2006/relationships/ctrlProp" Target="../ctrlProps/ctrlProp711.xml"/><Relationship Id="rId38" Type="http://schemas.openxmlformats.org/officeDocument/2006/relationships/ctrlProp" Target="../ctrlProps/ctrlProp716.xml"/><Relationship Id="rId46" Type="http://schemas.openxmlformats.org/officeDocument/2006/relationships/ctrlProp" Target="../ctrlProps/ctrlProp724.xml"/><Relationship Id="rId59" Type="http://schemas.openxmlformats.org/officeDocument/2006/relationships/ctrlProp" Target="../ctrlProps/ctrlProp737.xml"/><Relationship Id="rId67" Type="http://schemas.openxmlformats.org/officeDocument/2006/relationships/ctrlProp" Target="../ctrlProps/ctrlProp745.xml"/><Relationship Id="rId20" Type="http://schemas.openxmlformats.org/officeDocument/2006/relationships/ctrlProp" Target="../ctrlProps/ctrlProp698.xml"/><Relationship Id="rId41" Type="http://schemas.openxmlformats.org/officeDocument/2006/relationships/ctrlProp" Target="../ctrlProps/ctrlProp719.xml"/><Relationship Id="rId54" Type="http://schemas.openxmlformats.org/officeDocument/2006/relationships/ctrlProp" Target="../ctrlProps/ctrlProp732.xml"/><Relationship Id="rId62" Type="http://schemas.openxmlformats.org/officeDocument/2006/relationships/ctrlProp" Target="../ctrlProps/ctrlProp740.xml"/><Relationship Id="rId70" Type="http://schemas.openxmlformats.org/officeDocument/2006/relationships/ctrlProp" Target="../ctrlProps/ctrlProp748.xml"/><Relationship Id="rId75" Type="http://schemas.openxmlformats.org/officeDocument/2006/relationships/ctrlProp" Target="../ctrlProps/ctrlProp753.xml"/><Relationship Id="rId83" Type="http://schemas.openxmlformats.org/officeDocument/2006/relationships/comments" Target="../comments13.xml"/><Relationship Id="rId1" Type="http://schemas.openxmlformats.org/officeDocument/2006/relationships/printerSettings" Target="../printerSettings/printerSettings36.bin"/><Relationship Id="rId6" Type="http://schemas.openxmlformats.org/officeDocument/2006/relationships/ctrlProp" Target="../ctrlProps/ctrlProp684.xml"/><Relationship Id="rId15" Type="http://schemas.openxmlformats.org/officeDocument/2006/relationships/ctrlProp" Target="../ctrlProps/ctrlProp693.xml"/><Relationship Id="rId23" Type="http://schemas.openxmlformats.org/officeDocument/2006/relationships/ctrlProp" Target="../ctrlProps/ctrlProp701.xml"/><Relationship Id="rId28" Type="http://schemas.openxmlformats.org/officeDocument/2006/relationships/ctrlProp" Target="../ctrlProps/ctrlProp706.xml"/><Relationship Id="rId36" Type="http://schemas.openxmlformats.org/officeDocument/2006/relationships/ctrlProp" Target="../ctrlProps/ctrlProp714.xml"/><Relationship Id="rId49" Type="http://schemas.openxmlformats.org/officeDocument/2006/relationships/ctrlProp" Target="../ctrlProps/ctrlProp727.xml"/><Relationship Id="rId57" Type="http://schemas.openxmlformats.org/officeDocument/2006/relationships/ctrlProp" Target="../ctrlProps/ctrlProp735.xml"/><Relationship Id="rId10" Type="http://schemas.openxmlformats.org/officeDocument/2006/relationships/ctrlProp" Target="../ctrlProps/ctrlProp688.xml"/><Relationship Id="rId31" Type="http://schemas.openxmlformats.org/officeDocument/2006/relationships/ctrlProp" Target="../ctrlProps/ctrlProp709.xml"/><Relationship Id="rId44" Type="http://schemas.openxmlformats.org/officeDocument/2006/relationships/ctrlProp" Target="../ctrlProps/ctrlProp722.xml"/><Relationship Id="rId52" Type="http://schemas.openxmlformats.org/officeDocument/2006/relationships/ctrlProp" Target="../ctrlProps/ctrlProp730.xml"/><Relationship Id="rId60" Type="http://schemas.openxmlformats.org/officeDocument/2006/relationships/ctrlProp" Target="../ctrlProps/ctrlProp738.xml"/><Relationship Id="rId65" Type="http://schemas.openxmlformats.org/officeDocument/2006/relationships/ctrlProp" Target="../ctrlProps/ctrlProp743.xml"/><Relationship Id="rId73" Type="http://schemas.openxmlformats.org/officeDocument/2006/relationships/ctrlProp" Target="../ctrlProps/ctrlProp751.xml"/><Relationship Id="rId78" Type="http://schemas.openxmlformats.org/officeDocument/2006/relationships/ctrlProp" Target="../ctrlProps/ctrlProp756.xml"/><Relationship Id="rId81" Type="http://schemas.openxmlformats.org/officeDocument/2006/relationships/ctrlProp" Target="../ctrlProps/ctrlProp759.xml"/><Relationship Id="rId4" Type="http://schemas.openxmlformats.org/officeDocument/2006/relationships/ctrlProp" Target="../ctrlProps/ctrlProp682.xml"/><Relationship Id="rId9" Type="http://schemas.openxmlformats.org/officeDocument/2006/relationships/ctrlProp" Target="../ctrlProps/ctrlProp687.xml"/><Relationship Id="rId13" Type="http://schemas.openxmlformats.org/officeDocument/2006/relationships/ctrlProp" Target="../ctrlProps/ctrlProp691.xml"/><Relationship Id="rId18" Type="http://schemas.openxmlformats.org/officeDocument/2006/relationships/ctrlProp" Target="../ctrlProps/ctrlProp696.xml"/><Relationship Id="rId39" Type="http://schemas.openxmlformats.org/officeDocument/2006/relationships/ctrlProp" Target="../ctrlProps/ctrlProp717.xml"/><Relationship Id="rId34" Type="http://schemas.openxmlformats.org/officeDocument/2006/relationships/ctrlProp" Target="../ctrlProps/ctrlProp712.xml"/><Relationship Id="rId50" Type="http://schemas.openxmlformats.org/officeDocument/2006/relationships/ctrlProp" Target="../ctrlProps/ctrlProp728.xml"/><Relationship Id="rId55" Type="http://schemas.openxmlformats.org/officeDocument/2006/relationships/ctrlProp" Target="../ctrlProps/ctrlProp733.xml"/><Relationship Id="rId76" Type="http://schemas.openxmlformats.org/officeDocument/2006/relationships/ctrlProp" Target="../ctrlProps/ctrlProp754.xml"/><Relationship Id="rId7" Type="http://schemas.openxmlformats.org/officeDocument/2006/relationships/ctrlProp" Target="../ctrlProps/ctrlProp685.xml"/><Relationship Id="rId71" Type="http://schemas.openxmlformats.org/officeDocument/2006/relationships/ctrlProp" Target="../ctrlProps/ctrlProp749.xml"/><Relationship Id="rId2" Type="http://schemas.openxmlformats.org/officeDocument/2006/relationships/drawing" Target="../drawings/drawing32.xml"/><Relationship Id="rId29" Type="http://schemas.openxmlformats.org/officeDocument/2006/relationships/ctrlProp" Target="../ctrlProps/ctrlProp707.xml"/><Relationship Id="rId24" Type="http://schemas.openxmlformats.org/officeDocument/2006/relationships/ctrlProp" Target="../ctrlProps/ctrlProp702.xml"/><Relationship Id="rId40" Type="http://schemas.openxmlformats.org/officeDocument/2006/relationships/ctrlProp" Target="../ctrlProps/ctrlProp718.xml"/><Relationship Id="rId45" Type="http://schemas.openxmlformats.org/officeDocument/2006/relationships/ctrlProp" Target="../ctrlProps/ctrlProp723.xml"/><Relationship Id="rId66" Type="http://schemas.openxmlformats.org/officeDocument/2006/relationships/ctrlProp" Target="../ctrlProps/ctrlProp744.xml"/></Relationships>
</file>

<file path=xl/worksheets/_rels/sheet37.xml.rels><?xml version="1.0" encoding="UTF-8" standalone="yes"?>
<Relationships xmlns="http://schemas.openxmlformats.org/package/2006/relationships"><Relationship Id="rId13" Type="http://schemas.openxmlformats.org/officeDocument/2006/relationships/ctrlProp" Target="../ctrlProps/ctrlProp770.xml"/><Relationship Id="rId18" Type="http://schemas.openxmlformats.org/officeDocument/2006/relationships/ctrlProp" Target="../ctrlProps/ctrlProp775.xml"/><Relationship Id="rId26" Type="http://schemas.openxmlformats.org/officeDocument/2006/relationships/ctrlProp" Target="../ctrlProps/ctrlProp783.xml"/><Relationship Id="rId39" Type="http://schemas.openxmlformats.org/officeDocument/2006/relationships/ctrlProp" Target="../ctrlProps/ctrlProp796.xml"/><Relationship Id="rId21" Type="http://schemas.openxmlformats.org/officeDocument/2006/relationships/ctrlProp" Target="../ctrlProps/ctrlProp778.xml"/><Relationship Id="rId34" Type="http://schemas.openxmlformats.org/officeDocument/2006/relationships/ctrlProp" Target="../ctrlProps/ctrlProp791.xml"/><Relationship Id="rId7" Type="http://schemas.openxmlformats.org/officeDocument/2006/relationships/ctrlProp" Target="../ctrlProps/ctrlProp764.xml"/><Relationship Id="rId12" Type="http://schemas.openxmlformats.org/officeDocument/2006/relationships/ctrlProp" Target="../ctrlProps/ctrlProp769.xml"/><Relationship Id="rId17" Type="http://schemas.openxmlformats.org/officeDocument/2006/relationships/ctrlProp" Target="../ctrlProps/ctrlProp774.xml"/><Relationship Id="rId25" Type="http://schemas.openxmlformats.org/officeDocument/2006/relationships/ctrlProp" Target="../ctrlProps/ctrlProp782.xml"/><Relationship Id="rId33" Type="http://schemas.openxmlformats.org/officeDocument/2006/relationships/ctrlProp" Target="../ctrlProps/ctrlProp790.xml"/><Relationship Id="rId38" Type="http://schemas.openxmlformats.org/officeDocument/2006/relationships/ctrlProp" Target="../ctrlProps/ctrlProp795.xml"/><Relationship Id="rId2" Type="http://schemas.openxmlformats.org/officeDocument/2006/relationships/drawing" Target="../drawings/drawing33.xml"/><Relationship Id="rId16" Type="http://schemas.openxmlformats.org/officeDocument/2006/relationships/ctrlProp" Target="../ctrlProps/ctrlProp773.xml"/><Relationship Id="rId20" Type="http://schemas.openxmlformats.org/officeDocument/2006/relationships/ctrlProp" Target="../ctrlProps/ctrlProp777.xml"/><Relationship Id="rId29" Type="http://schemas.openxmlformats.org/officeDocument/2006/relationships/ctrlProp" Target="../ctrlProps/ctrlProp786.xml"/><Relationship Id="rId1" Type="http://schemas.openxmlformats.org/officeDocument/2006/relationships/printerSettings" Target="../printerSettings/printerSettings37.bin"/><Relationship Id="rId6" Type="http://schemas.openxmlformats.org/officeDocument/2006/relationships/ctrlProp" Target="../ctrlProps/ctrlProp763.xml"/><Relationship Id="rId11" Type="http://schemas.openxmlformats.org/officeDocument/2006/relationships/ctrlProp" Target="../ctrlProps/ctrlProp768.xml"/><Relationship Id="rId24" Type="http://schemas.openxmlformats.org/officeDocument/2006/relationships/ctrlProp" Target="../ctrlProps/ctrlProp781.xml"/><Relationship Id="rId32" Type="http://schemas.openxmlformats.org/officeDocument/2006/relationships/ctrlProp" Target="../ctrlProps/ctrlProp789.xml"/><Relationship Id="rId37" Type="http://schemas.openxmlformats.org/officeDocument/2006/relationships/ctrlProp" Target="../ctrlProps/ctrlProp794.xml"/><Relationship Id="rId40" Type="http://schemas.openxmlformats.org/officeDocument/2006/relationships/comments" Target="../comments14.xml"/><Relationship Id="rId5" Type="http://schemas.openxmlformats.org/officeDocument/2006/relationships/ctrlProp" Target="../ctrlProps/ctrlProp762.xml"/><Relationship Id="rId15" Type="http://schemas.openxmlformats.org/officeDocument/2006/relationships/ctrlProp" Target="../ctrlProps/ctrlProp772.xml"/><Relationship Id="rId23" Type="http://schemas.openxmlformats.org/officeDocument/2006/relationships/ctrlProp" Target="../ctrlProps/ctrlProp780.xml"/><Relationship Id="rId28" Type="http://schemas.openxmlformats.org/officeDocument/2006/relationships/ctrlProp" Target="../ctrlProps/ctrlProp785.xml"/><Relationship Id="rId36" Type="http://schemas.openxmlformats.org/officeDocument/2006/relationships/ctrlProp" Target="../ctrlProps/ctrlProp793.xml"/><Relationship Id="rId10" Type="http://schemas.openxmlformats.org/officeDocument/2006/relationships/ctrlProp" Target="../ctrlProps/ctrlProp767.xml"/><Relationship Id="rId19" Type="http://schemas.openxmlformats.org/officeDocument/2006/relationships/ctrlProp" Target="../ctrlProps/ctrlProp776.xml"/><Relationship Id="rId31" Type="http://schemas.openxmlformats.org/officeDocument/2006/relationships/ctrlProp" Target="../ctrlProps/ctrlProp788.xml"/><Relationship Id="rId4" Type="http://schemas.openxmlformats.org/officeDocument/2006/relationships/ctrlProp" Target="../ctrlProps/ctrlProp761.xml"/><Relationship Id="rId9" Type="http://schemas.openxmlformats.org/officeDocument/2006/relationships/ctrlProp" Target="../ctrlProps/ctrlProp766.xml"/><Relationship Id="rId14" Type="http://schemas.openxmlformats.org/officeDocument/2006/relationships/ctrlProp" Target="../ctrlProps/ctrlProp771.xml"/><Relationship Id="rId22" Type="http://schemas.openxmlformats.org/officeDocument/2006/relationships/ctrlProp" Target="../ctrlProps/ctrlProp779.xml"/><Relationship Id="rId27" Type="http://schemas.openxmlformats.org/officeDocument/2006/relationships/ctrlProp" Target="../ctrlProps/ctrlProp784.xml"/><Relationship Id="rId30" Type="http://schemas.openxmlformats.org/officeDocument/2006/relationships/ctrlProp" Target="../ctrlProps/ctrlProp787.xml"/><Relationship Id="rId35" Type="http://schemas.openxmlformats.org/officeDocument/2006/relationships/ctrlProp" Target="../ctrlProps/ctrlProp792.xml"/><Relationship Id="rId8" Type="http://schemas.openxmlformats.org/officeDocument/2006/relationships/ctrlProp" Target="../ctrlProps/ctrlProp765.xml"/><Relationship Id="rId3" Type="http://schemas.openxmlformats.org/officeDocument/2006/relationships/vmlDrawing" Target="../drawings/vmlDrawing32.v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801.xml"/><Relationship Id="rId13" Type="http://schemas.openxmlformats.org/officeDocument/2006/relationships/ctrlProp" Target="../ctrlProps/ctrlProp806.xml"/><Relationship Id="rId18" Type="http://schemas.openxmlformats.org/officeDocument/2006/relationships/ctrlProp" Target="../ctrlProps/ctrlProp811.xml"/><Relationship Id="rId26" Type="http://schemas.openxmlformats.org/officeDocument/2006/relationships/ctrlProp" Target="../ctrlProps/ctrlProp819.xml"/><Relationship Id="rId3" Type="http://schemas.openxmlformats.org/officeDocument/2006/relationships/vmlDrawing" Target="../drawings/vmlDrawing33.vml"/><Relationship Id="rId21" Type="http://schemas.openxmlformats.org/officeDocument/2006/relationships/ctrlProp" Target="../ctrlProps/ctrlProp814.xml"/><Relationship Id="rId7" Type="http://schemas.openxmlformats.org/officeDocument/2006/relationships/ctrlProp" Target="../ctrlProps/ctrlProp800.xml"/><Relationship Id="rId12" Type="http://schemas.openxmlformats.org/officeDocument/2006/relationships/ctrlProp" Target="../ctrlProps/ctrlProp805.xml"/><Relationship Id="rId17" Type="http://schemas.openxmlformats.org/officeDocument/2006/relationships/ctrlProp" Target="../ctrlProps/ctrlProp810.xml"/><Relationship Id="rId25" Type="http://schemas.openxmlformats.org/officeDocument/2006/relationships/ctrlProp" Target="../ctrlProps/ctrlProp818.xml"/><Relationship Id="rId2" Type="http://schemas.openxmlformats.org/officeDocument/2006/relationships/drawing" Target="../drawings/drawing34.xml"/><Relationship Id="rId16" Type="http://schemas.openxmlformats.org/officeDocument/2006/relationships/ctrlProp" Target="../ctrlProps/ctrlProp809.xml"/><Relationship Id="rId20" Type="http://schemas.openxmlformats.org/officeDocument/2006/relationships/ctrlProp" Target="../ctrlProps/ctrlProp813.xml"/><Relationship Id="rId29" Type="http://schemas.openxmlformats.org/officeDocument/2006/relationships/ctrlProp" Target="../ctrlProps/ctrlProp822.xml"/><Relationship Id="rId1" Type="http://schemas.openxmlformats.org/officeDocument/2006/relationships/printerSettings" Target="../printerSettings/printerSettings38.bin"/><Relationship Id="rId6" Type="http://schemas.openxmlformats.org/officeDocument/2006/relationships/ctrlProp" Target="../ctrlProps/ctrlProp799.xml"/><Relationship Id="rId11" Type="http://schemas.openxmlformats.org/officeDocument/2006/relationships/ctrlProp" Target="../ctrlProps/ctrlProp804.xml"/><Relationship Id="rId24" Type="http://schemas.openxmlformats.org/officeDocument/2006/relationships/ctrlProp" Target="../ctrlProps/ctrlProp817.xml"/><Relationship Id="rId5" Type="http://schemas.openxmlformats.org/officeDocument/2006/relationships/ctrlProp" Target="../ctrlProps/ctrlProp798.xml"/><Relationship Id="rId15" Type="http://schemas.openxmlformats.org/officeDocument/2006/relationships/ctrlProp" Target="../ctrlProps/ctrlProp808.xml"/><Relationship Id="rId23" Type="http://schemas.openxmlformats.org/officeDocument/2006/relationships/ctrlProp" Target="../ctrlProps/ctrlProp816.xml"/><Relationship Id="rId28" Type="http://schemas.openxmlformats.org/officeDocument/2006/relationships/ctrlProp" Target="../ctrlProps/ctrlProp821.xml"/><Relationship Id="rId10" Type="http://schemas.openxmlformats.org/officeDocument/2006/relationships/ctrlProp" Target="../ctrlProps/ctrlProp803.xml"/><Relationship Id="rId19" Type="http://schemas.openxmlformats.org/officeDocument/2006/relationships/ctrlProp" Target="../ctrlProps/ctrlProp812.xml"/><Relationship Id="rId4" Type="http://schemas.openxmlformats.org/officeDocument/2006/relationships/ctrlProp" Target="../ctrlProps/ctrlProp797.xml"/><Relationship Id="rId9" Type="http://schemas.openxmlformats.org/officeDocument/2006/relationships/ctrlProp" Target="../ctrlProps/ctrlProp802.xml"/><Relationship Id="rId14" Type="http://schemas.openxmlformats.org/officeDocument/2006/relationships/ctrlProp" Target="../ctrlProps/ctrlProp807.xml"/><Relationship Id="rId22" Type="http://schemas.openxmlformats.org/officeDocument/2006/relationships/ctrlProp" Target="../ctrlProps/ctrlProp815.xml"/><Relationship Id="rId27" Type="http://schemas.openxmlformats.org/officeDocument/2006/relationships/ctrlProp" Target="../ctrlProps/ctrlProp820.xml"/><Relationship Id="rId30" Type="http://schemas.openxmlformats.org/officeDocument/2006/relationships/ctrlProp" Target="../ctrlProps/ctrlProp8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O68"/>
  <sheetViews>
    <sheetView showGridLines="0" view="pageBreakPreview" topLeftCell="A4" zoomScale="85" zoomScaleNormal="100" zoomScaleSheetLayoutView="85" workbookViewId="0">
      <selection activeCell="AP22" sqref="AP22"/>
    </sheetView>
  </sheetViews>
  <sheetFormatPr defaultColWidth="8" defaultRowHeight="12"/>
  <cols>
    <col min="1" max="2" width="1.375" style="22" customWidth="1"/>
    <col min="3" max="5" width="2.375" style="22" customWidth="1"/>
    <col min="6" max="6" width="3.375" style="22" customWidth="1"/>
    <col min="7" max="11" width="4" style="22" customWidth="1"/>
    <col min="12" max="12" width="1.625" style="22" customWidth="1"/>
    <col min="13" max="13" width="3.75" style="22" customWidth="1"/>
    <col min="14" max="32" width="2.375" style="22" customWidth="1"/>
    <col min="33" max="33" width="2.875" style="22" customWidth="1"/>
    <col min="34" max="35" width="2.375" style="22" customWidth="1"/>
    <col min="36" max="36" width="2" style="22" customWidth="1"/>
    <col min="37" max="37" width="1.375" style="22" customWidth="1"/>
    <col min="38" max="44" width="2.375" style="22" customWidth="1"/>
    <col min="45" max="16384" width="8" style="22"/>
  </cols>
  <sheetData>
    <row r="1" spans="1:36" ht="14.1" customHeight="1">
      <c r="B1" s="1337" t="s">
        <v>430</v>
      </c>
      <c r="C1" s="1338"/>
      <c r="D1" s="1338"/>
      <c r="E1" s="1338"/>
      <c r="F1" s="1338"/>
      <c r="G1" s="1338"/>
      <c r="H1" s="1338"/>
      <c r="I1" s="1338"/>
      <c r="J1" s="1338"/>
      <c r="K1" s="1338"/>
      <c r="L1" s="1338"/>
      <c r="M1" s="1338"/>
      <c r="N1" s="1338"/>
      <c r="O1" s="1338"/>
      <c r="P1" s="1338"/>
      <c r="Q1" s="1338"/>
      <c r="R1" s="1338"/>
      <c r="S1" s="1338"/>
      <c r="T1" s="1338"/>
      <c r="U1" s="1338"/>
      <c r="V1" s="1338"/>
      <c r="W1" s="1338"/>
      <c r="X1" s="1338"/>
      <c r="Y1" s="1338"/>
      <c r="Z1" s="1338"/>
      <c r="AA1" s="1338"/>
      <c r="AB1" s="1338"/>
      <c r="AC1" s="1338"/>
      <c r="AD1" s="1338"/>
      <c r="AE1" s="1338"/>
      <c r="AF1" s="1338"/>
      <c r="AG1" s="1338"/>
      <c r="AH1" s="1338"/>
      <c r="AI1" s="1338"/>
      <c r="AJ1" s="1338"/>
    </row>
    <row r="2" spans="1:36" ht="5.0999999999999996" customHeight="1" thickBot="1"/>
    <row r="3" spans="1:36" ht="14.1" customHeight="1">
      <c r="B3" s="1339" t="s">
        <v>352</v>
      </c>
      <c r="C3" s="1340"/>
      <c r="D3" s="1340"/>
      <c r="E3" s="1340"/>
      <c r="F3" s="1340"/>
      <c r="G3" s="1340"/>
      <c r="H3" s="1340"/>
      <c r="I3" s="1340"/>
      <c r="J3" s="1340"/>
      <c r="K3" s="1340"/>
      <c r="L3" s="1340"/>
      <c r="M3" s="1340"/>
      <c r="N3" s="1340"/>
      <c r="O3" s="1340"/>
      <c r="P3" s="1340"/>
      <c r="Q3" s="1340"/>
      <c r="R3" s="1340"/>
      <c r="S3" s="1340"/>
      <c r="T3" s="1340"/>
      <c r="U3" s="1340"/>
      <c r="V3" s="1340"/>
      <c r="W3" s="1340"/>
      <c r="X3" s="1341" t="s">
        <v>3</v>
      </c>
      <c r="Y3" s="1342"/>
      <c r="Z3" s="1342"/>
      <c r="AA3" s="1342"/>
      <c r="AB3" s="1342"/>
      <c r="AC3" s="1342"/>
      <c r="AD3" s="1342"/>
      <c r="AE3" s="1342"/>
      <c r="AF3" s="1342"/>
      <c r="AG3" s="1342"/>
      <c r="AH3" s="1342"/>
      <c r="AI3" s="1342"/>
      <c r="AJ3" s="1343"/>
    </row>
    <row r="4" spans="1:36" ht="14.1" customHeight="1">
      <c r="A4" s="23"/>
      <c r="B4" s="24" t="s">
        <v>142</v>
      </c>
      <c r="C4" s="25"/>
      <c r="D4" s="23"/>
      <c r="F4" s="23"/>
      <c r="G4" s="23"/>
      <c r="H4" s="23"/>
      <c r="I4" s="23"/>
      <c r="J4" s="23"/>
      <c r="K4" s="23"/>
      <c r="L4" s="23"/>
      <c r="M4" s="23"/>
      <c r="N4" s="23"/>
      <c r="O4" s="23"/>
      <c r="P4" s="23"/>
      <c r="Q4" s="26"/>
      <c r="R4" s="26"/>
      <c r="S4" s="23"/>
      <c r="T4" s="26"/>
      <c r="U4" s="26"/>
      <c r="V4" s="23"/>
      <c r="W4" s="23"/>
      <c r="X4" s="27"/>
      <c r="Y4" s="23"/>
      <c r="Z4" s="23"/>
      <c r="AA4" s="23"/>
      <c r="AB4" s="23"/>
      <c r="AC4" s="23"/>
      <c r="AD4" s="23"/>
      <c r="AE4" s="23"/>
      <c r="AF4" s="23"/>
      <c r="AG4" s="23"/>
      <c r="AH4" s="23"/>
      <c r="AI4" s="23"/>
      <c r="AJ4" s="28"/>
    </row>
    <row r="5" spans="1:36" ht="6.95" customHeight="1">
      <c r="A5" s="23"/>
      <c r="B5" s="29"/>
      <c r="C5" s="23"/>
      <c r="D5" s="23"/>
      <c r="E5" s="23"/>
      <c r="F5" s="23"/>
      <c r="G5" s="23"/>
      <c r="H5" s="23"/>
      <c r="I5" s="23"/>
      <c r="J5" s="23"/>
      <c r="K5" s="23"/>
      <c r="L5" s="23"/>
      <c r="M5" s="23"/>
      <c r="N5" s="23"/>
      <c r="O5" s="23"/>
      <c r="P5" s="23"/>
      <c r="Q5" s="26"/>
      <c r="R5" s="26"/>
      <c r="S5" s="23"/>
      <c r="T5" s="26"/>
      <c r="U5" s="26"/>
      <c r="W5" s="30"/>
      <c r="X5" s="31"/>
      <c r="AJ5" s="28"/>
    </row>
    <row r="6" spans="1:36" ht="14.1" customHeight="1">
      <c r="A6" s="23"/>
      <c r="B6" s="29"/>
      <c r="C6" s="23" t="s">
        <v>376</v>
      </c>
      <c r="D6" s="23"/>
      <c r="E6" s="23"/>
      <c r="F6" s="23"/>
      <c r="G6" s="105"/>
      <c r="H6" s="105"/>
      <c r="I6" s="105"/>
      <c r="J6" s="105"/>
      <c r="K6" s="105"/>
      <c r="L6" s="105"/>
      <c r="M6" s="105"/>
      <c r="N6" s="105"/>
      <c r="O6" s="105"/>
      <c r="P6" s="105"/>
      <c r="Q6" s="105"/>
      <c r="R6" s="105"/>
      <c r="S6" s="105"/>
      <c r="T6" s="105"/>
      <c r="U6" s="105"/>
      <c r="V6" s="23" t="s">
        <v>27</v>
      </c>
      <c r="W6" s="23" t="s">
        <v>256</v>
      </c>
      <c r="X6" s="23"/>
      <c r="Y6" s="1344"/>
      <c r="Z6" s="1344"/>
      <c r="AA6" s="22" t="s">
        <v>21</v>
      </c>
      <c r="AB6" s="1344"/>
      <c r="AC6" s="1344"/>
      <c r="AD6" s="105" t="s">
        <v>28</v>
      </c>
      <c r="AE6" s="1344">
        <v>1</v>
      </c>
      <c r="AF6" s="1344"/>
      <c r="AG6" s="23" t="s">
        <v>132</v>
      </c>
      <c r="AH6" s="23"/>
      <c r="AI6" s="23"/>
      <c r="AJ6" s="28"/>
    </row>
    <row r="7" spans="1:36" ht="14.1" customHeight="1">
      <c r="A7" s="23"/>
      <c r="B7" s="29"/>
      <c r="C7" s="23"/>
      <c r="D7" s="1363" t="s">
        <v>143</v>
      </c>
      <c r="E7" s="1364"/>
      <c r="F7" s="1365"/>
      <c r="G7" s="1366" t="s">
        <v>4</v>
      </c>
      <c r="H7" s="1367"/>
      <c r="I7" s="1368"/>
      <c r="J7" s="1366" t="s">
        <v>111</v>
      </c>
      <c r="K7" s="1367"/>
      <c r="L7" s="1368"/>
      <c r="M7" s="1366" t="s">
        <v>5</v>
      </c>
      <c r="N7" s="1367"/>
      <c r="O7" s="1368"/>
      <c r="P7" s="1366" t="s">
        <v>353</v>
      </c>
      <c r="Q7" s="1367"/>
      <c r="R7" s="1368"/>
      <c r="S7" s="1366" t="s">
        <v>354</v>
      </c>
      <c r="T7" s="1367"/>
      <c r="U7" s="1368"/>
      <c r="V7" s="1366" t="s">
        <v>355</v>
      </c>
      <c r="W7" s="1367"/>
      <c r="X7" s="1367"/>
      <c r="Y7" s="1366" t="s">
        <v>144</v>
      </c>
      <c r="Z7" s="1367"/>
      <c r="AA7" s="1368"/>
      <c r="AB7" s="1366" t="s">
        <v>356</v>
      </c>
      <c r="AC7" s="1367"/>
      <c r="AD7" s="1367"/>
      <c r="AE7" s="1367"/>
      <c r="AF7" s="1367"/>
      <c r="AG7" s="1367"/>
      <c r="AH7" s="1367"/>
      <c r="AI7" s="1368"/>
      <c r="AJ7" s="32"/>
    </row>
    <row r="8" spans="1:36" ht="14.1" customHeight="1">
      <c r="A8" s="23"/>
      <c r="B8" s="29"/>
      <c r="C8" s="23"/>
      <c r="D8" s="1345" t="s">
        <v>357</v>
      </c>
      <c r="E8" s="1346"/>
      <c r="F8" s="1347"/>
      <c r="G8" s="1369"/>
      <c r="H8" s="1370"/>
      <c r="I8" s="1371"/>
      <c r="J8" s="1369"/>
      <c r="K8" s="1370"/>
      <c r="L8" s="1371"/>
      <c r="M8" s="1369"/>
      <c r="N8" s="1370"/>
      <c r="O8" s="1371"/>
      <c r="P8" s="1369"/>
      <c r="Q8" s="1370"/>
      <c r="R8" s="1371"/>
      <c r="S8" s="1369"/>
      <c r="T8" s="1370"/>
      <c r="U8" s="1371"/>
      <c r="V8" s="1369"/>
      <c r="W8" s="1370"/>
      <c r="X8" s="1370"/>
      <c r="Y8" s="1369"/>
      <c r="Z8" s="1370"/>
      <c r="AA8" s="1371"/>
      <c r="AB8" s="1369"/>
      <c r="AC8" s="1370"/>
      <c r="AD8" s="1370"/>
      <c r="AE8" s="1370"/>
      <c r="AF8" s="1370"/>
      <c r="AG8" s="1370"/>
      <c r="AH8" s="1370"/>
      <c r="AI8" s="1371"/>
      <c r="AJ8" s="32"/>
    </row>
    <row r="9" spans="1:36" ht="15.75" customHeight="1">
      <c r="A9" s="23"/>
      <c r="B9" s="29"/>
      <c r="C9" s="23"/>
      <c r="D9" s="1348" t="s">
        <v>358</v>
      </c>
      <c r="E9" s="1349"/>
      <c r="F9" s="1350"/>
      <c r="G9" s="1354"/>
      <c r="H9" s="1355"/>
      <c r="I9" s="1356"/>
      <c r="J9" s="1357"/>
      <c r="K9" s="1358"/>
      <c r="L9" s="1359"/>
      <c r="M9" s="1348"/>
      <c r="N9" s="1349"/>
      <c r="O9" s="1350"/>
      <c r="P9" s="1354"/>
      <c r="Q9" s="1355"/>
      <c r="R9" s="1356"/>
      <c r="S9" s="1354"/>
      <c r="T9" s="1355"/>
      <c r="U9" s="1356"/>
      <c r="V9" s="1354"/>
      <c r="W9" s="1355"/>
      <c r="X9" s="1356"/>
      <c r="Y9" s="1372">
        <f>SUM(G9,J9,M9,P9,S9,V9)</f>
        <v>0</v>
      </c>
      <c r="Z9" s="1373"/>
      <c r="AA9" s="1374"/>
      <c r="AB9" s="1378" t="s">
        <v>359</v>
      </c>
      <c r="AC9" s="1379"/>
      <c r="AD9" s="1379"/>
      <c r="AE9" s="1379"/>
      <c r="AF9" s="1380"/>
      <c r="AG9" s="1381" t="str">
        <f>IF(ISERROR(Y9/Y11*100),"",Y9/Y11*100)</f>
        <v/>
      </c>
      <c r="AH9" s="1382"/>
      <c r="AI9" s="1383"/>
      <c r="AJ9" s="32"/>
    </row>
    <row r="10" spans="1:36" ht="15.75" customHeight="1">
      <c r="A10" s="23"/>
      <c r="B10" s="29"/>
      <c r="C10" s="23"/>
      <c r="D10" s="1351"/>
      <c r="E10" s="1352"/>
      <c r="F10" s="1353"/>
      <c r="G10" s="1351"/>
      <c r="H10" s="1352"/>
      <c r="I10" s="1353"/>
      <c r="J10" s="1360"/>
      <c r="K10" s="1361"/>
      <c r="L10" s="1362"/>
      <c r="M10" s="1351"/>
      <c r="N10" s="1352"/>
      <c r="O10" s="1353"/>
      <c r="P10" s="1351"/>
      <c r="Q10" s="1352"/>
      <c r="R10" s="1353"/>
      <c r="S10" s="1351"/>
      <c r="T10" s="1352"/>
      <c r="U10" s="1353"/>
      <c r="V10" s="1351"/>
      <c r="W10" s="1352"/>
      <c r="X10" s="1353"/>
      <c r="Y10" s="1375"/>
      <c r="Z10" s="1376"/>
      <c r="AA10" s="1377"/>
      <c r="AB10" s="1384" t="s">
        <v>360</v>
      </c>
      <c r="AC10" s="1385"/>
      <c r="AD10" s="1385"/>
      <c r="AE10" s="1385"/>
      <c r="AF10" s="1386"/>
      <c r="AG10" s="1387" t="str">
        <f>IF(ISERROR(Y9/Y12*100),"",Y9/Y12*100)</f>
        <v/>
      </c>
      <c r="AH10" s="1388"/>
      <c r="AI10" s="1389"/>
      <c r="AJ10" s="32"/>
    </row>
    <row r="11" spans="1:36" ht="15.75" customHeight="1">
      <c r="A11" s="23"/>
      <c r="B11" s="29"/>
      <c r="C11" s="23"/>
      <c r="D11" s="1390" t="s">
        <v>361</v>
      </c>
      <c r="E11" s="1401"/>
      <c r="F11" s="1402"/>
      <c r="G11" s="1390"/>
      <c r="H11" s="1401"/>
      <c r="I11" s="1402"/>
      <c r="J11" s="1390"/>
      <c r="K11" s="1391"/>
      <c r="L11" s="1392"/>
      <c r="M11" s="1390"/>
      <c r="N11" s="1391"/>
      <c r="O11" s="1392"/>
      <c r="P11" s="1390"/>
      <c r="Q11" s="1391"/>
      <c r="R11" s="1392"/>
      <c r="S11" s="1390"/>
      <c r="T11" s="1391"/>
      <c r="U11" s="1392"/>
      <c r="V11" s="1390"/>
      <c r="W11" s="1391"/>
      <c r="X11" s="1392"/>
      <c r="Y11" s="1393">
        <f>SUM(G11:X11)</f>
        <v>0</v>
      </c>
      <c r="Z11" s="1394"/>
      <c r="AA11" s="1395"/>
      <c r="AB11" s="1396"/>
      <c r="AC11" s="1396"/>
      <c r="AD11" s="1396"/>
      <c r="AE11" s="1396"/>
      <c r="AF11" s="109"/>
      <c r="AG11" s="1397"/>
      <c r="AH11" s="1397"/>
      <c r="AI11" s="1397"/>
      <c r="AJ11" s="32"/>
    </row>
    <row r="12" spans="1:36" ht="15.75" customHeight="1">
      <c r="A12" s="23"/>
      <c r="B12" s="29"/>
      <c r="C12" s="23"/>
      <c r="D12" s="1398" t="s">
        <v>362</v>
      </c>
      <c r="E12" s="1399"/>
      <c r="F12" s="1400"/>
      <c r="G12" s="1398"/>
      <c r="H12" s="1399"/>
      <c r="I12" s="1400"/>
      <c r="J12" s="1398"/>
      <c r="K12" s="1399"/>
      <c r="L12" s="1400"/>
      <c r="M12" s="1398"/>
      <c r="N12" s="1399"/>
      <c r="O12" s="1400"/>
      <c r="P12" s="1398"/>
      <c r="Q12" s="1399"/>
      <c r="R12" s="1400"/>
      <c r="S12" s="1398"/>
      <c r="T12" s="1399"/>
      <c r="U12" s="1400"/>
      <c r="V12" s="1398"/>
      <c r="W12" s="1399"/>
      <c r="X12" s="1400"/>
      <c r="Y12" s="1408">
        <f>SUM(G12:X12)</f>
        <v>0</v>
      </c>
      <c r="Z12" s="1409"/>
      <c r="AA12" s="1410"/>
      <c r="AB12" s="1396"/>
      <c r="AC12" s="1396"/>
      <c r="AD12" s="1396"/>
      <c r="AE12" s="1396"/>
      <c r="AF12" s="33"/>
      <c r="AG12" s="1397"/>
      <c r="AH12" s="1397"/>
      <c r="AI12" s="1397"/>
      <c r="AJ12" s="32"/>
    </row>
    <row r="13" spans="1:36" ht="12" customHeight="1">
      <c r="B13" s="34"/>
      <c r="D13" s="106" t="s">
        <v>382</v>
      </c>
      <c r="E13" s="35" t="s">
        <v>432</v>
      </c>
      <c r="X13" s="36" t="s">
        <v>363</v>
      </c>
      <c r="Y13" s="1411" t="s">
        <v>431</v>
      </c>
      <c r="Z13" s="1411"/>
      <c r="AA13" s="1411"/>
      <c r="AB13" s="1411"/>
      <c r="AC13" s="1411"/>
      <c r="AD13" s="1411"/>
      <c r="AE13" s="1411"/>
      <c r="AF13" s="1411"/>
      <c r="AG13" s="1411"/>
      <c r="AH13" s="1411"/>
      <c r="AI13" s="1411"/>
      <c r="AJ13" s="113"/>
    </row>
    <row r="14" spans="1:36" ht="12.75" customHeight="1">
      <c r="A14" s="23"/>
      <c r="B14" s="29"/>
      <c r="C14" s="23"/>
      <c r="D14" s="106"/>
      <c r="E14" s="35"/>
      <c r="F14" s="35"/>
      <c r="G14" s="35"/>
      <c r="H14" s="35"/>
      <c r="I14" s="35"/>
      <c r="J14" s="35"/>
      <c r="K14" s="35"/>
      <c r="L14" s="35"/>
      <c r="M14" s="35"/>
      <c r="N14" s="35"/>
      <c r="O14" s="35"/>
      <c r="P14" s="35"/>
      <c r="Q14" s="35"/>
      <c r="R14" s="35"/>
      <c r="S14" s="35"/>
      <c r="T14" s="35"/>
      <c r="U14" s="35"/>
      <c r="V14" s="35"/>
      <c r="W14" s="35"/>
      <c r="X14" s="36"/>
      <c r="Y14" s="1411"/>
      <c r="Z14" s="1411"/>
      <c r="AA14" s="1411"/>
      <c r="AB14" s="1411"/>
      <c r="AC14" s="1411"/>
      <c r="AD14" s="1411"/>
      <c r="AE14" s="1411"/>
      <c r="AF14" s="1411"/>
      <c r="AG14" s="1411"/>
      <c r="AH14" s="1411"/>
      <c r="AI14" s="1411"/>
      <c r="AJ14" s="113"/>
    </row>
    <row r="15" spans="1:36" ht="14.1" customHeight="1">
      <c r="A15" s="23"/>
      <c r="B15" s="37" t="s">
        <v>364</v>
      </c>
      <c r="C15" s="38"/>
      <c r="D15" s="23"/>
      <c r="E15" s="23"/>
      <c r="F15" s="23"/>
      <c r="G15" s="23"/>
      <c r="H15" s="23"/>
      <c r="I15" s="23"/>
      <c r="J15" s="23"/>
      <c r="K15" s="23"/>
      <c r="L15" s="23"/>
      <c r="M15" s="23"/>
      <c r="N15" s="23"/>
      <c r="O15" s="23"/>
      <c r="P15" s="23"/>
      <c r="Q15" s="1344"/>
      <c r="R15" s="1344"/>
      <c r="S15" s="23"/>
      <c r="T15" s="1344"/>
      <c r="U15" s="1344"/>
      <c r="V15" s="23"/>
      <c r="W15" s="23"/>
      <c r="X15" s="39"/>
      <c r="Y15" s="1411"/>
      <c r="Z15" s="1411"/>
      <c r="AA15" s="1411"/>
      <c r="AB15" s="1411"/>
      <c r="AC15" s="1411"/>
      <c r="AD15" s="1411"/>
      <c r="AE15" s="1411"/>
      <c r="AF15" s="1411"/>
      <c r="AG15" s="1411"/>
      <c r="AH15" s="1411"/>
      <c r="AI15" s="1411"/>
      <c r="AJ15" s="113"/>
    </row>
    <row r="16" spans="1:36" ht="14.1" customHeight="1">
      <c r="A16" s="23"/>
      <c r="B16" s="29"/>
      <c r="C16" s="23" t="s">
        <v>59</v>
      </c>
      <c r="D16" s="23"/>
      <c r="E16" s="23"/>
      <c r="F16" s="23"/>
      <c r="G16" s="23"/>
      <c r="H16" s="23"/>
      <c r="I16" s="23"/>
      <c r="J16" s="23"/>
      <c r="K16" s="23"/>
      <c r="L16" s="23"/>
      <c r="M16" s="23"/>
      <c r="N16" s="23"/>
      <c r="O16" s="23"/>
      <c r="P16" s="40"/>
      <c r="Q16" s="40"/>
      <c r="R16" s="26"/>
      <c r="S16" s="41"/>
      <c r="T16" s="41"/>
      <c r="U16" s="23"/>
      <c r="V16" s="23"/>
      <c r="X16" s="39"/>
      <c r="Y16" s="1411"/>
      <c r="Z16" s="1411"/>
      <c r="AA16" s="1411"/>
      <c r="AB16" s="1411"/>
      <c r="AC16" s="1411"/>
      <c r="AD16" s="1411"/>
      <c r="AE16" s="1411"/>
      <c r="AF16" s="1411"/>
      <c r="AG16" s="1411"/>
      <c r="AH16" s="1411"/>
      <c r="AI16" s="1411"/>
      <c r="AJ16" s="113"/>
    </row>
    <row r="17" spans="1:36" ht="9.75" customHeight="1">
      <c r="A17" s="23"/>
      <c r="B17" s="29"/>
      <c r="C17" s="23"/>
      <c r="D17" s="23"/>
      <c r="E17" s="23"/>
      <c r="F17" s="23"/>
      <c r="G17" s="23"/>
      <c r="H17" s="23"/>
      <c r="I17" s="23"/>
      <c r="J17" s="23"/>
      <c r="K17" s="23"/>
      <c r="L17" s="23"/>
      <c r="M17" s="23"/>
      <c r="N17" s="23"/>
      <c r="O17" s="23"/>
      <c r="P17" s="26"/>
      <c r="Q17" s="1344"/>
      <c r="R17" s="1344"/>
      <c r="S17" s="23"/>
      <c r="T17" s="1344"/>
      <c r="U17" s="1344"/>
      <c r="V17" s="23"/>
      <c r="W17" s="23"/>
      <c r="X17" s="39"/>
      <c r="Y17" s="112"/>
      <c r="Z17" s="112"/>
      <c r="AA17" s="112"/>
      <c r="AB17" s="112"/>
      <c r="AC17" s="112"/>
      <c r="AD17" s="112"/>
      <c r="AE17" s="112"/>
      <c r="AF17" s="112"/>
      <c r="AG17" s="112"/>
      <c r="AH17" s="112"/>
      <c r="AI17" s="112"/>
      <c r="AJ17" s="113"/>
    </row>
    <row r="18" spans="1:36" ht="14.1" customHeight="1">
      <c r="A18" s="23"/>
      <c r="B18" s="29"/>
      <c r="C18" s="23" t="s">
        <v>365</v>
      </c>
      <c r="D18" s="23"/>
      <c r="E18" s="23"/>
      <c r="F18" s="23"/>
      <c r="G18" s="23"/>
      <c r="H18" s="23"/>
      <c r="I18" s="23"/>
      <c r="J18" s="23"/>
      <c r="K18" s="23"/>
      <c r="L18" s="23"/>
      <c r="M18" s="23"/>
      <c r="N18" s="23"/>
      <c r="O18" s="23"/>
      <c r="P18" s="23"/>
      <c r="Q18" s="23"/>
      <c r="R18" s="23"/>
      <c r="S18" s="23"/>
      <c r="T18" s="23"/>
      <c r="U18" s="23"/>
      <c r="V18" s="23"/>
      <c r="W18" s="23"/>
      <c r="X18" s="42"/>
      <c r="Y18" s="112"/>
      <c r="Z18" s="112"/>
      <c r="AA18" s="112"/>
      <c r="AB18" s="112"/>
      <c r="AC18" s="112"/>
      <c r="AD18" s="112"/>
      <c r="AE18" s="112"/>
      <c r="AF18" s="112"/>
      <c r="AG18" s="112"/>
      <c r="AH18" s="112"/>
      <c r="AI18" s="112"/>
      <c r="AJ18" s="113"/>
    </row>
    <row r="19" spans="1:36" ht="14.1" customHeight="1" thickBot="1">
      <c r="A19" s="23"/>
      <c r="B19" s="29"/>
      <c r="C19" s="23"/>
      <c r="D19" s="23"/>
      <c r="E19" s="43" t="s">
        <v>6</v>
      </c>
      <c r="F19" s="44"/>
      <c r="G19" s="45"/>
      <c r="H19" s="45"/>
      <c r="I19" s="45"/>
      <c r="J19" s="45"/>
      <c r="K19" s="45"/>
      <c r="L19" s="45"/>
      <c r="M19" s="45"/>
      <c r="N19" s="45"/>
      <c r="O19" s="45"/>
      <c r="P19" s="45"/>
      <c r="Q19" s="46"/>
      <c r="R19" s="46"/>
      <c r="S19" s="23"/>
      <c r="T19" s="23"/>
      <c r="U19" s="23"/>
      <c r="V19" s="23"/>
      <c r="W19" s="23"/>
      <c r="X19" s="31"/>
      <c r="Y19" s="112"/>
      <c r="Z19" s="112"/>
      <c r="AA19" s="112"/>
      <c r="AB19" s="112"/>
      <c r="AC19" s="112"/>
      <c r="AD19" s="112"/>
      <c r="AE19" s="112"/>
      <c r="AF19" s="112"/>
      <c r="AG19" s="112"/>
      <c r="AH19" s="112"/>
      <c r="AI19" s="112"/>
      <c r="AJ19" s="113"/>
    </row>
    <row r="20" spans="1:36" ht="7.5" customHeight="1" thickTop="1">
      <c r="A20" s="23"/>
      <c r="B20" s="29"/>
      <c r="C20" s="23"/>
      <c r="D20" s="23"/>
      <c r="E20" s="47"/>
      <c r="F20" s="47"/>
      <c r="G20" s="47"/>
      <c r="H20" s="47"/>
      <c r="I20" s="47"/>
      <c r="J20" s="47"/>
      <c r="K20" s="47"/>
      <c r="L20" s="47"/>
      <c r="M20" s="47"/>
      <c r="N20" s="47"/>
      <c r="O20" s="47"/>
      <c r="P20" s="47"/>
      <c r="Q20" s="23"/>
      <c r="R20" s="23"/>
      <c r="S20" s="23"/>
      <c r="T20" s="23"/>
      <c r="U20" s="23"/>
      <c r="V20" s="23"/>
      <c r="W20" s="48"/>
      <c r="X20" s="49"/>
      <c r="Y20" s="50"/>
      <c r="Z20" s="50"/>
      <c r="AJ20" s="28"/>
    </row>
    <row r="21" spans="1:36" ht="14.1" customHeight="1">
      <c r="A21" s="23"/>
      <c r="B21" s="29"/>
      <c r="C21" s="22" t="s">
        <v>366</v>
      </c>
      <c r="F21" s="47"/>
      <c r="G21" s="47"/>
      <c r="H21" s="47"/>
      <c r="I21" s="47"/>
      <c r="J21" s="47"/>
      <c r="K21" s="47"/>
      <c r="L21" s="47"/>
      <c r="M21" s="47"/>
      <c r="N21" s="47"/>
      <c r="O21" s="47"/>
      <c r="P21" s="47"/>
      <c r="Q21" s="23"/>
      <c r="R21" s="23"/>
      <c r="S21" s="23"/>
      <c r="T21" s="23"/>
      <c r="U21" s="23"/>
      <c r="V21" s="23"/>
      <c r="W21" s="23"/>
      <c r="X21" s="49"/>
      <c r="Y21" s="51"/>
      <c r="Z21" s="51"/>
      <c r="AA21" s="51"/>
      <c r="AB21" s="51"/>
      <c r="AC21" s="51"/>
      <c r="AD21" s="51"/>
      <c r="AE21" s="51"/>
      <c r="AF21" s="51"/>
      <c r="AG21" s="51"/>
      <c r="AH21" s="51"/>
      <c r="AI21" s="51"/>
      <c r="AJ21" s="28"/>
    </row>
    <row r="22" spans="1:36" ht="27.75" customHeight="1">
      <c r="A22" s="23"/>
      <c r="B22" s="29"/>
      <c r="C22" s="52"/>
      <c r="D22" s="1403" t="s">
        <v>7</v>
      </c>
      <c r="E22" s="1404"/>
      <c r="F22" s="1404"/>
      <c r="G22" s="1405"/>
      <c r="H22" s="1406" t="s">
        <v>31</v>
      </c>
      <c r="I22" s="1407"/>
      <c r="J22" s="1403" t="s">
        <v>9</v>
      </c>
      <c r="K22" s="1404"/>
      <c r="L22" s="107"/>
      <c r="M22" s="1407" t="s">
        <v>433</v>
      </c>
      <c r="N22" s="1404"/>
      <c r="O22" s="1404"/>
      <c r="P22" s="1404"/>
      <c r="Q22" s="1404"/>
      <c r="R22" s="1404"/>
      <c r="S22" s="1404"/>
      <c r="T22" s="1404"/>
      <c r="U22" s="1404"/>
      <c r="V22" s="1404"/>
      <c r="W22" s="1404"/>
      <c r="X22" s="1404"/>
      <c r="Y22" s="1404"/>
      <c r="Z22" s="1404"/>
      <c r="AA22" s="1404"/>
      <c r="AB22" s="1404"/>
      <c r="AC22" s="1404"/>
      <c r="AD22" s="1404"/>
      <c r="AE22" s="1404"/>
      <c r="AF22" s="1405"/>
      <c r="AG22" s="1403" t="s">
        <v>367</v>
      </c>
      <c r="AH22" s="1404"/>
      <c r="AI22" s="1405"/>
      <c r="AJ22" s="28"/>
    </row>
    <row r="23" spans="1:36" ht="10.5" customHeight="1">
      <c r="A23" s="23"/>
      <c r="B23" s="29"/>
      <c r="C23" s="53"/>
      <c r="D23" s="1412" t="s">
        <v>375</v>
      </c>
      <c r="E23" s="1415" t="s">
        <v>145</v>
      </c>
      <c r="F23" s="1344"/>
      <c r="G23" s="1416"/>
      <c r="H23" s="1420"/>
      <c r="I23" s="1421"/>
      <c r="J23" s="1424"/>
      <c r="K23" s="1425"/>
      <c r="L23" s="1428"/>
      <c r="M23" s="1429"/>
      <c r="N23" s="1429"/>
      <c r="O23" s="1429"/>
      <c r="P23" s="1429"/>
      <c r="Q23" s="1429"/>
      <c r="R23" s="1429"/>
      <c r="S23" s="1429"/>
      <c r="T23" s="1429"/>
      <c r="U23" s="1430"/>
      <c r="V23" s="1431"/>
      <c r="W23" s="1432"/>
      <c r="X23" s="1432"/>
      <c r="Y23" s="1432"/>
      <c r="Z23" s="1432"/>
      <c r="AA23" s="1432"/>
      <c r="AB23" s="1433"/>
      <c r="AC23" s="1433"/>
      <c r="AD23" s="1433"/>
      <c r="AE23" s="1434"/>
      <c r="AF23" s="1434"/>
      <c r="AG23" s="1450" t="str">
        <f>IF(J23&gt;0,IF(AB25:AB25&lt;=J23,"○","×"),"")</f>
        <v/>
      </c>
      <c r="AH23" s="1451"/>
      <c r="AI23" s="1452"/>
      <c r="AJ23" s="28"/>
    </row>
    <row r="24" spans="1:36" ht="10.5" customHeight="1">
      <c r="A24" s="23"/>
      <c r="B24" s="29"/>
      <c r="C24" s="53"/>
      <c r="D24" s="1413"/>
      <c r="E24" s="1415"/>
      <c r="F24" s="1344"/>
      <c r="G24" s="1416"/>
      <c r="H24" s="1420"/>
      <c r="I24" s="1421"/>
      <c r="J24" s="1424"/>
      <c r="K24" s="1425"/>
      <c r="L24" s="1459" t="s">
        <v>378</v>
      </c>
      <c r="M24" s="1460"/>
      <c r="N24" s="1460"/>
      <c r="O24" s="1460"/>
      <c r="P24" s="1460"/>
      <c r="Q24" s="1460"/>
      <c r="R24" s="1460"/>
      <c r="S24" s="1460"/>
      <c r="T24" s="1460"/>
      <c r="U24" s="1461"/>
      <c r="V24" s="1462"/>
      <c r="W24" s="1463">
        <v>3.3</v>
      </c>
      <c r="X24" s="1463"/>
      <c r="Y24" s="1463"/>
      <c r="Z24" s="1463"/>
      <c r="AA24" s="1463"/>
      <c r="AB24" s="1464">
        <f>U24*W24</f>
        <v>0</v>
      </c>
      <c r="AC24" s="1464"/>
      <c r="AD24" s="1464"/>
      <c r="AE24" s="1448" t="s">
        <v>369</v>
      </c>
      <c r="AF24" s="1448"/>
      <c r="AG24" s="1453"/>
      <c r="AH24" s="1454"/>
      <c r="AI24" s="1455"/>
      <c r="AJ24" s="28"/>
    </row>
    <row r="25" spans="1:36" ht="10.5" customHeight="1">
      <c r="A25" s="23"/>
      <c r="B25" s="29"/>
      <c r="C25" s="53"/>
      <c r="D25" s="1413"/>
      <c r="E25" s="1417"/>
      <c r="F25" s="1418"/>
      <c r="G25" s="1419"/>
      <c r="H25" s="1422"/>
      <c r="I25" s="1423"/>
      <c r="J25" s="1426"/>
      <c r="K25" s="1427"/>
      <c r="L25" s="1465"/>
      <c r="M25" s="1466"/>
      <c r="N25" s="1466"/>
      <c r="O25" s="1466"/>
      <c r="P25" s="1466"/>
      <c r="Q25" s="1466"/>
      <c r="R25" s="1466"/>
      <c r="S25" s="1466"/>
      <c r="T25" s="1466"/>
      <c r="U25" s="1467"/>
      <c r="V25" s="1468"/>
      <c r="W25" s="1469"/>
      <c r="X25" s="1469"/>
      <c r="Y25" s="1469"/>
      <c r="Z25" s="1469"/>
      <c r="AA25" s="1469"/>
      <c r="AB25" s="1470"/>
      <c r="AC25" s="1470"/>
      <c r="AD25" s="1470"/>
      <c r="AE25" s="1471"/>
      <c r="AF25" s="1471"/>
      <c r="AG25" s="1456"/>
      <c r="AH25" s="1457"/>
      <c r="AI25" s="1458"/>
      <c r="AJ25" s="28"/>
    </row>
    <row r="26" spans="1:36" ht="12" customHeight="1">
      <c r="A26" s="23"/>
      <c r="B26" s="29"/>
      <c r="C26" s="53"/>
      <c r="D26" s="1413"/>
      <c r="E26" s="1435" t="s">
        <v>374</v>
      </c>
      <c r="F26" s="1436"/>
      <c r="G26" s="1437"/>
      <c r="H26" s="1438"/>
      <c r="I26" s="1439"/>
      <c r="J26" s="1440"/>
      <c r="K26" s="1441"/>
      <c r="L26" s="54"/>
      <c r="M26" s="1444"/>
      <c r="N26" s="1444"/>
      <c r="O26" s="1444"/>
      <c r="P26" s="1444"/>
      <c r="Q26" s="1444"/>
      <c r="R26" s="1444"/>
      <c r="S26" s="1444"/>
      <c r="T26" s="1444"/>
      <c r="U26" s="1430"/>
      <c r="V26" s="1430"/>
      <c r="W26" s="1445"/>
      <c r="X26" s="1445"/>
      <c r="Y26" s="1445"/>
      <c r="Z26" s="1445"/>
      <c r="AA26" s="1445"/>
      <c r="AB26" s="1433"/>
      <c r="AC26" s="1433"/>
      <c r="AD26" s="1433"/>
      <c r="AE26" s="1446"/>
      <c r="AF26" s="1447"/>
      <c r="AG26" s="1450" t="str">
        <f>IF(J26&gt;0,IF(AB28:AB28&lt;=J26,"○","×"),"")</f>
        <v/>
      </c>
      <c r="AH26" s="1451"/>
      <c r="AI26" s="1452"/>
      <c r="AJ26" s="28"/>
    </row>
    <row r="27" spans="1:36" ht="12" customHeight="1">
      <c r="A27" s="23"/>
      <c r="B27" s="29"/>
      <c r="C27" s="53"/>
      <c r="D27" s="1413"/>
      <c r="E27" s="1415"/>
      <c r="F27" s="1344"/>
      <c r="G27" s="1416"/>
      <c r="H27" s="1420"/>
      <c r="I27" s="1421"/>
      <c r="J27" s="1442"/>
      <c r="K27" s="1443"/>
      <c r="L27" s="55"/>
      <c r="M27" s="1477" t="s">
        <v>379</v>
      </c>
      <c r="N27" s="1477"/>
      <c r="O27" s="1477"/>
      <c r="P27" s="1477"/>
      <c r="Q27" s="1477"/>
      <c r="R27" s="1477"/>
      <c r="S27" s="1477"/>
      <c r="T27" s="1477"/>
      <c r="U27" s="1478"/>
      <c r="V27" s="1478"/>
      <c r="W27" s="1463">
        <v>3.3</v>
      </c>
      <c r="X27" s="1463"/>
      <c r="Y27" s="1463"/>
      <c r="Z27" s="1463"/>
      <c r="AA27" s="1463"/>
      <c r="AB27" s="1464">
        <f>U27*W27</f>
        <v>0</v>
      </c>
      <c r="AC27" s="1464"/>
      <c r="AD27" s="1464"/>
      <c r="AE27" s="1448" t="s">
        <v>369</v>
      </c>
      <c r="AF27" s="1449"/>
      <c r="AG27" s="1453"/>
      <c r="AH27" s="1454"/>
      <c r="AI27" s="1455"/>
      <c r="AJ27" s="28"/>
    </row>
    <row r="28" spans="1:36" ht="12" customHeight="1">
      <c r="A28" s="23"/>
      <c r="B28" s="29"/>
      <c r="C28" s="53"/>
      <c r="D28" s="1413"/>
      <c r="E28" s="1415"/>
      <c r="F28" s="1344"/>
      <c r="G28" s="1416"/>
      <c r="H28" s="1420"/>
      <c r="I28" s="1421"/>
      <c r="J28" s="1442"/>
      <c r="K28" s="1443"/>
      <c r="L28" s="55"/>
      <c r="M28" s="1479" t="s">
        <v>116</v>
      </c>
      <c r="N28" s="1479"/>
      <c r="O28" s="1479"/>
      <c r="P28" s="1479"/>
      <c r="Q28" s="1479"/>
      <c r="R28" s="1479"/>
      <c r="S28" s="1479"/>
      <c r="T28" s="56"/>
      <c r="U28" s="1480"/>
      <c r="V28" s="1480"/>
      <c r="W28" s="1469"/>
      <c r="X28" s="1469"/>
      <c r="Y28" s="1469"/>
      <c r="Z28" s="1469"/>
      <c r="AA28" s="1469"/>
      <c r="AB28" s="1481"/>
      <c r="AC28" s="1481"/>
      <c r="AD28" s="1481"/>
      <c r="AE28" s="1448"/>
      <c r="AF28" s="1449"/>
      <c r="AG28" s="1456"/>
      <c r="AH28" s="1457"/>
      <c r="AI28" s="1458"/>
      <c r="AJ28" s="28"/>
    </row>
    <row r="29" spans="1:36" ht="39.75" customHeight="1">
      <c r="A29" s="23"/>
      <c r="B29" s="29"/>
      <c r="C29" s="53"/>
      <c r="D29" s="1414"/>
      <c r="E29" s="1496" t="s">
        <v>125</v>
      </c>
      <c r="F29" s="1497"/>
      <c r="G29" s="1498"/>
      <c r="H29" s="1499"/>
      <c r="I29" s="1500"/>
      <c r="J29" s="1501">
        <f>J23+J26</f>
        <v>0</v>
      </c>
      <c r="K29" s="1502"/>
      <c r="L29" s="57"/>
      <c r="M29" s="58"/>
      <c r="N29" s="58"/>
      <c r="O29" s="58"/>
      <c r="P29" s="58"/>
      <c r="Q29" s="59"/>
      <c r="R29" s="59"/>
      <c r="S29" s="102"/>
      <c r="T29" s="60"/>
      <c r="U29" s="1503">
        <f>U25+U27</f>
        <v>0</v>
      </c>
      <c r="V29" s="1504"/>
      <c r="W29" s="1482" t="s">
        <v>108</v>
      </c>
      <c r="X29" s="1482"/>
      <c r="Y29" s="1482"/>
      <c r="Z29" s="1482"/>
      <c r="AA29" s="1482"/>
      <c r="AB29" s="1505">
        <f>AB24+AB27</f>
        <v>0</v>
      </c>
      <c r="AC29" s="1505"/>
      <c r="AD29" s="1505"/>
      <c r="AE29" s="104" t="s">
        <v>368</v>
      </c>
      <c r="AF29" s="61"/>
      <c r="AG29" s="1345"/>
      <c r="AH29" s="1346"/>
      <c r="AI29" s="1347"/>
      <c r="AJ29" s="28"/>
    </row>
    <row r="30" spans="1:36" ht="14.1" customHeight="1">
      <c r="A30" s="23"/>
      <c r="B30" s="29"/>
      <c r="C30" s="53"/>
      <c r="D30" s="1413" t="s">
        <v>105</v>
      </c>
      <c r="E30" s="1484" t="s">
        <v>23</v>
      </c>
      <c r="F30" s="1364"/>
      <c r="G30" s="1365"/>
      <c r="H30" s="1485"/>
      <c r="I30" s="1486"/>
      <c r="J30" s="1426"/>
      <c r="K30" s="1427"/>
      <c r="L30" s="1487" t="s">
        <v>421</v>
      </c>
      <c r="M30" s="1488"/>
      <c r="N30" s="1488"/>
      <c r="O30" s="1488"/>
      <c r="P30" s="1488"/>
      <c r="Q30" s="1488"/>
      <c r="R30" s="1488"/>
      <c r="S30" s="1488"/>
      <c r="T30" s="1488"/>
      <c r="U30" s="1493"/>
      <c r="V30" s="1493"/>
      <c r="W30" s="1494">
        <v>1.98</v>
      </c>
      <c r="X30" s="1494"/>
      <c r="Y30" s="1494"/>
      <c r="Z30" s="1494"/>
      <c r="AA30" s="1494"/>
      <c r="AB30" s="1495">
        <f>U30*W30</f>
        <v>0</v>
      </c>
      <c r="AC30" s="1495"/>
      <c r="AD30" s="1495"/>
      <c r="AE30" s="62" t="s">
        <v>368</v>
      </c>
      <c r="AF30" s="63"/>
      <c r="AG30" s="1456" t="str">
        <f>IF(J30&gt;0,IF(AB30:AB30&lt;=J30,"○","×"),"")</f>
        <v/>
      </c>
      <c r="AH30" s="1457"/>
      <c r="AI30" s="1458"/>
      <c r="AJ30" s="28"/>
    </row>
    <row r="31" spans="1:36" ht="14.1" customHeight="1">
      <c r="A31" s="23"/>
      <c r="B31" s="29"/>
      <c r="C31" s="53"/>
      <c r="D31" s="1413"/>
      <c r="E31" s="1506" t="s">
        <v>24</v>
      </c>
      <c r="F31" s="1507"/>
      <c r="G31" s="1508"/>
      <c r="H31" s="1514"/>
      <c r="I31" s="1515"/>
      <c r="J31" s="1516"/>
      <c r="K31" s="1517"/>
      <c r="L31" s="1489"/>
      <c r="M31" s="1490"/>
      <c r="N31" s="1490"/>
      <c r="O31" s="1490"/>
      <c r="P31" s="1490"/>
      <c r="Q31" s="1490"/>
      <c r="R31" s="1490"/>
      <c r="S31" s="1490"/>
      <c r="T31" s="1490"/>
      <c r="U31" s="1518"/>
      <c r="V31" s="1518"/>
      <c r="W31" s="1472">
        <v>1.98</v>
      </c>
      <c r="X31" s="1472"/>
      <c r="Y31" s="1472"/>
      <c r="Z31" s="1472"/>
      <c r="AA31" s="1472"/>
      <c r="AB31" s="1473">
        <f>U31*W31</f>
        <v>0</v>
      </c>
      <c r="AC31" s="1473"/>
      <c r="AD31" s="1473"/>
      <c r="AE31" s="23" t="s">
        <v>368</v>
      </c>
      <c r="AF31" s="52"/>
      <c r="AG31" s="1474" t="str">
        <f>IF(J31&gt;0,IF(AB31:AB31&lt;=J31,"○","×"),"")</f>
        <v/>
      </c>
      <c r="AH31" s="1475"/>
      <c r="AI31" s="1476"/>
      <c r="AJ31" s="28"/>
    </row>
    <row r="32" spans="1:36" ht="14.1" customHeight="1">
      <c r="A32" s="23"/>
      <c r="B32" s="29"/>
      <c r="C32" s="53"/>
      <c r="D32" s="1413"/>
      <c r="E32" s="1506" t="s">
        <v>25</v>
      </c>
      <c r="F32" s="1507"/>
      <c r="G32" s="1508"/>
      <c r="H32" s="1509"/>
      <c r="I32" s="1510"/>
      <c r="J32" s="1516"/>
      <c r="K32" s="1517"/>
      <c r="L32" s="1491"/>
      <c r="M32" s="1492"/>
      <c r="N32" s="1492"/>
      <c r="O32" s="1492"/>
      <c r="P32" s="1492"/>
      <c r="Q32" s="1492"/>
      <c r="R32" s="1492"/>
      <c r="S32" s="1492"/>
      <c r="T32" s="1492"/>
      <c r="U32" s="1518"/>
      <c r="V32" s="1518"/>
      <c r="W32" s="1472">
        <v>1.98</v>
      </c>
      <c r="X32" s="1472"/>
      <c r="Y32" s="1472"/>
      <c r="Z32" s="1472"/>
      <c r="AA32" s="1472"/>
      <c r="AB32" s="1473">
        <f>U32*W32</f>
        <v>0</v>
      </c>
      <c r="AC32" s="1473"/>
      <c r="AD32" s="1473"/>
      <c r="AE32" s="64" t="s">
        <v>368</v>
      </c>
      <c r="AF32" s="65"/>
      <c r="AG32" s="1474" t="str">
        <f>IF(J32&gt;0,IF(AB32:AB32&lt;=J32,"○","×"),"")</f>
        <v/>
      </c>
      <c r="AH32" s="1475"/>
      <c r="AI32" s="1476"/>
      <c r="AJ32" s="28"/>
    </row>
    <row r="33" spans="1:41" ht="14.1" customHeight="1">
      <c r="A33" s="23"/>
      <c r="B33" s="29"/>
      <c r="C33" s="53"/>
      <c r="D33" s="1414"/>
      <c r="E33" s="1511" t="s">
        <v>106</v>
      </c>
      <c r="F33" s="1346"/>
      <c r="G33" s="1347"/>
      <c r="H33" s="1499"/>
      <c r="I33" s="1512"/>
      <c r="J33" s="1501">
        <f>SUM(J30:K32)</f>
        <v>0</v>
      </c>
      <c r="K33" s="1502"/>
      <c r="L33" s="66"/>
      <c r="M33" s="103"/>
      <c r="N33" s="1482"/>
      <c r="O33" s="1482"/>
      <c r="P33" s="1482"/>
      <c r="Q33" s="1482"/>
      <c r="R33" s="1482"/>
      <c r="S33" s="1513" t="s">
        <v>106</v>
      </c>
      <c r="T33" s="1513"/>
      <c r="U33" s="1503">
        <f>SUM(U30:V32)</f>
        <v>0</v>
      </c>
      <c r="V33" s="1503"/>
      <c r="W33" s="1482" t="s">
        <v>108</v>
      </c>
      <c r="X33" s="1482"/>
      <c r="Y33" s="1482"/>
      <c r="Z33" s="1482"/>
      <c r="AA33" s="1482"/>
      <c r="AB33" s="1483">
        <f>SUM(AB30:AD32)</f>
        <v>0</v>
      </c>
      <c r="AC33" s="1483"/>
      <c r="AD33" s="1483"/>
      <c r="AE33" s="102" t="s">
        <v>368</v>
      </c>
      <c r="AF33" s="61"/>
      <c r="AG33" s="1345"/>
      <c r="AH33" s="1346"/>
      <c r="AI33" s="1347"/>
      <c r="AJ33" s="28"/>
    </row>
    <row r="34" spans="1:41" ht="24" customHeight="1">
      <c r="A34" s="23"/>
      <c r="B34" s="29"/>
      <c r="C34" s="53"/>
      <c r="D34" s="1535" t="s">
        <v>8</v>
      </c>
      <c r="E34" s="1536"/>
      <c r="F34" s="1536"/>
      <c r="G34" s="1537"/>
      <c r="H34" s="1538"/>
      <c r="I34" s="1539"/>
      <c r="J34" s="1530"/>
      <c r="K34" s="1531"/>
      <c r="L34" s="1532" t="s">
        <v>422</v>
      </c>
      <c r="M34" s="1533"/>
      <c r="N34" s="1533"/>
      <c r="O34" s="1533"/>
      <c r="P34" s="1533"/>
      <c r="Q34" s="1533"/>
      <c r="R34" s="1533"/>
      <c r="S34" s="1533"/>
      <c r="T34" s="1533"/>
      <c r="U34" s="1540">
        <f>U33+U27</f>
        <v>0</v>
      </c>
      <c r="V34" s="1540"/>
      <c r="W34" s="1472">
        <v>1.98</v>
      </c>
      <c r="X34" s="1472"/>
      <c r="Y34" s="1472"/>
      <c r="Z34" s="1472"/>
      <c r="AA34" s="1472"/>
      <c r="AB34" s="1541">
        <f>U34*W34</f>
        <v>0</v>
      </c>
      <c r="AC34" s="1541"/>
      <c r="AD34" s="1541"/>
      <c r="AE34" s="108" t="s">
        <v>368</v>
      </c>
      <c r="AF34" s="67"/>
      <c r="AG34" s="1519" t="str">
        <f>IF(J34="","",IF(J34&gt;=0,IF(AB34&lt;=J34,"○","×"),""))</f>
        <v/>
      </c>
      <c r="AH34" s="1520"/>
      <c r="AI34" s="1521"/>
      <c r="AJ34" s="28"/>
    </row>
    <row r="35" spans="1:41" ht="20.100000000000001" customHeight="1">
      <c r="A35" s="23"/>
      <c r="B35" s="29"/>
      <c r="C35" s="53"/>
      <c r="D35" s="1522" t="s">
        <v>26</v>
      </c>
      <c r="E35" s="1523"/>
      <c r="F35" s="1523"/>
      <c r="G35" s="1524"/>
      <c r="H35" s="1525">
        <f>SUM(H29,H33,H34)</f>
        <v>0</v>
      </c>
      <c r="I35" s="1526"/>
      <c r="J35" s="1527">
        <f>J29+J33+J34</f>
        <v>0</v>
      </c>
      <c r="K35" s="1528"/>
      <c r="L35" s="68"/>
      <c r="M35" s="69"/>
      <c r="N35" s="69"/>
      <c r="O35" s="69"/>
      <c r="P35" s="69"/>
      <c r="Q35" s="70"/>
      <c r="R35" s="70"/>
      <c r="S35" s="69"/>
      <c r="T35" s="70"/>
      <c r="U35" s="70"/>
      <c r="V35" s="69"/>
      <c r="W35" s="69"/>
      <c r="X35" s="69"/>
      <c r="Y35" s="69"/>
      <c r="Z35" s="69"/>
      <c r="AA35" s="69"/>
      <c r="AB35" s="71"/>
      <c r="AC35" s="71"/>
      <c r="AD35" s="71"/>
      <c r="AE35" s="69"/>
      <c r="AF35" s="67"/>
      <c r="AG35" s="1529"/>
      <c r="AH35" s="1529"/>
      <c r="AI35" s="1529"/>
      <c r="AJ35" s="28"/>
    </row>
    <row r="36" spans="1:41" ht="24" customHeight="1">
      <c r="A36" s="23"/>
      <c r="B36" s="29"/>
      <c r="C36" s="53"/>
      <c r="D36" s="1369" t="s">
        <v>107</v>
      </c>
      <c r="E36" s="1370"/>
      <c r="F36" s="1370"/>
      <c r="G36" s="1370"/>
      <c r="H36" s="1370"/>
      <c r="I36" s="1370"/>
      <c r="J36" s="1530"/>
      <c r="K36" s="1531"/>
      <c r="L36" s="1532" t="s">
        <v>423</v>
      </c>
      <c r="M36" s="1533"/>
      <c r="N36" s="1533"/>
      <c r="O36" s="1533"/>
      <c r="P36" s="1533"/>
      <c r="Q36" s="1533"/>
      <c r="R36" s="1533"/>
      <c r="S36" s="1533"/>
      <c r="T36" s="1533"/>
      <c r="U36" s="1534">
        <f>U33+U27</f>
        <v>0</v>
      </c>
      <c r="V36" s="1534"/>
      <c r="W36" s="1472">
        <v>3.3</v>
      </c>
      <c r="X36" s="1472"/>
      <c r="Y36" s="1472"/>
      <c r="Z36" s="1472"/>
      <c r="AA36" s="1472"/>
      <c r="AB36" s="1546">
        <f>U36*W36</f>
        <v>0</v>
      </c>
      <c r="AC36" s="1546"/>
      <c r="AD36" s="1546"/>
      <c r="AE36" s="72" t="s">
        <v>368</v>
      </c>
      <c r="AF36" s="72"/>
      <c r="AG36" s="1519" t="str">
        <f>IF(J36="","",IF(J36&gt;=0,IF(AB36:AB36&lt;=J36,"○","×"),""))</f>
        <v/>
      </c>
      <c r="AH36" s="1520"/>
      <c r="AI36" s="1521"/>
      <c r="AJ36" s="28"/>
    </row>
    <row r="37" spans="1:41" s="73" customFormat="1" ht="3.75" customHeight="1">
      <c r="B37" s="74"/>
      <c r="C37" s="75"/>
      <c r="D37" s="1547"/>
      <c r="E37" s="1547"/>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1547"/>
      <c r="AI37" s="1547"/>
      <c r="AJ37" s="76"/>
    </row>
    <row r="38" spans="1:41" s="73" customFormat="1" ht="12" customHeight="1">
      <c r="B38" s="74"/>
      <c r="C38" s="23" t="s">
        <v>370</v>
      </c>
      <c r="E38" s="23"/>
      <c r="F38" s="23"/>
      <c r="G38" s="23"/>
      <c r="H38" s="23"/>
      <c r="I38" s="23"/>
      <c r="J38" s="23"/>
      <c r="K38" s="23"/>
      <c r="L38" s="23"/>
      <c r="M38" s="23"/>
      <c r="N38" s="23"/>
      <c r="O38" s="23"/>
      <c r="P38" s="23"/>
      <c r="Q38" s="23"/>
      <c r="R38" s="23"/>
      <c r="S38" s="23"/>
      <c r="T38" s="23"/>
      <c r="U38" s="23"/>
      <c r="V38" s="23"/>
      <c r="W38" s="77"/>
      <c r="X38" s="78" t="s">
        <v>126</v>
      </c>
      <c r="Y38" s="1548" t="s">
        <v>435</v>
      </c>
      <c r="Z38" s="1548"/>
      <c r="AA38" s="1548"/>
      <c r="AB38" s="1548"/>
      <c r="AC38" s="1548"/>
      <c r="AD38" s="1548"/>
      <c r="AE38" s="1548"/>
      <c r="AF38" s="1548"/>
      <c r="AG38" s="1548"/>
      <c r="AH38" s="1548"/>
      <c r="AI38" s="1548"/>
      <c r="AJ38" s="1549"/>
      <c r="AK38" s="74"/>
    </row>
    <row r="39" spans="1:41" s="73" customFormat="1" ht="12" customHeight="1">
      <c r="B39" s="74"/>
      <c r="C39" s="75"/>
      <c r="D39" s="23"/>
      <c r="E39" s="22" t="s">
        <v>373</v>
      </c>
      <c r="F39" s="23"/>
      <c r="G39" s="23"/>
      <c r="H39" s="40"/>
      <c r="I39" s="40"/>
      <c r="J39" s="79"/>
      <c r="K39" s="80" t="s">
        <v>371</v>
      </c>
      <c r="L39" s="23" t="s">
        <v>372</v>
      </c>
      <c r="M39" s="23"/>
      <c r="N39" s="23"/>
      <c r="Q39" s="23"/>
      <c r="R39" s="22"/>
      <c r="S39" s="22"/>
      <c r="T39" s="105"/>
      <c r="U39" s="80" t="s">
        <v>371</v>
      </c>
      <c r="V39" s="22"/>
      <c r="W39" s="77"/>
      <c r="X39" s="78"/>
      <c r="Y39" s="1548"/>
      <c r="Z39" s="1548"/>
      <c r="AA39" s="1548"/>
      <c r="AB39" s="1548"/>
      <c r="AC39" s="1548"/>
      <c r="AD39" s="1548"/>
      <c r="AE39" s="1548"/>
      <c r="AF39" s="1548"/>
      <c r="AG39" s="1548"/>
      <c r="AH39" s="1548"/>
      <c r="AI39" s="1548"/>
      <c r="AJ39" s="1549"/>
      <c r="AK39" s="74"/>
    </row>
    <row r="40" spans="1:41" s="73" customFormat="1" ht="12" customHeight="1">
      <c r="B40" s="74"/>
      <c r="C40" s="75"/>
      <c r="D40" s="23"/>
      <c r="E40" s="23" t="s">
        <v>418</v>
      </c>
      <c r="F40" s="23"/>
      <c r="G40" s="23"/>
      <c r="H40" s="40"/>
      <c r="I40" s="40"/>
      <c r="J40" s="79"/>
      <c r="K40" s="80" t="s">
        <v>139</v>
      </c>
      <c r="L40" s="22" t="s">
        <v>419</v>
      </c>
      <c r="M40" s="23"/>
      <c r="N40" s="23"/>
      <c r="Q40" s="23"/>
      <c r="R40" s="22"/>
      <c r="S40" s="22"/>
      <c r="T40" s="105"/>
      <c r="U40" s="80" t="s">
        <v>139</v>
      </c>
      <c r="V40" s="22"/>
      <c r="W40" s="77"/>
      <c r="X40" s="78" t="s">
        <v>428</v>
      </c>
      <c r="Y40" s="1545" t="s">
        <v>429</v>
      </c>
      <c r="Z40" s="1545"/>
      <c r="AA40" s="1545"/>
      <c r="AB40" s="1545"/>
      <c r="AC40" s="1545"/>
      <c r="AD40" s="1545"/>
      <c r="AE40" s="1545"/>
      <c r="AF40" s="1545"/>
      <c r="AG40" s="1545"/>
      <c r="AH40" s="1545"/>
      <c r="AI40" s="1545"/>
      <c r="AJ40" s="1550"/>
      <c r="AK40" s="74"/>
    </row>
    <row r="41" spans="1:41" s="73" customFormat="1" ht="12" customHeight="1">
      <c r="B41" s="74"/>
      <c r="C41" s="75"/>
      <c r="D41" s="23"/>
      <c r="E41" s="23" t="s">
        <v>420</v>
      </c>
      <c r="F41" s="23"/>
      <c r="G41" s="23"/>
      <c r="H41" s="40"/>
      <c r="I41" s="40"/>
      <c r="J41" s="79"/>
      <c r="K41" s="80" t="s">
        <v>139</v>
      </c>
      <c r="L41" s="23"/>
      <c r="M41" s="23"/>
      <c r="N41" s="23"/>
      <c r="Q41" s="23"/>
      <c r="R41" s="22"/>
      <c r="S41" s="22"/>
      <c r="T41" s="105"/>
      <c r="U41" s="80"/>
      <c r="V41" s="22"/>
      <c r="W41" s="77"/>
      <c r="X41" s="78"/>
      <c r="Y41" s="81"/>
      <c r="Z41" s="81"/>
      <c r="AA41" s="81"/>
      <c r="AB41" s="81"/>
      <c r="AC41" s="81"/>
      <c r="AD41" s="81"/>
      <c r="AE41" s="81"/>
      <c r="AF41" s="81"/>
      <c r="AG41" s="81"/>
      <c r="AH41" s="81"/>
      <c r="AI41" s="81"/>
      <c r="AJ41" s="82"/>
      <c r="AK41" s="74"/>
    </row>
    <row r="42" spans="1:41" s="73" customFormat="1" ht="12" customHeight="1">
      <c r="B42" s="74"/>
      <c r="C42" s="75"/>
      <c r="D42" s="22"/>
      <c r="E42" s="23"/>
      <c r="F42" s="22"/>
      <c r="G42" s="22"/>
      <c r="H42" s="22"/>
      <c r="I42" s="22"/>
      <c r="J42" s="105"/>
      <c r="K42" s="80"/>
      <c r="L42" s="22"/>
      <c r="M42" s="22"/>
      <c r="N42" s="22"/>
      <c r="Q42" s="22"/>
      <c r="R42" s="22"/>
      <c r="S42" s="22"/>
      <c r="T42" s="105"/>
      <c r="U42" s="80"/>
      <c r="V42" s="22"/>
      <c r="W42" s="77"/>
      <c r="X42" s="83"/>
      <c r="Y42" s="84"/>
      <c r="Z42" s="84"/>
      <c r="AA42" s="84"/>
      <c r="AB42" s="84"/>
      <c r="AC42" s="84"/>
      <c r="AD42" s="84"/>
      <c r="AE42" s="84"/>
      <c r="AF42" s="84"/>
      <c r="AG42" s="84"/>
      <c r="AH42" s="84"/>
      <c r="AI42" s="84"/>
      <c r="AJ42" s="85"/>
      <c r="AK42" s="74"/>
    </row>
    <row r="43" spans="1:41" s="73" customFormat="1" ht="12" customHeight="1">
      <c r="B43" s="74"/>
      <c r="C43" s="23" t="s">
        <v>424</v>
      </c>
      <c r="D43" s="22"/>
      <c r="E43" s="23"/>
      <c r="F43" s="22"/>
      <c r="G43" s="22"/>
      <c r="H43" s="22"/>
      <c r="I43" s="22"/>
      <c r="J43" s="105"/>
      <c r="K43" s="35"/>
      <c r="L43" s="22"/>
      <c r="M43" s="22"/>
      <c r="N43" s="22"/>
      <c r="O43" s="110"/>
      <c r="P43" s="110"/>
      <c r="Q43" s="22"/>
      <c r="R43" s="22"/>
      <c r="S43" s="22"/>
      <c r="T43" s="105"/>
      <c r="U43" s="35"/>
      <c r="V43" s="22"/>
      <c r="W43" s="77"/>
      <c r="X43" s="83" t="s">
        <v>126</v>
      </c>
      <c r="Y43" s="1543" t="s">
        <v>396</v>
      </c>
      <c r="Z43" s="1543"/>
      <c r="AA43" s="1543"/>
      <c r="AB43" s="1543"/>
      <c r="AC43" s="1543"/>
      <c r="AD43" s="1543"/>
      <c r="AE43" s="1543"/>
      <c r="AF43" s="1543"/>
      <c r="AG43" s="1543"/>
      <c r="AH43" s="1543"/>
      <c r="AI43" s="1543"/>
      <c r="AJ43" s="1544"/>
      <c r="AK43" s="16"/>
      <c r="AL43" s="16"/>
      <c r="AM43" s="16"/>
      <c r="AN43" s="16"/>
      <c r="AO43" s="16"/>
    </row>
    <row r="44" spans="1:41" s="73" customFormat="1" ht="12" customHeight="1">
      <c r="B44" s="74"/>
      <c r="C44" s="75"/>
      <c r="D44" s="1542" t="s">
        <v>395</v>
      </c>
      <c r="E44" s="1542"/>
      <c r="F44" s="1545" t="s">
        <v>400</v>
      </c>
      <c r="G44" s="1545"/>
      <c r="H44" s="1545"/>
      <c r="I44" s="1545"/>
      <c r="J44" s="1545"/>
      <c r="K44" s="1545"/>
      <c r="L44" s="1545"/>
      <c r="M44" s="1545"/>
      <c r="N44" s="1545"/>
      <c r="O44" s="1545"/>
      <c r="P44" s="1545"/>
      <c r="Q44" s="1545"/>
      <c r="R44" s="1545"/>
      <c r="S44" s="1545"/>
      <c r="T44" s="1545"/>
      <c r="U44" s="1545"/>
      <c r="V44" s="1545"/>
      <c r="W44" s="77"/>
      <c r="X44" s="83"/>
      <c r="Y44" s="1543"/>
      <c r="Z44" s="1543"/>
      <c r="AA44" s="1543"/>
      <c r="AB44" s="1543"/>
      <c r="AC44" s="1543"/>
      <c r="AD44" s="1543"/>
      <c r="AE44" s="1543"/>
      <c r="AF44" s="1543"/>
      <c r="AG44" s="1543"/>
      <c r="AH44" s="1543"/>
      <c r="AI44" s="1543"/>
      <c r="AJ44" s="1544"/>
    </row>
    <row r="45" spans="1:41" s="73" customFormat="1" ht="12" customHeight="1">
      <c r="B45" s="74"/>
      <c r="C45" s="75"/>
      <c r="D45" s="1542" t="s">
        <v>401</v>
      </c>
      <c r="E45" s="1542"/>
      <c r="F45" s="87" t="s">
        <v>402</v>
      </c>
      <c r="G45" s="84"/>
      <c r="H45" s="84"/>
      <c r="I45" s="84"/>
      <c r="J45" s="84"/>
      <c r="K45" s="84"/>
      <c r="L45" s="84"/>
      <c r="M45" s="84"/>
      <c r="N45" s="84"/>
      <c r="O45" s="84"/>
      <c r="P45" s="84"/>
      <c r="Q45" s="84"/>
      <c r="R45" s="84"/>
      <c r="S45" s="84"/>
      <c r="T45" s="84"/>
      <c r="U45" s="84"/>
      <c r="V45" s="84"/>
      <c r="W45" s="77"/>
      <c r="X45" s="83" t="s">
        <v>126</v>
      </c>
      <c r="Y45" s="1543" t="s">
        <v>398</v>
      </c>
      <c r="Z45" s="1543"/>
      <c r="AA45" s="1543"/>
      <c r="AB45" s="1543"/>
      <c r="AC45" s="1543"/>
      <c r="AD45" s="1543"/>
      <c r="AE45" s="1543"/>
      <c r="AF45" s="1543"/>
      <c r="AG45" s="1543"/>
      <c r="AH45" s="1543"/>
      <c r="AI45" s="1543"/>
      <c r="AJ45" s="1544"/>
    </row>
    <row r="46" spans="1:41" s="73" customFormat="1" ht="12" customHeight="1">
      <c r="B46" s="74"/>
      <c r="C46" s="75"/>
      <c r="D46" s="1542"/>
      <c r="E46" s="1542"/>
      <c r="F46" s="1545" t="s">
        <v>403</v>
      </c>
      <c r="G46" s="1545"/>
      <c r="H46" s="1545"/>
      <c r="I46" s="1545"/>
      <c r="J46" s="1545"/>
      <c r="K46" s="1545"/>
      <c r="L46" s="1545"/>
      <c r="M46" s="1545"/>
      <c r="N46" s="1545"/>
      <c r="O46" s="1545"/>
      <c r="P46" s="1545"/>
      <c r="Q46" s="1545"/>
      <c r="R46" s="1545"/>
      <c r="S46" s="1545"/>
      <c r="T46" s="1545"/>
      <c r="U46" s="1545"/>
      <c r="V46" s="1545"/>
      <c r="W46" s="77"/>
      <c r="X46" s="83"/>
      <c r="Y46" s="1543"/>
      <c r="Z46" s="1543"/>
      <c r="AA46" s="1543"/>
      <c r="AB46" s="1543"/>
      <c r="AC46" s="1543"/>
      <c r="AD46" s="1543"/>
      <c r="AE46" s="1543"/>
      <c r="AF46" s="1543"/>
      <c r="AG46" s="1543"/>
      <c r="AH46" s="1543"/>
      <c r="AI46" s="1543"/>
      <c r="AJ46" s="1544"/>
    </row>
    <row r="47" spans="1:41" s="73" customFormat="1" ht="12" customHeight="1">
      <c r="B47" s="74"/>
      <c r="C47" s="75"/>
      <c r="D47" s="1542" t="s">
        <v>404</v>
      </c>
      <c r="E47" s="1542"/>
      <c r="F47" s="1545" t="s">
        <v>405</v>
      </c>
      <c r="G47" s="1545"/>
      <c r="H47" s="1545"/>
      <c r="I47" s="1545"/>
      <c r="J47" s="1545"/>
      <c r="K47" s="1545"/>
      <c r="L47" s="1545"/>
      <c r="M47" s="1545"/>
      <c r="N47" s="1545"/>
      <c r="O47" s="1545"/>
      <c r="P47" s="1545"/>
      <c r="Q47" s="1545"/>
      <c r="R47" s="1545"/>
      <c r="S47" s="1545"/>
      <c r="T47" s="1545"/>
      <c r="U47" s="1545"/>
      <c r="V47" s="1545"/>
      <c r="W47" s="14"/>
      <c r="X47" s="18"/>
      <c r="Y47" s="1543"/>
      <c r="Z47" s="1543"/>
      <c r="AA47" s="1543"/>
      <c r="AB47" s="1543"/>
      <c r="AC47" s="1543"/>
      <c r="AD47" s="1543"/>
      <c r="AE47" s="1543"/>
      <c r="AF47" s="1543"/>
      <c r="AG47" s="1543"/>
      <c r="AH47" s="1543"/>
      <c r="AI47" s="1543"/>
      <c r="AJ47" s="1544"/>
    </row>
    <row r="48" spans="1:41" s="73" customFormat="1" ht="12" customHeight="1">
      <c r="B48" s="74"/>
      <c r="C48" s="75"/>
      <c r="D48" s="1542" t="s">
        <v>406</v>
      </c>
      <c r="E48" s="1542"/>
      <c r="F48" s="87" t="s">
        <v>407</v>
      </c>
      <c r="G48" s="87"/>
      <c r="H48" s="87"/>
      <c r="I48" s="87"/>
      <c r="J48" s="87"/>
      <c r="K48" s="87"/>
      <c r="L48" s="87"/>
      <c r="M48" s="87"/>
      <c r="N48" s="87"/>
      <c r="O48" s="87"/>
      <c r="P48" s="87"/>
      <c r="Q48" s="87"/>
      <c r="R48" s="87"/>
      <c r="S48" s="87"/>
      <c r="T48" s="87"/>
      <c r="U48" s="87"/>
      <c r="V48" s="87"/>
      <c r="W48" s="15"/>
      <c r="X48" s="19"/>
      <c r="Y48" s="15"/>
      <c r="Z48" s="15"/>
      <c r="AA48" s="84"/>
      <c r="AB48" s="84"/>
      <c r="AC48" s="84"/>
      <c r="AD48" s="84"/>
      <c r="AE48" s="84"/>
      <c r="AF48" s="84"/>
      <c r="AG48" s="84"/>
      <c r="AH48" s="84"/>
      <c r="AI48" s="84"/>
      <c r="AJ48" s="85"/>
      <c r="AK48" s="74"/>
    </row>
    <row r="49" spans="1:37" s="73" customFormat="1" ht="12" customHeight="1">
      <c r="B49" s="74"/>
      <c r="C49" s="75"/>
      <c r="D49" s="1542" t="s">
        <v>408</v>
      </c>
      <c r="E49" s="1542"/>
      <c r="F49" s="87" t="s">
        <v>409</v>
      </c>
      <c r="G49" s="111"/>
      <c r="H49" s="111"/>
      <c r="I49" s="111"/>
      <c r="J49" s="111"/>
      <c r="K49" s="111"/>
      <c r="L49" s="111"/>
      <c r="M49" s="111"/>
      <c r="N49" s="111"/>
      <c r="O49" s="111"/>
      <c r="P49" s="111"/>
      <c r="Q49" s="111"/>
      <c r="R49" s="111"/>
      <c r="S49" s="111"/>
      <c r="T49" s="111"/>
      <c r="U49" s="111"/>
      <c r="V49" s="111"/>
      <c r="W49" s="17"/>
      <c r="X49" s="20"/>
      <c r="Y49" s="17"/>
      <c r="Z49" s="17"/>
      <c r="AA49" s="84"/>
      <c r="AB49" s="84"/>
      <c r="AC49" s="84"/>
      <c r="AD49" s="84"/>
      <c r="AE49" s="84"/>
      <c r="AF49" s="84"/>
      <c r="AG49" s="84"/>
      <c r="AH49" s="84"/>
      <c r="AI49" s="84"/>
      <c r="AJ49" s="85"/>
      <c r="AK49" s="74"/>
    </row>
    <row r="50" spans="1:37" s="73" customFormat="1" ht="12" customHeight="1">
      <c r="B50" s="74"/>
      <c r="C50" s="75"/>
      <c r="D50" s="1542" t="s">
        <v>411</v>
      </c>
      <c r="E50" s="1542"/>
      <c r="F50" s="1545" t="s">
        <v>410</v>
      </c>
      <c r="G50" s="1545"/>
      <c r="H50" s="1545"/>
      <c r="I50" s="1545"/>
      <c r="J50" s="1545"/>
      <c r="K50" s="1545"/>
      <c r="L50" s="1545"/>
      <c r="M50" s="1545"/>
      <c r="N50" s="1545"/>
      <c r="O50" s="1545"/>
      <c r="P50" s="1545"/>
      <c r="Q50" s="1545"/>
      <c r="R50" s="1545"/>
      <c r="S50" s="1545"/>
      <c r="T50" s="1545"/>
      <c r="U50" s="1545"/>
      <c r="V50" s="1545"/>
      <c r="W50" s="14"/>
      <c r="X50" s="18"/>
      <c r="Y50" s="14"/>
      <c r="Z50" s="14"/>
      <c r="AA50" s="84"/>
      <c r="AB50" s="84"/>
      <c r="AC50" s="84"/>
      <c r="AD50" s="84"/>
      <c r="AE50" s="84"/>
      <c r="AF50" s="84"/>
      <c r="AG50" s="84"/>
      <c r="AH50" s="84"/>
      <c r="AI50" s="84"/>
      <c r="AJ50" s="85"/>
      <c r="AK50" s="74"/>
    </row>
    <row r="51" spans="1:37" s="73" customFormat="1" ht="12" customHeight="1">
      <c r="B51" s="74"/>
      <c r="C51" s="75"/>
      <c r="D51" s="1542" t="s">
        <v>415</v>
      </c>
      <c r="E51" s="1542"/>
      <c r="F51" s="1545" t="s">
        <v>412</v>
      </c>
      <c r="G51" s="1545"/>
      <c r="H51" s="1545"/>
      <c r="I51" s="1545"/>
      <c r="J51" s="1545"/>
      <c r="K51" s="1545"/>
      <c r="L51" s="1545"/>
      <c r="M51" s="1545"/>
      <c r="N51" s="1545"/>
      <c r="O51" s="1545"/>
      <c r="P51" s="1545"/>
      <c r="Q51" s="1545"/>
      <c r="R51" s="1545"/>
      <c r="S51" s="1545"/>
      <c r="T51" s="1545"/>
      <c r="U51" s="1545"/>
      <c r="V51" s="1545"/>
      <c r="W51" s="14"/>
      <c r="X51" s="18"/>
      <c r="Y51" s="14"/>
      <c r="Z51" s="14"/>
      <c r="AA51" s="84"/>
      <c r="AB51" s="84"/>
      <c r="AC51" s="84"/>
      <c r="AD51" s="84"/>
      <c r="AE51" s="84"/>
      <c r="AF51" s="84"/>
      <c r="AG51" s="84"/>
      <c r="AH51" s="84"/>
      <c r="AI51" s="84"/>
      <c r="AJ51" s="85"/>
      <c r="AK51" s="74"/>
    </row>
    <row r="52" spans="1:37" s="73" customFormat="1" ht="12" customHeight="1">
      <c r="B52" s="74"/>
      <c r="C52" s="75"/>
      <c r="D52" s="1551" t="s">
        <v>416</v>
      </c>
      <c r="E52" s="1551"/>
      <c r="F52" s="86" t="s">
        <v>413</v>
      </c>
      <c r="G52" s="22"/>
      <c r="H52" s="22"/>
      <c r="I52" s="22"/>
      <c r="J52" s="105"/>
      <c r="K52" s="35"/>
      <c r="L52" s="22"/>
      <c r="M52" s="22"/>
      <c r="N52" s="22"/>
      <c r="O52" s="110"/>
      <c r="P52" s="110"/>
      <c r="Q52" s="22"/>
      <c r="R52" s="22"/>
      <c r="S52" s="22"/>
      <c r="T52" s="105"/>
      <c r="U52" s="35"/>
      <c r="V52" s="22"/>
      <c r="W52" s="77"/>
      <c r="X52" s="83"/>
      <c r="Y52" s="84"/>
      <c r="Z52" s="84"/>
      <c r="AA52" s="84"/>
      <c r="AB52" s="84"/>
      <c r="AC52" s="84"/>
      <c r="AD52" s="84"/>
      <c r="AE52" s="84"/>
      <c r="AF52" s="84"/>
      <c r="AG52" s="84"/>
      <c r="AH52" s="84"/>
      <c r="AI52" s="84"/>
      <c r="AJ52" s="85"/>
      <c r="AK52" s="74"/>
    </row>
    <row r="53" spans="1:37" s="73" customFormat="1" ht="12" customHeight="1">
      <c r="B53" s="74"/>
      <c r="C53" s="75"/>
      <c r="D53" s="1542" t="s">
        <v>417</v>
      </c>
      <c r="E53" s="1542"/>
      <c r="F53" s="1545" t="s">
        <v>414</v>
      </c>
      <c r="G53" s="1545"/>
      <c r="H53" s="1545"/>
      <c r="I53" s="1545"/>
      <c r="J53" s="1545"/>
      <c r="K53" s="1545"/>
      <c r="L53" s="1545"/>
      <c r="M53" s="1545"/>
      <c r="N53" s="1545"/>
      <c r="O53" s="1545"/>
      <c r="P53" s="1545"/>
      <c r="Q53" s="1545"/>
      <c r="R53" s="1545"/>
      <c r="S53" s="1545"/>
      <c r="T53" s="1545"/>
      <c r="U53" s="1545"/>
      <c r="V53" s="1545"/>
      <c r="W53" s="77"/>
      <c r="X53" s="83"/>
      <c r="Y53" s="84"/>
      <c r="Z53" s="84"/>
      <c r="AA53" s="84"/>
      <c r="AB53" s="84"/>
      <c r="AC53" s="84"/>
      <c r="AD53" s="84"/>
      <c r="AE53" s="84"/>
      <c r="AF53" s="84"/>
      <c r="AG53" s="84"/>
      <c r="AH53" s="84"/>
      <c r="AI53" s="84"/>
      <c r="AJ53" s="85"/>
      <c r="AK53" s="74"/>
    </row>
    <row r="54" spans="1:37" s="73" customFormat="1" ht="12" customHeight="1">
      <c r="B54" s="74"/>
      <c r="C54" s="75"/>
      <c r="D54" s="101"/>
      <c r="E54" s="101"/>
      <c r="F54" s="14"/>
      <c r="G54" s="14"/>
      <c r="H54" s="14"/>
      <c r="I54" s="14"/>
      <c r="J54" s="14"/>
      <c r="K54" s="14"/>
      <c r="L54" s="14"/>
      <c r="M54" s="14"/>
      <c r="N54" s="14"/>
      <c r="O54" s="14"/>
      <c r="P54" s="14"/>
      <c r="Q54" s="14"/>
      <c r="R54" s="14"/>
      <c r="S54" s="14"/>
      <c r="T54" s="14"/>
      <c r="U54" s="14"/>
      <c r="V54" s="14"/>
      <c r="W54" s="77"/>
      <c r="X54" s="83"/>
      <c r="Y54" s="84"/>
      <c r="Z54" s="84"/>
      <c r="AA54" s="84"/>
      <c r="AB54" s="84"/>
      <c r="AC54" s="84"/>
      <c r="AD54" s="84"/>
      <c r="AE54" s="84"/>
      <c r="AF54" s="84"/>
      <c r="AG54" s="84"/>
      <c r="AH54" s="84"/>
      <c r="AI54" s="84"/>
      <c r="AJ54" s="85"/>
      <c r="AK54" s="74"/>
    </row>
    <row r="55" spans="1:37" s="73" customFormat="1" ht="6" customHeight="1">
      <c r="B55" s="74"/>
      <c r="C55" s="75"/>
      <c r="D55" s="22"/>
      <c r="E55" s="23"/>
      <c r="F55" s="22"/>
      <c r="G55" s="22"/>
      <c r="H55" s="22"/>
      <c r="I55" s="22"/>
      <c r="J55" s="105"/>
      <c r="K55" s="80"/>
      <c r="L55" s="22"/>
      <c r="M55" s="22"/>
      <c r="N55" s="22"/>
      <c r="Q55" s="22"/>
      <c r="R55" s="22"/>
      <c r="S55" s="22"/>
      <c r="T55" s="105"/>
      <c r="U55" s="80"/>
      <c r="V55" s="22"/>
      <c r="W55" s="77"/>
      <c r="X55" s="83"/>
      <c r="Y55" s="84"/>
      <c r="Z55" s="84"/>
      <c r="AA55" s="84"/>
      <c r="AB55" s="84"/>
      <c r="AC55" s="84"/>
      <c r="AD55" s="84"/>
      <c r="AE55" s="84"/>
      <c r="AF55" s="84"/>
      <c r="AG55" s="84"/>
      <c r="AH55" s="84"/>
      <c r="AI55" s="84"/>
      <c r="AJ55" s="85"/>
      <c r="AK55" s="74"/>
    </row>
    <row r="56" spans="1:37" s="73" customFormat="1" ht="12" customHeight="1">
      <c r="B56" s="74"/>
      <c r="C56" s="22" t="s">
        <v>425</v>
      </c>
      <c r="D56" s="22"/>
      <c r="E56" s="23"/>
      <c r="F56" s="23"/>
      <c r="G56" s="23"/>
      <c r="H56" s="22"/>
      <c r="I56" s="22"/>
      <c r="J56" s="105"/>
      <c r="K56" s="80"/>
      <c r="L56" s="23"/>
      <c r="M56" s="23"/>
      <c r="N56" s="23"/>
      <c r="O56" s="40"/>
      <c r="P56" s="40"/>
      <c r="Q56" s="79"/>
      <c r="R56" s="80"/>
      <c r="S56" s="23"/>
      <c r="T56" s="26"/>
      <c r="U56" s="80"/>
      <c r="V56" s="23"/>
      <c r="W56" s="77"/>
      <c r="X56" s="83" t="s">
        <v>126</v>
      </c>
      <c r="Y56" s="87" t="s">
        <v>397</v>
      </c>
      <c r="Z56" s="87"/>
      <c r="AA56" s="87"/>
      <c r="AB56" s="87"/>
      <c r="AC56" s="87"/>
      <c r="AD56" s="87"/>
      <c r="AE56" s="87"/>
      <c r="AF56" s="87"/>
      <c r="AG56" s="87"/>
      <c r="AH56" s="87"/>
      <c r="AI56" s="87"/>
      <c r="AJ56" s="88"/>
      <c r="AK56" s="74"/>
    </row>
    <row r="57" spans="1:37" s="73" customFormat="1" ht="12" customHeight="1">
      <c r="B57" s="74"/>
      <c r="C57" s="23"/>
      <c r="D57" s="23" t="s">
        <v>385</v>
      </c>
      <c r="E57" s="77"/>
      <c r="F57" s="77"/>
      <c r="G57" s="77"/>
      <c r="H57" s="77"/>
      <c r="I57" s="77"/>
      <c r="J57" s="77"/>
      <c r="K57" s="77"/>
      <c r="L57" s="77"/>
      <c r="M57" s="77"/>
      <c r="N57" s="77"/>
      <c r="O57" s="77"/>
      <c r="P57" s="77"/>
      <c r="Q57" s="40"/>
      <c r="R57" s="40"/>
      <c r="S57" s="26"/>
      <c r="T57" s="41"/>
      <c r="U57" s="41"/>
      <c r="V57" s="77"/>
      <c r="W57" s="77"/>
      <c r="X57" s="89" t="s">
        <v>126</v>
      </c>
      <c r="Y57" s="87" t="s">
        <v>399</v>
      </c>
      <c r="Z57" s="87"/>
      <c r="AA57" s="87"/>
      <c r="AB57" s="87"/>
      <c r="AC57" s="87"/>
      <c r="AD57" s="87"/>
      <c r="AE57" s="87"/>
      <c r="AF57" s="87"/>
      <c r="AG57" s="87"/>
      <c r="AH57" s="87"/>
      <c r="AI57" s="87"/>
      <c r="AJ57" s="88"/>
      <c r="AK57" s="74"/>
    </row>
    <row r="58" spans="1:37" s="73" customFormat="1" ht="12" customHeight="1">
      <c r="B58" s="74"/>
      <c r="C58" s="75"/>
      <c r="D58" s="22"/>
      <c r="F58" s="77"/>
      <c r="G58" s="77"/>
      <c r="H58" s="77"/>
      <c r="I58" s="77"/>
      <c r="J58" s="77"/>
      <c r="K58" s="77"/>
      <c r="L58" s="77"/>
      <c r="M58" s="77"/>
      <c r="N58" s="77"/>
      <c r="O58" s="77"/>
      <c r="P58" s="77"/>
      <c r="Q58" s="40"/>
      <c r="R58" s="40"/>
      <c r="S58" s="26"/>
      <c r="T58" s="41"/>
      <c r="U58" s="41"/>
      <c r="V58" s="77"/>
      <c r="W58" s="77"/>
      <c r="X58" s="90"/>
      <c r="Y58" s="87"/>
      <c r="Z58" s="87"/>
      <c r="AA58" s="87"/>
      <c r="AB58" s="87"/>
      <c r="AC58" s="87"/>
      <c r="AD58" s="87"/>
      <c r="AE58" s="87"/>
      <c r="AF58" s="87"/>
      <c r="AG58" s="87"/>
      <c r="AH58" s="87"/>
      <c r="AI58" s="87"/>
      <c r="AJ58" s="88"/>
      <c r="AK58" s="74"/>
    </row>
    <row r="59" spans="1:37" ht="12" customHeight="1">
      <c r="A59" s="23"/>
      <c r="B59" s="29"/>
      <c r="C59" s="23"/>
      <c r="D59" s="23"/>
      <c r="E59" s="23"/>
      <c r="F59" s="23"/>
      <c r="G59" s="23"/>
      <c r="H59" s="23"/>
      <c r="I59" s="23"/>
      <c r="J59" s="23"/>
      <c r="K59" s="23"/>
      <c r="L59" s="23"/>
      <c r="M59" s="23"/>
      <c r="N59" s="23"/>
      <c r="O59" s="23"/>
      <c r="P59" s="23"/>
      <c r="Q59" s="26"/>
      <c r="R59" s="26"/>
      <c r="S59" s="23"/>
      <c r="T59" s="26"/>
      <c r="U59" s="26"/>
      <c r="V59" s="23"/>
      <c r="W59" s="23"/>
      <c r="X59" s="91"/>
      <c r="Y59" s="87"/>
      <c r="Z59" s="87"/>
      <c r="AA59" s="87"/>
      <c r="AB59" s="87"/>
      <c r="AC59" s="87"/>
      <c r="AD59" s="87"/>
      <c r="AE59" s="87"/>
      <c r="AF59" s="87"/>
      <c r="AG59" s="87"/>
      <c r="AH59" s="87"/>
      <c r="AI59" s="87"/>
      <c r="AJ59" s="88"/>
      <c r="AK59" s="34"/>
    </row>
    <row r="60" spans="1:37" ht="6.75" customHeight="1">
      <c r="A60" s="23"/>
      <c r="B60" s="29"/>
      <c r="C60" s="23"/>
      <c r="D60" s="23"/>
      <c r="E60" s="23"/>
      <c r="F60" s="23"/>
      <c r="G60" s="23"/>
      <c r="H60" s="23"/>
      <c r="I60" s="23"/>
      <c r="J60" s="23"/>
      <c r="K60" s="23"/>
      <c r="L60" s="23"/>
      <c r="M60" s="23"/>
      <c r="N60" s="23"/>
      <c r="O60" s="23"/>
      <c r="P60" s="23"/>
      <c r="Q60" s="26"/>
      <c r="R60" s="26"/>
      <c r="S60" s="23"/>
      <c r="T60" s="26"/>
      <c r="U60" s="26"/>
      <c r="V60" s="23"/>
      <c r="W60" s="23"/>
      <c r="X60" s="91"/>
      <c r="Y60" s="87"/>
      <c r="Z60" s="87"/>
      <c r="AA60" s="87"/>
      <c r="AB60" s="87"/>
      <c r="AC60" s="87"/>
      <c r="AD60" s="87"/>
      <c r="AE60" s="87"/>
      <c r="AF60" s="87"/>
      <c r="AG60" s="87"/>
      <c r="AH60" s="87"/>
      <c r="AI60" s="87"/>
      <c r="AJ60" s="88"/>
      <c r="AK60" s="34"/>
    </row>
    <row r="61" spans="1:37" ht="14.1" customHeight="1">
      <c r="A61" s="23"/>
      <c r="B61" s="29"/>
      <c r="C61" s="22" t="s">
        <v>426</v>
      </c>
      <c r="F61" s="23"/>
      <c r="G61" s="23"/>
      <c r="H61" s="23"/>
      <c r="I61" s="23"/>
      <c r="J61" s="23"/>
      <c r="K61" s="23"/>
      <c r="L61" s="23"/>
      <c r="M61" s="23"/>
      <c r="N61" s="23"/>
      <c r="O61" s="23"/>
      <c r="P61" s="23"/>
      <c r="Q61" s="40"/>
      <c r="R61" s="40"/>
      <c r="S61" s="26"/>
      <c r="T61" s="41"/>
      <c r="U61" s="41"/>
      <c r="V61" s="23"/>
      <c r="W61" s="23"/>
      <c r="X61" s="99" t="s">
        <v>126</v>
      </c>
      <c r="Y61" s="1545" t="s">
        <v>436</v>
      </c>
      <c r="Z61" s="1545"/>
      <c r="AA61" s="1545"/>
      <c r="AB61" s="1545"/>
      <c r="AC61" s="1545"/>
      <c r="AD61" s="1545"/>
      <c r="AE61" s="1545"/>
      <c r="AF61" s="1545"/>
      <c r="AG61" s="1545"/>
      <c r="AH61" s="1545"/>
      <c r="AI61" s="1545"/>
      <c r="AJ61" s="1550"/>
      <c r="AK61" s="34"/>
    </row>
    <row r="62" spans="1:37" ht="14.1" customHeight="1">
      <c r="A62" s="23"/>
      <c r="B62" s="29"/>
      <c r="C62" s="23"/>
      <c r="D62" s="23" t="s">
        <v>386</v>
      </c>
      <c r="F62" s="23"/>
      <c r="G62" s="23"/>
      <c r="H62" s="23"/>
      <c r="I62" s="23"/>
      <c r="J62" s="23"/>
      <c r="K62" s="23"/>
      <c r="L62" s="23"/>
      <c r="M62" s="23"/>
      <c r="N62" s="23"/>
      <c r="O62" s="23"/>
      <c r="P62" s="23"/>
      <c r="Q62" s="40"/>
      <c r="R62" s="40"/>
      <c r="S62" s="26"/>
      <c r="T62" s="41"/>
      <c r="U62" s="41"/>
      <c r="V62" s="23"/>
      <c r="W62" s="23"/>
      <c r="X62" s="91"/>
      <c r="Y62" s="1545"/>
      <c r="Z62" s="1545"/>
      <c r="AA62" s="1545"/>
      <c r="AB62" s="1545"/>
      <c r="AC62" s="1545"/>
      <c r="AD62" s="1545"/>
      <c r="AE62" s="1545"/>
      <c r="AF62" s="1545"/>
      <c r="AG62" s="1545"/>
      <c r="AH62" s="1545"/>
      <c r="AI62" s="1545"/>
      <c r="AJ62" s="1550"/>
      <c r="AK62" s="34"/>
    </row>
    <row r="63" spans="1:37" ht="14.1" customHeight="1">
      <c r="A63" s="23"/>
      <c r="B63" s="29"/>
      <c r="C63" s="23"/>
      <c r="D63" s="23" t="s">
        <v>387</v>
      </c>
      <c r="E63" s="92"/>
      <c r="F63" s="92"/>
      <c r="G63" s="92"/>
      <c r="H63" s="92"/>
      <c r="I63" s="92"/>
      <c r="J63" s="92"/>
      <c r="K63" s="92"/>
      <c r="L63" s="92"/>
      <c r="M63" s="92"/>
      <c r="N63" s="92"/>
      <c r="O63" s="92"/>
      <c r="P63" s="92"/>
      <c r="Q63" s="92"/>
      <c r="R63" s="92"/>
      <c r="S63" s="92"/>
      <c r="T63" s="92"/>
      <c r="U63" s="92"/>
      <c r="V63" s="92"/>
      <c r="W63" s="93"/>
      <c r="X63" s="90"/>
      <c r="Y63" s="1545"/>
      <c r="Z63" s="1545"/>
      <c r="AA63" s="1545"/>
      <c r="AB63" s="1545"/>
      <c r="AC63" s="1545"/>
      <c r="AD63" s="1545"/>
      <c r="AE63" s="1545"/>
      <c r="AF63" s="1545"/>
      <c r="AG63" s="1545"/>
      <c r="AH63" s="1545"/>
      <c r="AI63" s="1545"/>
      <c r="AJ63" s="1550"/>
      <c r="AK63" s="34"/>
    </row>
    <row r="64" spans="1:37" ht="14.1" customHeight="1">
      <c r="A64" s="23"/>
      <c r="B64" s="29"/>
      <c r="C64" s="23"/>
      <c r="D64" s="23"/>
      <c r="E64" s="92"/>
      <c r="F64" s="92"/>
      <c r="G64" s="92"/>
      <c r="H64" s="92"/>
      <c r="I64" s="92"/>
      <c r="J64" s="92"/>
      <c r="K64" s="92"/>
      <c r="L64" s="92"/>
      <c r="M64" s="92"/>
      <c r="N64" s="92"/>
      <c r="O64" s="92"/>
      <c r="P64" s="92"/>
      <c r="Q64" s="92"/>
      <c r="R64" s="92"/>
      <c r="S64" s="92"/>
      <c r="T64" s="92"/>
      <c r="U64" s="92"/>
      <c r="V64" s="92"/>
      <c r="W64" s="93"/>
      <c r="X64" s="100"/>
      <c r="Y64" s="1545"/>
      <c r="Z64" s="1545"/>
      <c r="AA64" s="1545"/>
      <c r="AB64" s="1545"/>
      <c r="AC64" s="1545"/>
      <c r="AD64" s="1545"/>
      <c r="AE64" s="1545"/>
      <c r="AF64" s="1545"/>
      <c r="AG64" s="1545"/>
      <c r="AH64" s="1545"/>
      <c r="AI64" s="1545"/>
      <c r="AJ64" s="1550"/>
      <c r="AK64" s="34"/>
    </row>
    <row r="65" spans="1:37" ht="6.95" customHeight="1">
      <c r="A65" s="23"/>
      <c r="B65" s="29"/>
      <c r="C65" s="23"/>
      <c r="D65" s="23"/>
      <c r="E65" s="23"/>
      <c r="F65" s="23"/>
      <c r="G65" s="23"/>
      <c r="H65" s="23"/>
      <c r="I65" s="23"/>
      <c r="J65" s="23"/>
      <c r="Q65" s="1344"/>
      <c r="R65" s="1344"/>
      <c r="S65" s="23"/>
      <c r="T65" s="1344"/>
      <c r="U65" s="1344"/>
      <c r="V65" s="23"/>
      <c r="W65" s="23"/>
      <c r="X65" s="31"/>
      <c r="Y65" s="1545"/>
      <c r="Z65" s="1545"/>
      <c r="AA65" s="1545"/>
      <c r="AB65" s="1545"/>
      <c r="AC65" s="1545"/>
      <c r="AD65" s="1545"/>
      <c r="AE65" s="1545"/>
      <c r="AF65" s="1545"/>
      <c r="AG65" s="1545"/>
      <c r="AH65" s="1545"/>
      <c r="AI65" s="1545"/>
      <c r="AJ65" s="1550"/>
      <c r="AK65" s="34"/>
    </row>
    <row r="66" spans="1:37" ht="6.95" customHeight="1" thickBot="1">
      <c r="A66" s="23"/>
      <c r="B66" s="94"/>
      <c r="C66" s="95"/>
      <c r="D66" s="95"/>
      <c r="E66" s="95"/>
      <c r="F66" s="95"/>
      <c r="G66" s="95"/>
      <c r="H66" s="95"/>
      <c r="I66" s="95"/>
      <c r="J66" s="95"/>
      <c r="K66" s="96"/>
      <c r="L66" s="96"/>
      <c r="M66" s="96"/>
      <c r="N66" s="96"/>
      <c r="O66" s="96"/>
      <c r="P66" s="96"/>
      <c r="Q66" s="97"/>
      <c r="R66" s="97"/>
      <c r="S66" s="95"/>
      <c r="T66" s="97"/>
      <c r="U66" s="97"/>
      <c r="V66" s="95"/>
      <c r="W66" s="95"/>
      <c r="X66" s="98"/>
      <c r="Y66" s="1552"/>
      <c r="Z66" s="1552"/>
      <c r="AA66" s="1552"/>
      <c r="AB66" s="1552"/>
      <c r="AC66" s="1552"/>
      <c r="AD66" s="1552"/>
      <c r="AE66" s="1552"/>
      <c r="AF66" s="1552"/>
      <c r="AG66" s="1552"/>
      <c r="AH66" s="1552"/>
      <c r="AI66" s="1552"/>
      <c r="AJ66" s="1553"/>
      <c r="AK66" s="34"/>
    </row>
    <row r="67" spans="1:37">
      <c r="Y67" s="50"/>
      <c r="Z67" s="50"/>
      <c r="AA67" s="50"/>
      <c r="AB67" s="50"/>
      <c r="AC67" s="50"/>
      <c r="AD67" s="50"/>
      <c r="AE67" s="50"/>
      <c r="AF67" s="50"/>
      <c r="AG67" s="50"/>
      <c r="AH67" s="50"/>
      <c r="AI67" s="50"/>
    </row>
    <row r="68" spans="1:37">
      <c r="AD68" s="50"/>
      <c r="AE68" s="50"/>
      <c r="AF68" s="50"/>
      <c r="AG68" s="50"/>
      <c r="AH68" s="50"/>
      <c r="AI68" s="50"/>
    </row>
  </sheetData>
  <mergeCells count="178">
    <mergeCell ref="D52:E52"/>
    <mergeCell ref="D53:E53"/>
    <mergeCell ref="F53:V53"/>
    <mergeCell ref="Y61:AJ66"/>
    <mergeCell ref="Q65:R65"/>
    <mergeCell ref="T65:U65"/>
    <mergeCell ref="D48:E48"/>
    <mergeCell ref="D49:E49"/>
    <mergeCell ref="D50:E50"/>
    <mergeCell ref="F50:V50"/>
    <mergeCell ref="D51:E51"/>
    <mergeCell ref="F51:V51"/>
    <mergeCell ref="D45:E45"/>
    <mergeCell ref="Y45:AJ47"/>
    <mergeCell ref="D46:E46"/>
    <mergeCell ref="F46:V46"/>
    <mergeCell ref="D47:E47"/>
    <mergeCell ref="F47:V47"/>
    <mergeCell ref="AB36:AD36"/>
    <mergeCell ref="AG36:AI36"/>
    <mergeCell ref="D37:AI37"/>
    <mergeCell ref="Y38:AJ39"/>
    <mergeCell ref="Y40:AJ40"/>
    <mergeCell ref="Y43:AJ44"/>
    <mergeCell ref="D44:E44"/>
    <mergeCell ref="F44:V44"/>
    <mergeCell ref="AG34:AI34"/>
    <mergeCell ref="D35:G35"/>
    <mergeCell ref="H35:I35"/>
    <mergeCell ref="J35:K35"/>
    <mergeCell ref="AG35:AI35"/>
    <mergeCell ref="D36:I36"/>
    <mergeCell ref="J36:K36"/>
    <mergeCell ref="L36:T36"/>
    <mergeCell ref="U36:V36"/>
    <mergeCell ref="W36:AA36"/>
    <mergeCell ref="D34:G34"/>
    <mergeCell ref="H34:I34"/>
    <mergeCell ref="J34:K34"/>
    <mergeCell ref="L34:T34"/>
    <mergeCell ref="U34:V34"/>
    <mergeCell ref="W34:AA34"/>
    <mergeCell ref="AB34:AD34"/>
    <mergeCell ref="J33:K33"/>
    <mergeCell ref="N33:R33"/>
    <mergeCell ref="S33:T33"/>
    <mergeCell ref="U33:V33"/>
    <mergeCell ref="E31:G31"/>
    <mergeCell ref="H31:I31"/>
    <mergeCell ref="J31:K31"/>
    <mergeCell ref="U31:V31"/>
    <mergeCell ref="J32:K32"/>
    <mergeCell ref="U32:V32"/>
    <mergeCell ref="W33:AA33"/>
    <mergeCell ref="AB33:AD33"/>
    <mergeCell ref="AG33:AI33"/>
    <mergeCell ref="AG29:AI29"/>
    <mergeCell ref="D30:D33"/>
    <mergeCell ref="E30:G30"/>
    <mergeCell ref="H30:I30"/>
    <mergeCell ref="J30:K30"/>
    <mergeCell ref="L30:T32"/>
    <mergeCell ref="U30:V30"/>
    <mergeCell ref="W30:AA30"/>
    <mergeCell ref="AB30:AD30"/>
    <mergeCell ref="AG30:AI30"/>
    <mergeCell ref="E29:G29"/>
    <mergeCell ref="H29:I29"/>
    <mergeCell ref="J29:K29"/>
    <mergeCell ref="U29:V29"/>
    <mergeCell ref="W29:AA29"/>
    <mergeCell ref="AB29:AD29"/>
    <mergeCell ref="AG31:AI31"/>
    <mergeCell ref="E32:G32"/>
    <mergeCell ref="H32:I32"/>
    <mergeCell ref="E33:G33"/>
    <mergeCell ref="H33:I33"/>
    <mergeCell ref="W32:AA32"/>
    <mergeCell ref="AB32:AD32"/>
    <mergeCell ref="AG32:AI32"/>
    <mergeCell ref="AG26:AI28"/>
    <mergeCell ref="M27:T27"/>
    <mergeCell ref="U27:V27"/>
    <mergeCell ref="W27:AA27"/>
    <mergeCell ref="AB27:AD27"/>
    <mergeCell ref="AE27:AF27"/>
    <mergeCell ref="M28:S28"/>
    <mergeCell ref="U28:V28"/>
    <mergeCell ref="W28:AA28"/>
    <mergeCell ref="AB28:AD28"/>
    <mergeCell ref="W31:AA31"/>
    <mergeCell ref="AB31:AD31"/>
    <mergeCell ref="AG23:AI25"/>
    <mergeCell ref="L24:T24"/>
    <mergeCell ref="U24:V24"/>
    <mergeCell ref="W24:AA24"/>
    <mergeCell ref="AB24:AD24"/>
    <mergeCell ref="AE24:AF24"/>
    <mergeCell ref="L25:T25"/>
    <mergeCell ref="U25:V25"/>
    <mergeCell ref="W25:AA25"/>
    <mergeCell ref="AB25:AD25"/>
    <mergeCell ref="AE25:AF25"/>
    <mergeCell ref="D23:D29"/>
    <mergeCell ref="E23:G25"/>
    <mergeCell ref="H23:I25"/>
    <mergeCell ref="J23:K25"/>
    <mergeCell ref="L23:T23"/>
    <mergeCell ref="U23:V23"/>
    <mergeCell ref="W23:AA23"/>
    <mergeCell ref="AB23:AD23"/>
    <mergeCell ref="AE23:AF23"/>
    <mergeCell ref="E26:G28"/>
    <mergeCell ref="H26:I28"/>
    <mergeCell ref="J26:K28"/>
    <mergeCell ref="M26:T26"/>
    <mergeCell ref="U26:V26"/>
    <mergeCell ref="W26:AA26"/>
    <mergeCell ref="AB26:AD26"/>
    <mergeCell ref="AE26:AF26"/>
    <mergeCell ref="AE28:AF28"/>
    <mergeCell ref="Q17:R17"/>
    <mergeCell ref="T17:U17"/>
    <mergeCell ref="D22:G22"/>
    <mergeCell ref="H22:I22"/>
    <mergeCell ref="J22:K22"/>
    <mergeCell ref="M22:AF22"/>
    <mergeCell ref="V12:X12"/>
    <mergeCell ref="Y12:AA12"/>
    <mergeCell ref="AG12:AI12"/>
    <mergeCell ref="Y13:AI16"/>
    <mergeCell ref="Q15:R15"/>
    <mergeCell ref="T15:U15"/>
    <mergeCell ref="AG22:AI22"/>
    <mergeCell ref="AG10:AI10"/>
    <mergeCell ref="V7:X8"/>
    <mergeCell ref="Y7:AA8"/>
    <mergeCell ref="AB7:AI8"/>
    <mergeCell ref="V11:X11"/>
    <mergeCell ref="Y11:AA11"/>
    <mergeCell ref="AB11:AE12"/>
    <mergeCell ref="AG11:AI11"/>
    <mergeCell ref="D12:F12"/>
    <mergeCell ref="G12:I12"/>
    <mergeCell ref="J12:L12"/>
    <mergeCell ref="M12:O12"/>
    <mergeCell ref="P12:R12"/>
    <mergeCell ref="S12:U12"/>
    <mergeCell ref="D11:F11"/>
    <mergeCell ref="G11:I11"/>
    <mergeCell ref="J11:L11"/>
    <mergeCell ref="M11:O11"/>
    <mergeCell ref="P11:R11"/>
    <mergeCell ref="S11:U11"/>
    <mergeCell ref="B1:AJ1"/>
    <mergeCell ref="B3:W3"/>
    <mergeCell ref="X3:AJ3"/>
    <mergeCell ref="Y6:Z6"/>
    <mergeCell ref="AB6:AC6"/>
    <mergeCell ref="AE6:AF6"/>
    <mergeCell ref="D8:F8"/>
    <mergeCell ref="D9:F10"/>
    <mergeCell ref="G9:I10"/>
    <mergeCell ref="J9:L10"/>
    <mergeCell ref="M9:O10"/>
    <mergeCell ref="P9:R10"/>
    <mergeCell ref="S9:U10"/>
    <mergeCell ref="D7:F7"/>
    <mergeCell ref="G7:I8"/>
    <mergeCell ref="J7:L8"/>
    <mergeCell ref="M7:O8"/>
    <mergeCell ref="P7:R8"/>
    <mergeCell ref="S7:U8"/>
    <mergeCell ref="V9:X10"/>
    <mergeCell ref="Y9:AA10"/>
    <mergeCell ref="AB9:AF9"/>
    <mergeCell ref="AG9:AI9"/>
    <mergeCell ref="AB10:AF10"/>
  </mergeCells>
  <phoneticPr fontId="4"/>
  <printOptions horizontalCentered="1"/>
  <pageMargins left="0.70866141732283472" right="0.31496062992125984" top="0.39370078740157483" bottom="0.31496062992125984" header="0.51181102362204722" footer="0.35433070866141736"/>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15</xdr:col>
                    <xdr:colOff>123825</xdr:colOff>
                    <xdr:row>14</xdr:row>
                    <xdr:rowOff>152400</xdr:rowOff>
                  </from>
                  <to>
                    <xdr:col>18</xdr:col>
                    <xdr:colOff>133350</xdr:colOff>
                    <xdr:row>16</xdr:row>
                    <xdr:rowOff>19050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18</xdr:col>
                    <xdr:colOff>123825</xdr:colOff>
                    <xdr:row>14</xdr:row>
                    <xdr:rowOff>152400</xdr:rowOff>
                  </from>
                  <to>
                    <xdr:col>21</xdr:col>
                    <xdr:colOff>114300</xdr:colOff>
                    <xdr:row>16</xdr:row>
                    <xdr:rowOff>9525</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sizeWithCells="1">
                  <from>
                    <xdr:col>6</xdr:col>
                    <xdr:colOff>180975</xdr:colOff>
                    <xdr:row>37</xdr:row>
                    <xdr:rowOff>114300</xdr:rowOff>
                  </from>
                  <to>
                    <xdr:col>8</xdr:col>
                    <xdr:colOff>57150</xdr:colOff>
                    <xdr:row>39</xdr:row>
                    <xdr:rowOff>19050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sizeWithCells="1">
                  <from>
                    <xdr:col>8</xdr:col>
                    <xdr:colOff>76200</xdr:colOff>
                    <xdr:row>37</xdr:row>
                    <xdr:rowOff>114300</xdr:rowOff>
                  </from>
                  <to>
                    <xdr:col>9</xdr:col>
                    <xdr:colOff>152400</xdr:colOff>
                    <xdr:row>39</xdr:row>
                    <xdr:rowOff>19050</xdr:rowOff>
                  </to>
                </anchor>
              </controlPr>
            </control>
          </mc:Choice>
        </mc:AlternateContent>
        <mc:AlternateContent xmlns:mc="http://schemas.openxmlformats.org/markup-compatibility/2006">
          <mc:Choice Requires="x14">
            <control shapeId="551941" r:id="rId8" name="Check Box 9">
              <controlPr defaultSize="0" autoFill="0" autoLine="0" autoPict="0">
                <anchor moveWithCells="1" sizeWithCells="1">
                  <from>
                    <xdr:col>14</xdr:col>
                    <xdr:colOff>76200</xdr:colOff>
                    <xdr:row>37</xdr:row>
                    <xdr:rowOff>133350</xdr:rowOff>
                  </from>
                  <to>
                    <xdr:col>17</xdr:col>
                    <xdr:colOff>9525</xdr:colOff>
                    <xdr:row>39</xdr:row>
                    <xdr:rowOff>38100</xdr:rowOff>
                  </to>
                </anchor>
              </controlPr>
            </control>
          </mc:Choice>
        </mc:AlternateContent>
        <mc:AlternateContent xmlns:mc="http://schemas.openxmlformats.org/markup-compatibility/2006">
          <mc:Choice Requires="x14">
            <control shapeId="551942" r:id="rId9" name="Check Box 10">
              <controlPr defaultSize="0" autoFill="0" autoLine="0" autoPict="0">
                <anchor moveWithCells="1" sizeWithCells="1">
                  <from>
                    <xdr:col>17</xdr:col>
                    <xdr:colOff>28575</xdr:colOff>
                    <xdr:row>37</xdr:row>
                    <xdr:rowOff>133350</xdr:rowOff>
                  </from>
                  <to>
                    <xdr:col>19</xdr:col>
                    <xdr:colOff>47625</xdr:colOff>
                    <xdr:row>39</xdr:row>
                    <xdr:rowOff>38100</xdr:rowOff>
                  </to>
                </anchor>
              </controlPr>
            </control>
          </mc:Choice>
        </mc:AlternateContent>
        <mc:AlternateContent xmlns:mc="http://schemas.openxmlformats.org/markup-compatibility/2006">
          <mc:Choice Requires="x14">
            <control shapeId="551943" r:id="rId10" name="Check Box 19">
              <controlPr defaultSize="0" autoFill="0" autoLine="0" autoPict="0">
                <anchor moveWithCells="1" sizeWithCells="1">
                  <from>
                    <xdr:col>14</xdr:col>
                    <xdr:colOff>76200</xdr:colOff>
                    <xdr:row>62</xdr:row>
                    <xdr:rowOff>66675</xdr:rowOff>
                  </from>
                  <to>
                    <xdr:col>17</xdr:col>
                    <xdr:colOff>76200</xdr:colOff>
                    <xdr:row>63</xdr:row>
                    <xdr:rowOff>85725</xdr:rowOff>
                  </to>
                </anchor>
              </controlPr>
            </control>
          </mc:Choice>
        </mc:AlternateContent>
        <mc:AlternateContent xmlns:mc="http://schemas.openxmlformats.org/markup-compatibility/2006">
          <mc:Choice Requires="x14">
            <control shapeId="551944" r:id="rId11" name="Check Box 20">
              <controlPr defaultSize="0" autoFill="0" autoLine="0" autoPict="0">
                <anchor moveWithCells="1" sizeWithCells="1">
                  <from>
                    <xdr:col>17</xdr:col>
                    <xdr:colOff>66675</xdr:colOff>
                    <xdr:row>62</xdr:row>
                    <xdr:rowOff>66675</xdr:rowOff>
                  </from>
                  <to>
                    <xdr:col>20</xdr:col>
                    <xdr:colOff>66675</xdr:colOff>
                    <xdr:row>63</xdr:row>
                    <xdr:rowOff>76200</xdr:rowOff>
                  </to>
                </anchor>
              </controlPr>
            </control>
          </mc:Choice>
        </mc:AlternateContent>
        <mc:AlternateContent xmlns:mc="http://schemas.openxmlformats.org/markup-compatibility/2006">
          <mc:Choice Requires="x14">
            <control shapeId="551945" r:id="rId12" name="Check Box 17">
              <controlPr defaultSize="0" autoFill="0" autoLine="0" autoPict="0">
                <anchor moveWithCells="1" sizeWithCells="1">
                  <from>
                    <xdr:col>11</xdr:col>
                    <xdr:colOff>95250</xdr:colOff>
                    <xdr:row>57</xdr:row>
                    <xdr:rowOff>104775</xdr:rowOff>
                  </from>
                  <to>
                    <xdr:col>14</xdr:col>
                    <xdr:colOff>47625</xdr:colOff>
                    <xdr:row>58</xdr:row>
                    <xdr:rowOff>123825</xdr:rowOff>
                  </to>
                </anchor>
              </controlPr>
            </control>
          </mc:Choice>
        </mc:AlternateContent>
        <mc:AlternateContent xmlns:mc="http://schemas.openxmlformats.org/markup-compatibility/2006">
          <mc:Choice Requires="x14">
            <control shapeId="551946" r:id="rId13" name="Check Box 18">
              <controlPr defaultSize="0" autoFill="0" autoLine="0" autoPict="0">
                <anchor moveWithCells="1" sizeWithCells="1">
                  <from>
                    <xdr:col>14</xdr:col>
                    <xdr:colOff>38100</xdr:colOff>
                    <xdr:row>57</xdr:row>
                    <xdr:rowOff>104775</xdr:rowOff>
                  </from>
                  <to>
                    <xdr:col>17</xdr:col>
                    <xdr:colOff>38100</xdr:colOff>
                    <xdr:row>58</xdr:row>
                    <xdr:rowOff>114300</xdr:rowOff>
                  </to>
                </anchor>
              </controlPr>
            </control>
          </mc:Choice>
        </mc:AlternateContent>
        <mc:AlternateContent xmlns:mc="http://schemas.openxmlformats.org/markup-compatibility/2006">
          <mc:Choice Requires="x14">
            <control shapeId="551947" r:id="rId14" name="Check Box 25">
              <controlPr defaultSize="0" autoFill="0" autoLine="0" autoPict="0">
                <anchor moveWithCells="1" sizeWithCells="1">
                  <from>
                    <xdr:col>17</xdr:col>
                    <xdr:colOff>104775</xdr:colOff>
                    <xdr:row>57</xdr:row>
                    <xdr:rowOff>95250</xdr:rowOff>
                  </from>
                  <to>
                    <xdr:col>22</xdr:col>
                    <xdr:colOff>0</xdr:colOff>
                    <xdr:row>59</xdr:row>
                    <xdr:rowOff>0</xdr:rowOff>
                  </to>
                </anchor>
              </controlPr>
            </control>
          </mc:Choice>
        </mc:AlternateContent>
        <mc:AlternateContent xmlns:mc="http://schemas.openxmlformats.org/markup-compatibility/2006">
          <mc:Choice Requires="x14">
            <control shapeId="551948" r:id="rId15" name="Check Box 34">
              <controlPr defaultSize="0" autoFill="0" autoLine="0" autoPict="0">
                <anchor moveWithCells="1" sizeWithCells="1">
                  <from>
                    <xdr:col>6</xdr:col>
                    <xdr:colOff>180975</xdr:colOff>
                    <xdr:row>38</xdr:row>
                    <xdr:rowOff>142875</xdr:rowOff>
                  </from>
                  <to>
                    <xdr:col>8</xdr:col>
                    <xdr:colOff>57150</xdr:colOff>
                    <xdr:row>40</xdr:row>
                    <xdr:rowOff>47625</xdr:rowOff>
                  </to>
                </anchor>
              </controlPr>
            </control>
          </mc:Choice>
        </mc:AlternateContent>
        <mc:AlternateContent xmlns:mc="http://schemas.openxmlformats.org/markup-compatibility/2006">
          <mc:Choice Requires="x14">
            <control shapeId="551949" r:id="rId16" name="Check Box 35">
              <controlPr defaultSize="0" autoFill="0" autoLine="0" autoPict="0">
                <anchor moveWithCells="1" sizeWithCells="1">
                  <from>
                    <xdr:col>8</xdr:col>
                    <xdr:colOff>76200</xdr:colOff>
                    <xdr:row>38</xdr:row>
                    <xdr:rowOff>142875</xdr:rowOff>
                  </from>
                  <to>
                    <xdr:col>9</xdr:col>
                    <xdr:colOff>152400</xdr:colOff>
                    <xdr:row>40</xdr:row>
                    <xdr:rowOff>47625</xdr:rowOff>
                  </to>
                </anchor>
              </controlPr>
            </control>
          </mc:Choice>
        </mc:AlternateContent>
        <mc:AlternateContent xmlns:mc="http://schemas.openxmlformats.org/markup-compatibility/2006">
          <mc:Choice Requires="x14">
            <control shapeId="551950" r:id="rId17" name="Check Box 37">
              <controlPr defaultSize="0" autoFill="0" autoLine="0" autoPict="0">
                <anchor moveWithCells="1" sizeWithCells="1">
                  <from>
                    <xdr:col>6</xdr:col>
                    <xdr:colOff>180975</xdr:colOff>
                    <xdr:row>40</xdr:row>
                    <xdr:rowOff>19050</xdr:rowOff>
                  </from>
                  <to>
                    <xdr:col>8</xdr:col>
                    <xdr:colOff>57150</xdr:colOff>
                    <xdr:row>41</xdr:row>
                    <xdr:rowOff>76200</xdr:rowOff>
                  </to>
                </anchor>
              </controlPr>
            </control>
          </mc:Choice>
        </mc:AlternateContent>
        <mc:AlternateContent xmlns:mc="http://schemas.openxmlformats.org/markup-compatibility/2006">
          <mc:Choice Requires="x14">
            <control shapeId="551951" r:id="rId18" name="Check Box 38">
              <controlPr defaultSize="0" autoFill="0" autoLine="0" autoPict="0">
                <anchor moveWithCells="1" sizeWithCells="1">
                  <from>
                    <xdr:col>8</xdr:col>
                    <xdr:colOff>76200</xdr:colOff>
                    <xdr:row>40</xdr:row>
                    <xdr:rowOff>19050</xdr:rowOff>
                  </from>
                  <to>
                    <xdr:col>9</xdr:col>
                    <xdr:colOff>152400</xdr:colOff>
                    <xdr:row>41</xdr:row>
                    <xdr:rowOff>76200</xdr:rowOff>
                  </to>
                </anchor>
              </controlPr>
            </control>
          </mc:Choice>
        </mc:AlternateContent>
        <mc:AlternateContent xmlns:mc="http://schemas.openxmlformats.org/markup-compatibility/2006">
          <mc:Choice Requires="x14">
            <control shapeId="551952" r:id="rId19" name="Check Box 41">
              <controlPr defaultSize="0" autoFill="0" autoLine="0" autoPict="0">
                <anchor moveWithCells="1" sizeWithCells="1">
                  <from>
                    <xdr:col>14</xdr:col>
                    <xdr:colOff>76200</xdr:colOff>
                    <xdr:row>38</xdr:row>
                    <xdr:rowOff>142875</xdr:rowOff>
                  </from>
                  <to>
                    <xdr:col>17</xdr:col>
                    <xdr:colOff>9525</xdr:colOff>
                    <xdr:row>40</xdr:row>
                    <xdr:rowOff>47625</xdr:rowOff>
                  </to>
                </anchor>
              </controlPr>
            </control>
          </mc:Choice>
        </mc:AlternateContent>
        <mc:AlternateContent xmlns:mc="http://schemas.openxmlformats.org/markup-compatibility/2006">
          <mc:Choice Requires="x14">
            <control shapeId="551953" r:id="rId20" name="Check Box 42">
              <controlPr defaultSize="0" autoFill="0" autoLine="0" autoPict="0">
                <anchor moveWithCells="1" sizeWithCells="1">
                  <from>
                    <xdr:col>17</xdr:col>
                    <xdr:colOff>28575</xdr:colOff>
                    <xdr:row>38</xdr:row>
                    <xdr:rowOff>142875</xdr:rowOff>
                  </from>
                  <to>
                    <xdr:col>19</xdr:col>
                    <xdr:colOff>47625</xdr:colOff>
                    <xdr:row>40</xdr:row>
                    <xdr:rowOff>47625</xdr:rowOff>
                  </to>
                </anchor>
              </controlPr>
            </control>
          </mc:Choice>
        </mc:AlternateContent>
        <mc:AlternateContent xmlns:mc="http://schemas.openxmlformats.org/markup-compatibility/2006">
          <mc:Choice Requires="x14">
            <control shapeId="551954" r:id="rId21" name="Check Box 44">
              <controlPr defaultSize="0" autoFill="0" autoLine="0" autoPict="0">
                <anchor moveWithCells="1" sizeWithCells="1">
                  <from>
                    <xdr:col>11</xdr:col>
                    <xdr:colOff>76200</xdr:colOff>
                    <xdr:row>52</xdr:row>
                    <xdr:rowOff>66675</xdr:rowOff>
                  </from>
                  <to>
                    <xdr:col>14</xdr:col>
                    <xdr:colOff>28575</xdr:colOff>
                    <xdr:row>53</xdr:row>
                    <xdr:rowOff>85725</xdr:rowOff>
                  </to>
                </anchor>
              </controlPr>
            </control>
          </mc:Choice>
        </mc:AlternateContent>
        <mc:AlternateContent xmlns:mc="http://schemas.openxmlformats.org/markup-compatibility/2006">
          <mc:Choice Requires="x14">
            <control shapeId="551955" r:id="rId22" name="Check Box 45">
              <controlPr defaultSize="0" autoFill="0" autoLine="0" autoPict="0">
                <anchor moveWithCells="1" sizeWithCells="1">
                  <from>
                    <xdr:col>14</xdr:col>
                    <xdr:colOff>19050</xdr:colOff>
                    <xdr:row>52</xdr:row>
                    <xdr:rowOff>66675</xdr:rowOff>
                  </from>
                  <to>
                    <xdr:col>17</xdr:col>
                    <xdr:colOff>28575</xdr:colOff>
                    <xdr:row>53</xdr:row>
                    <xdr:rowOff>76200</xdr:rowOff>
                  </to>
                </anchor>
              </controlPr>
            </control>
          </mc:Choice>
        </mc:AlternateContent>
        <mc:AlternateContent xmlns:mc="http://schemas.openxmlformats.org/markup-compatibility/2006">
          <mc:Choice Requires="x14">
            <control shapeId="551956" r:id="rId23" name="Check Box 46">
              <controlPr defaultSize="0" autoFill="0" autoLine="0" autoPict="0">
                <anchor moveWithCells="1" sizeWithCells="1">
                  <from>
                    <xdr:col>17</xdr:col>
                    <xdr:colOff>85725</xdr:colOff>
                    <xdr:row>52</xdr:row>
                    <xdr:rowOff>57150</xdr:rowOff>
                  </from>
                  <to>
                    <xdr:col>21</xdr:col>
                    <xdr:colOff>161925</xdr:colOff>
                    <xdr:row>53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819C-6B68-43D4-A7FF-48E2CD1C2233}">
  <sheetPr>
    <tabColor theme="8" tint="0.59999389629810485"/>
  </sheetPr>
  <dimension ref="A2:O53"/>
  <sheetViews>
    <sheetView showGridLines="0" tabSelected="1" zoomScaleNormal="100" zoomScaleSheetLayoutView="85" workbookViewId="0">
      <selection activeCell="L2" sqref="L2:M2"/>
    </sheetView>
  </sheetViews>
  <sheetFormatPr defaultColWidth="9.75" defaultRowHeight="18.75"/>
  <cols>
    <col min="1" max="1" width="11.375" style="460" customWidth="1"/>
    <col min="2" max="2" width="9.375" style="460" customWidth="1"/>
    <col min="3" max="11" width="6.875" style="460" customWidth="1"/>
    <col min="12" max="12" width="12.25" style="460" customWidth="1"/>
    <col min="13" max="13" width="14.375" style="460" customWidth="1"/>
    <col min="14" max="14" width="10.875" style="461" customWidth="1"/>
    <col min="15" max="16384" width="9.75" style="461"/>
  </cols>
  <sheetData>
    <row r="2" spans="1:15" ht="28.5" customHeight="1">
      <c r="L2" s="1556" t="s">
        <v>1709</v>
      </c>
      <c r="M2" s="1556"/>
    </row>
    <row r="3" spans="1:15" ht="28.5" customHeight="1">
      <c r="A3" s="462" t="s">
        <v>1642</v>
      </c>
      <c r="L3" s="463"/>
      <c r="M3" s="463"/>
    </row>
    <row r="4" spans="1:15" ht="28.5" customHeight="1">
      <c r="A4" s="462" t="s">
        <v>1643</v>
      </c>
    </row>
    <row r="6" spans="1:15" ht="28.5" customHeight="1">
      <c r="C6" s="464"/>
      <c r="D6" s="464"/>
      <c r="E6" s="464"/>
      <c r="F6" s="464"/>
      <c r="G6" s="465" t="s">
        <v>1644</v>
      </c>
      <c r="H6" s="466"/>
      <c r="I6" s="467"/>
      <c r="J6" s="468"/>
      <c r="K6" s="1557" t="s">
        <v>1645</v>
      </c>
      <c r="L6" s="1557"/>
      <c r="M6" s="1557"/>
      <c r="N6" s="470"/>
    </row>
    <row r="7" spans="1:15" ht="28.5" customHeight="1">
      <c r="C7" s="464"/>
      <c r="D7" s="464"/>
      <c r="E7" s="464"/>
      <c r="F7" s="464"/>
      <c r="G7" s="465" t="s">
        <v>1646</v>
      </c>
      <c r="H7" s="466"/>
      <c r="I7" s="467"/>
      <c r="J7" s="468"/>
      <c r="K7" s="1557" t="s">
        <v>1711</v>
      </c>
      <c r="L7" s="1557"/>
      <c r="M7" s="1557"/>
      <c r="N7" s="470"/>
    </row>
    <row r="8" spans="1:15" ht="28.5" customHeight="1">
      <c r="B8" s="471"/>
      <c r="D8" s="472"/>
      <c r="E8" s="472"/>
      <c r="F8" s="472"/>
      <c r="G8" s="473"/>
      <c r="H8" s="473"/>
      <c r="I8" s="466"/>
      <c r="J8" s="466"/>
      <c r="K8" s="1557" t="s">
        <v>1647</v>
      </c>
      <c r="L8" s="1557"/>
      <c r="M8" s="1557"/>
      <c r="N8" s="474"/>
      <c r="O8" s="475"/>
    </row>
    <row r="9" spans="1:15" ht="22.5" customHeight="1">
      <c r="A9" s="476"/>
      <c r="B9" s="472"/>
      <c r="C9" s="472"/>
      <c r="D9" s="472"/>
      <c r="E9" s="472"/>
      <c r="F9" s="472"/>
      <c r="G9" s="473"/>
      <c r="H9" s="473"/>
      <c r="I9" s="477"/>
      <c r="J9" s="477"/>
      <c r="K9" s="478"/>
      <c r="L9" s="469" t="s">
        <v>1648</v>
      </c>
      <c r="M9" s="478"/>
      <c r="O9" s="479"/>
    </row>
    <row r="10" spans="1:15" ht="22.5" customHeight="1">
      <c r="A10" s="476"/>
      <c r="B10" s="472"/>
      <c r="C10" s="472"/>
      <c r="D10" s="472"/>
      <c r="E10" s="472"/>
      <c r="F10" s="472"/>
      <c r="G10" s="473"/>
      <c r="H10" s="473"/>
      <c r="I10" s="477"/>
      <c r="J10" s="477"/>
      <c r="K10" s="478"/>
      <c r="L10" s="469" t="s">
        <v>1649</v>
      </c>
      <c r="M10" s="478"/>
    </row>
    <row r="11" spans="1:15" ht="22.5" customHeight="1">
      <c r="A11" s="476"/>
      <c r="B11" s="472"/>
      <c r="C11" s="472"/>
      <c r="D11" s="472"/>
      <c r="E11" s="472"/>
      <c r="F11" s="472"/>
      <c r="G11" s="473"/>
      <c r="H11" s="473"/>
      <c r="I11" s="466"/>
      <c r="J11" s="466"/>
      <c r="K11" s="478"/>
      <c r="L11" s="480" t="s">
        <v>1650</v>
      </c>
      <c r="M11" s="478"/>
      <c r="N11" s="481"/>
    </row>
    <row r="12" spans="1:15" ht="22.5" customHeight="1">
      <c r="A12" s="476"/>
      <c r="B12" s="472"/>
      <c r="C12" s="472"/>
      <c r="D12" s="472"/>
      <c r="E12" s="472"/>
      <c r="F12" s="472"/>
      <c r="G12" s="472"/>
      <c r="H12" s="472"/>
      <c r="L12" s="482"/>
      <c r="N12" s="481"/>
    </row>
    <row r="13" spans="1:15" ht="12.75" customHeight="1">
      <c r="A13" s="476"/>
      <c r="B13" s="472"/>
      <c r="C13" s="472"/>
      <c r="D13" s="472"/>
      <c r="E13" s="472"/>
      <c r="F13" s="472"/>
      <c r="G13" s="472"/>
      <c r="H13" s="472"/>
      <c r="L13" s="482"/>
      <c r="M13" s="482"/>
      <c r="N13" s="483"/>
    </row>
    <row r="14" spans="1:15" ht="45" customHeight="1">
      <c r="A14" s="476"/>
      <c r="B14" s="1555" t="s">
        <v>1710</v>
      </c>
      <c r="C14" s="1555"/>
      <c r="D14" s="1555"/>
      <c r="E14" s="1555"/>
      <c r="F14" s="1555"/>
      <c r="G14" s="1555"/>
      <c r="H14" s="1555"/>
      <c r="I14" s="1555"/>
      <c r="J14" s="1555"/>
      <c r="K14" s="1555"/>
      <c r="L14" s="1555"/>
      <c r="M14" s="482"/>
      <c r="N14" s="483"/>
    </row>
    <row r="15" spans="1:15" ht="12.75" customHeight="1">
      <c r="A15" s="476"/>
      <c r="B15" s="472"/>
      <c r="C15" s="472"/>
      <c r="D15" s="472"/>
      <c r="E15" s="472"/>
      <c r="F15" s="472"/>
      <c r="G15" s="472"/>
      <c r="H15" s="472"/>
      <c r="L15" s="482"/>
      <c r="M15" s="482"/>
      <c r="N15" s="483"/>
    </row>
    <row r="16" spans="1:15" ht="15" customHeight="1">
      <c r="B16" s="484"/>
    </row>
    <row r="17" spans="1:13" ht="26.25" customHeight="1">
      <c r="A17" s="1554" t="s">
        <v>1712</v>
      </c>
      <c r="B17" s="1554"/>
      <c r="C17" s="1554"/>
      <c r="D17" s="1554"/>
      <c r="E17" s="1554"/>
      <c r="F17" s="1554"/>
      <c r="G17" s="1554"/>
      <c r="H17" s="1554"/>
      <c r="I17" s="1554"/>
      <c r="J17" s="1554"/>
      <c r="K17" s="1554"/>
      <c r="L17" s="1554"/>
      <c r="M17" s="1554"/>
    </row>
    <row r="18" spans="1:13" ht="26.25" customHeight="1">
      <c r="A18" s="1554"/>
      <c r="B18" s="1554"/>
      <c r="C18" s="1554"/>
      <c r="D18" s="1554"/>
      <c r="E18" s="1554"/>
      <c r="F18" s="1554"/>
      <c r="G18" s="1554"/>
      <c r="H18" s="1554"/>
      <c r="I18" s="1554"/>
      <c r="J18" s="1554"/>
      <c r="K18" s="1554"/>
      <c r="L18" s="1554"/>
      <c r="M18" s="1554"/>
    </row>
    <row r="19" spans="1:13" ht="26.25" customHeight="1">
      <c r="A19" s="1554" t="s">
        <v>1651</v>
      </c>
      <c r="B19" s="1554"/>
      <c r="C19" s="1554"/>
      <c r="D19" s="1554"/>
      <c r="E19" s="1554"/>
      <c r="F19" s="1554"/>
      <c r="G19" s="1554"/>
      <c r="H19" s="1554"/>
      <c r="I19" s="1554"/>
      <c r="J19" s="1554"/>
      <c r="K19" s="1554"/>
      <c r="L19" s="1554"/>
      <c r="M19" s="1554"/>
    </row>
    <row r="20" spans="1:13" ht="26.25" customHeight="1">
      <c r="A20" s="1554"/>
      <c r="B20" s="1554"/>
      <c r="C20" s="1554"/>
      <c r="D20" s="1554"/>
      <c r="E20" s="1554"/>
      <c r="F20" s="1554"/>
      <c r="G20" s="1554"/>
      <c r="H20" s="1554"/>
      <c r="I20" s="1554"/>
      <c r="J20" s="1554"/>
      <c r="K20" s="1554"/>
      <c r="L20" s="1554"/>
      <c r="M20" s="1554"/>
    </row>
    <row r="21" spans="1:13" ht="15" customHeight="1">
      <c r="B21" s="462"/>
      <c r="C21" s="484"/>
      <c r="D21" s="484"/>
      <c r="E21" s="484"/>
      <c r="F21" s="484"/>
      <c r="G21" s="484"/>
      <c r="H21" s="484"/>
      <c r="I21" s="484"/>
      <c r="J21" s="484"/>
      <c r="K21" s="484"/>
      <c r="L21" s="484"/>
      <c r="M21" s="484"/>
    </row>
    <row r="22" spans="1:13" ht="26.25" customHeight="1">
      <c r="B22" s="462"/>
      <c r="C22" s="484"/>
      <c r="D22" s="484"/>
      <c r="E22" s="484"/>
      <c r="F22" s="484"/>
      <c r="G22" s="484"/>
      <c r="H22" s="484"/>
      <c r="I22" s="484"/>
      <c r="J22" s="484"/>
      <c r="K22" s="484"/>
      <c r="L22" s="484"/>
      <c r="M22" s="485" t="s">
        <v>1652</v>
      </c>
    </row>
    <row r="23" spans="1:13" ht="26.25" customHeight="1">
      <c r="B23" s="462"/>
      <c r="C23" s="484"/>
      <c r="D23" s="484"/>
      <c r="E23" s="484"/>
      <c r="F23" s="484"/>
      <c r="G23" s="484"/>
      <c r="H23" s="484"/>
      <c r="I23" s="484"/>
      <c r="J23" s="484"/>
      <c r="K23" s="484"/>
      <c r="L23" s="484"/>
      <c r="M23" s="486"/>
    </row>
    <row r="24" spans="1:13" ht="26.25" customHeight="1">
      <c r="B24" s="462"/>
      <c r="C24" s="484"/>
      <c r="D24" s="484"/>
      <c r="E24" s="484"/>
      <c r="F24" s="484"/>
      <c r="G24" s="484"/>
      <c r="H24" s="484"/>
      <c r="I24" s="484"/>
      <c r="J24" s="484"/>
      <c r="K24" s="484"/>
      <c r="L24" s="484"/>
      <c r="M24" s="484"/>
    </row>
    <row r="25" spans="1:13" ht="26.25" customHeight="1">
      <c r="A25" s="484"/>
      <c r="B25" s="484"/>
      <c r="C25" s="484"/>
      <c r="D25" s="484"/>
      <c r="E25" s="484"/>
      <c r="F25" s="484"/>
      <c r="G25" s="484"/>
      <c r="H25" s="487" t="s">
        <v>1653</v>
      </c>
      <c r="I25" s="484"/>
      <c r="J25" s="484"/>
      <c r="K25" s="484"/>
    </row>
    <row r="26" spans="1:13" ht="26.25" customHeight="1">
      <c r="A26" s="484"/>
      <c r="B26" s="484"/>
      <c r="C26" s="484"/>
      <c r="D26" s="484"/>
      <c r="E26" s="484"/>
      <c r="F26" s="484"/>
      <c r="G26" s="484"/>
      <c r="H26" s="487"/>
      <c r="I26" s="484"/>
      <c r="J26" s="484"/>
      <c r="K26" s="484"/>
    </row>
    <row r="27" spans="1:13" ht="26.25" customHeight="1">
      <c r="A27" s="484"/>
      <c r="B27" s="484"/>
      <c r="C27" s="484"/>
      <c r="D27" s="484"/>
      <c r="E27" s="484"/>
      <c r="F27" s="484"/>
      <c r="G27" s="484"/>
    </row>
    <row r="28" spans="1:13" ht="26.25" customHeight="1">
      <c r="A28" s="488"/>
      <c r="B28" s="488"/>
      <c r="C28" s="488"/>
      <c r="D28" s="465" t="s">
        <v>1665</v>
      </c>
      <c r="E28" s="465"/>
      <c r="F28" s="465"/>
      <c r="G28" s="465"/>
      <c r="H28" s="489"/>
      <c r="I28" s="465"/>
      <c r="J28" s="467"/>
      <c r="K28" s="467"/>
      <c r="L28" s="466"/>
      <c r="M28" s="466"/>
    </row>
    <row r="29" spans="1:13" ht="26.25" customHeight="1">
      <c r="A29" s="488"/>
      <c r="B29" s="488"/>
      <c r="C29" s="488"/>
      <c r="D29" s="465" t="s">
        <v>1654</v>
      </c>
      <c r="E29" s="465"/>
      <c r="F29" s="465"/>
      <c r="G29" s="465"/>
      <c r="H29" s="489"/>
      <c r="I29" s="465"/>
      <c r="J29" s="467"/>
      <c r="K29" s="467"/>
      <c r="L29" s="466"/>
      <c r="M29" s="466"/>
    </row>
    <row r="30" spans="1:13" ht="26.25" customHeight="1">
      <c r="A30" s="488"/>
      <c r="B30" s="488"/>
      <c r="C30" s="488"/>
      <c r="D30" s="465"/>
      <c r="E30" s="465"/>
      <c r="F30" s="465"/>
      <c r="G30" s="465"/>
      <c r="H30" s="489"/>
      <c r="I30" s="490"/>
      <c r="J30" s="467"/>
      <c r="K30" s="467"/>
      <c r="L30" s="491"/>
      <c r="M30" s="491"/>
    </row>
    <row r="31" spans="1:13" ht="26.25" customHeight="1">
      <c r="A31" s="488"/>
      <c r="B31" s="488"/>
      <c r="C31" s="488"/>
      <c r="D31" s="478"/>
      <c r="E31" s="478"/>
      <c r="F31" s="478"/>
      <c r="G31" s="478"/>
      <c r="H31" s="491"/>
      <c r="I31" s="491"/>
      <c r="J31" s="491"/>
      <c r="K31" s="491"/>
      <c r="L31" s="491"/>
      <c r="M31" s="491"/>
    </row>
    <row r="32" spans="1:13" ht="26.25" customHeight="1">
      <c r="A32" s="488"/>
      <c r="B32" s="488"/>
      <c r="C32" s="488"/>
      <c r="D32" s="478"/>
      <c r="E32" s="478"/>
      <c r="F32" s="478"/>
      <c r="G32" s="478"/>
      <c r="H32" s="466"/>
      <c r="I32" s="466"/>
      <c r="J32" s="466"/>
      <c r="K32" s="466"/>
      <c r="L32" s="467"/>
      <c r="M32" s="491"/>
    </row>
    <row r="33" spans="1:15" ht="26.25" customHeight="1">
      <c r="A33" s="488"/>
      <c r="B33" s="488"/>
      <c r="C33" s="488"/>
      <c r="D33" s="488"/>
      <c r="E33" s="488"/>
      <c r="F33" s="488"/>
      <c r="G33" s="488"/>
      <c r="M33" s="485" t="s">
        <v>1655</v>
      </c>
      <c r="O33" s="492"/>
    </row>
    <row r="34" spans="1:15" ht="26.25" customHeight="1">
      <c r="A34" s="488"/>
      <c r="B34" s="488"/>
      <c r="C34" s="488"/>
      <c r="D34" s="488"/>
      <c r="E34" s="488"/>
      <c r="F34" s="488"/>
      <c r="G34" s="488"/>
      <c r="L34" s="488"/>
      <c r="M34" s="488"/>
      <c r="N34" s="492"/>
      <c r="O34" s="492"/>
    </row>
    <row r="35" spans="1:15" ht="26.25" customHeight="1">
      <c r="A35" s="488"/>
      <c r="B35" s="488"/>
      <c r="C35" s="488"/>
      <c r="D35" s="488"/>
      <c r="E35" s="488"/>
      <c r="F35" s="488"/>
      <c r="G35" s="488"/>
      <c r="L35" s="488"/>
      <c r="M35" s="488"/>
      <c r="N35" s="492"/>
      <c r="O35" s="492"/>
    </row>
    <row r="36" spans="1:15" ht="26.25" customHeight="1">
      <c r="A36" s="488"/>
      <c r="B36" s="488"/>
      <c r="M36" s="488"/>
      <c r="N36" s="492"/>
      <c r="O36" s="492"/>
    </row>
    <row r="37" spans="1:15" ht="26.25" customHeight="1">
      <c r="A37" s="488"/>
      <c r="B37" s="488"/>
      <c r="C37" s="488"/>
      <c r="D37" s="488"/>
      <c r="E37" s="488"/>
      <c r="F37" s="488"/>
      <c r="G37" s="488"/>
      <c r="M37" s="488"/>
      <c r="N37" s="492"/>
      <c r="O37" s="492"/>
    </row>
    <row r="38" spans="1:15" ht="26.25" customHeight="1">
      <c r="A38" s="488"/>
      <c r="B38" s="488"/>
      <c r="C38" s="488"/>
      <c r="D38" s="488"/>
      <c r="E38" s="488"/>
      <c r="F38" s="488"/>
      <c r="G38" s="488"/>
      <c r="M38" s="488"/>
      <c r="N38" s="492"/>
      <c r="O38" s="492"/>
    </row>
    <row r="39" spans="1:15" ht="26.25" customHeight="1">
      <c r="A39" s="488"/>
      <c r="B39" s="488"/>
      <c r="C39" s="488"/>
      <c r="D39" s="488"/>
      <c r="E39" s="488"/>
      <c r="F39" s="488"/>
      <c r="G39" s="488"/>
      <c r="M39" s="488"/>
      <c r="N39" s="492"/>
      <c r="O39" s="492"/>
    </row>
    <row r="40" spans="1:15" ht="26.25" customHeight="1">
      <c r="A40" s="488"/>
      <c r="B40" s="488"/>
      <c r="C40" s="488"/>
      <c r="D40" s="488"/>
      <c r="E40" s="488"/>
      <c r="F40" s="488"/>
      <c r="G40" s="488"/>
      <c r="M40" s="488"/>
      <c r="N40" s="492"/>
      <c r="O40" s="492"/>
    </row>
    <row r="41" spans="1:15" ht="26.25" customHeight="1">
      <c r="A41" s="488"/>
      <c r="B41" s="488"/>
      <c r="C41" s="488"/>
      <c r="D41" s="488"/>
      <c r="E41" s="488"/>
      <c r="F41" s="488"/>
      <c r="G41" s="488"/>
      <c r="M41" s="488"/>
      <c r="N41" s="492"/>
      <c r="O41" s="492"/>
    </row>
    <row r="42" spans="1:15" ht="26.25" customHeight="1">
      <c r="A42" s="488"/>
      <c r="B42" s="488"/>
      <c r="C42" s="488"/>
      <c r="D42" s="488"/>
      <c r="E42" s="488"/>
      <c r="F42" s="488"/>
      <c r="G42" s="488"/>
      <c r="H42" s="488"/>
      <c r="I42" s="488"/>
      <c r="J42" s="488"/>
      <c r="K42" s="488"/>
      <c r="L42" s="488"/>
      <c r="M42" s="488"/>
      <c r="N42" s="492"/>
      <c r="O42" s="492"/>
    </row>
    <row r="43" spans="1:15" ht="26.25" customHeight="1">
      <c r="A43" s="488"/>
      <c r="B43" s="488"/>
      <c r="C43" s="488"/>
      <c r="D43" s="488"/>
      <c r="E43" s="488"/>
      <c r="F43" s="488"/>
      <c r="G43" s="488"/>
      <c r="H43" s="488"/>
      <c r="I43" s="488"/>
      <c r="J43" s="488"/>
      <c r="K43" s="488"/>
      <c r="L43" s="488"/>
      <c r="M43" s="488"/>
      <c r="N43" s="492"/>
      <c r="O43" s="492"/>
    </row>
    <row r="44" spans="1:15" ht="26.25" customHeight="1">
      <c r="A44" s="488"/>
      <c r="B44" s="488"/>
      <c r="C44" s="488"/>
      <c r="D44" s="488"/>
      <c r="E44" s="488"/>
      <c r="F44" s="488"/>
      <c r="G44" s="488"/>
      <c r="H44" s="488"/>
      <c r="I44" s="488"/>
      <c r="J44" s="488"/>
      <c r="K44" s="488"/>
      <c r="L44" s="488"/>
      <c r="M44" s="488"/>
      <c r="N44" s="492"/>
      <c r="O44" s="492"/>
    </row>
    <row r="45" spans="1:15" ht="26.25" customHeight="1">
      <c r="A45" s="488"/>
      <c r="B45" s="488"/>
      <c r="C45" s="488"/>
      <c r="D45" s="488"/>
      <c r="E45" s="488"/>
      <c r="F45" s="488"/>
      <c r="G45" s="488"/>
      <c r="H45" s="488"/>
      <c r="I45" s="488"/>
      <c r="J45" s="488"/>
      <c r="K45" s="488"/>
      <c r="L45" s="488"/>
      <c r="M45" s="488"/>
      <c r="N45" s="492"/>
      <c r="O45" s="492"/>
    </row>
    <row r="46" spans="1:15" ht="26.25" customHeight="1">
      <c r="A46" s="488"/>
      <c r="B46" s="488"/>
      <c r="C46" s="488"/>
      <c r="D46" s="488"/>
      <c r="E46" s="488"/>
      <c r="F46" s="488"/>
      <c r="G46" s="488"/>
      <c r="H46" s="488"/>
      <c r="I46" s="488"/>
      <c r="J46" s="488"/>
      <c r="K46" s="488"/>
      <c r="L46" s="488"/>
      <c r="M46" s="488"/>
      <c r="N46" s="492"/>
      <c r="O46" s="492"/>
    </row>
    <row r="47" spans="1:15" ht="26.25" customHeight="1">
      <c r="A47" s="488"/>
      <c r="B47" s="488"/>
      <c r="C47" s="488"/>
      <c r="D47" s="488"/>
      <c r="E47" s="488"/>
      <c r="F47" s="488"/>
      <c r="G47" s="488"/>
      <c r="H47" s="488"/>
      <c r="I47" s="488"/>
      <c r="J47" s="488"/>
      <c r="K47" s="488"/>
      <c r="L47" s="488"/>
      <c r="M47" s="488"/>
      <c r="N47" s="492"/>
      <c r="O47" s="492"/>
    </row>
    <row r="48" spans="1:15" ht="26.25" customHeight="1">
      <c r="A48" s="488"/>
      <c r="B48" s="488"/>
      <c r="C48" s="488"/>
      <c r="D48" s="488"/>
      <c r="E48" s="488"/>
      <c r="F48" s="488"/>
      <c r="G48" s="488"/>
      <c r="H48" s="488"/>
      <c r="I48" s="488"/>
      <c r="J48" s="488"/>
      <c r="K48" s="488"/>
      <c r="L48" s="488"/>
      <c r="M48" s="488"/>
      <c r="N48" s="492"/>
      <c r="O48" s="492"/>
    </row>
    <row r="49" spans="1:15" ht="26.25" customHeight="1">
      <c r="A49" s="488"/>
      <c r="B49" s="488"/>
      <c r="C49" s="488"/>
      <c r="D49" s="488"/>
      <c r="E49" s="488"/>
      <c r="F49" s="488"/>
      <c r="G49" s="488"/>
      <c r="H49" s="488"/>
      <c r="I49" s="488"/>
      <c r="J49" s="488"/>
      <c r="K49" s="488"/>
      <c r="L49" s="488"/>
      <c r="M49" s="488"/>
      <c r="N49" s="492"/>
      <c r="O49" s="492"/>
    </row>
    <row r="50" spans="1:15" ht="24">
      <c r="A50" s="488"/>
      <c r="B50" s="488"/>
      <c r="C50" s="488"/>
      <c r="D50" s="488"/>
      <c r="E50" s="488"/>
      <c r="F50" s="488"/>
      <c r="G50" s="488"/>
      <c r="H50" s="488"/>
      <c r="I50" s="488"/>
      <c r="J50" s="488"/>
      <c r="K50" s="488"/>
      <c r="L50" s="488"/>
      <c r="M50" s="476"/>
      <c r="N50" s="493"/>
      <c r="O50" s="493"/>
    </row>
    <row r="51" spans="1:15" ht="24">
      <c r="A51" s="476"/>
      <c r="B51" s="476"/>
      <c r="C51" s="476"/>
      <c r="D51" s="476"/>
      <c r="E51" s="476"/>
      <c r="F51" s="476"/>
      <c r="G51" s="476"/>
      <c r="H51" s="476"/>
      <c r="I51" s="476"/>
      <c r="J51" s="476"/>
      <c r="K51" s="476"/>
      <c r="L51" s="476"/>
      <c r="M51" s="476"/>
      <c r="N51" s="493"/>
      <c r="O51" s="493"/>
    </row>
    <row r="52" spans="1:15" ht="24">
      <c r="A52" s="476"/>
      <c r="B52" s="476"/>
      <c r="C52" s="476"/>
      <c r="D52" s="476"/>
      <c r="E52" s="476"/>
      <c r="F52" s="476"/>
      <c r="G52" s="476"/>
      <c r="H52" s="476"/>
      <c r="I52" s="476"/>
      <c r="J52" s="476"/>
      <c r="K52" s="476"/>
      <c r="L52" s="476"/>
      <c r="M52" s="476"/>
      <c r="N52" s="493"/>
      <c r="O52" s="493"/>
    </row>
    <row r="53" spans="1:15">
      <c r="A53" s="476"/>
      <c r="B53" s="476"/>
      <c r="C53" s="476"/>
      <c r="D53" s="476"/>
      <c r="E53" s="476"/>
      <c r="F53" s="476"/>
      <c r="G53" s="476"/>
      <c r="H53" s="476"/>
      <c r="I53" s="476"/>
      <c r="J53" s="476"/>
      <c r="K53" s="476"/>
      <c r="L53" s="476"/>
    </row>
  </sheetData>
  <sheetProtection algorithmName="SHA-512" hashValue="+6R7d6SvVCk04Ej8ts+urepGgW2aN1powC2upYtOrRyVAg1NLgujlgki+7YTotilocsrtw7FJWKGoCeZDe54ew==" saltValue="J2AmF8oGOJ2bO3hvJbVxnQ==" spinCount="100000" sheet="1" formatCells="0" formatColumns="0" formatRows="0" insertColumns="0" insertRows="0" selectLockedCells="1"/>
  <mergeCells count="7">
    <mergeCell ref="A19:M20"/>
    <mergeCell ref="B14:L14"/>
    <mergeCell ref="L2:M2"/>
    <mergeCell ref="K6:M6"/>
    <mergeCell ref="K7:M7"/>
    <mergeCell ref="K8:M8"/>
    <mergeCell ref="A17:M18"/>
  </mergeCells>
  <phoneticPr fontId="4"/>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B8C44-B81A-4DFE-B48C-422B9E4F0920}">
  <sheetPr>
    <tabColor rgb="FFFFCCFF"/>
  </sheetPr>
  <dimension ref="A1:O53"/>
  <sheetViews>
    <sheetView showGridLines="0" zoomScaleNormal="100" zoomScaleSheetLayoutView="85" workbookViewId="0">
      <selection activeCell="A19" sqref="A19:M20"/>
    </sheetView>
  </sheetViews>
  <sheetFormatPr defaultColWidth="9.75" defaultRowHeight="18.75"/>
  <cols>
    <col min="1" max="2" width="9.375" style="460" customWidth="1"/>
    <col min="3" max="11" width="6.875" style="460" customWidth="1"/>
    <col min="12" max="12" width="12.25" style="460" customWidth="1"/>
    <col min="13" max="13" width="12.375" style="460" customWidth="1"/>
    <col min="14" max="14" width="10.875" style="461" customWidth="1"/>
    <col min="15" max="16384" width="9.75" style="461"/>
  </cols>
  <sheetData>
    <row r="1" spans="1:15">
      <c r="F1" s="1559" t="s">
        <v>1656</v>
      </c>
      <c r="G1" s="1559"/>
      <c r="H1" s="1559"/>
      <c r="I1" s="1559"/>
    </row>
    <row r="2" spans="1:15" ht="28.5" customHeight="1">
      <c r="L2" s="1560" t="s">
        <v>1709</v>
      </c>
      <c r="M2" s="1556"/>
    </row>
    <row r="3" spans="1:15" ht="28.5" customHeight="1">
      <c r="A3" s="462" t="s">
        <v>1642</v>
      </c>
      <c r="L3" s="463"/>
      <c r="M3" s="463"/>
    </row>
    <row r="4" spans="1:15" ht="28.5" customHeight="1">
      <c r="A4" s="462" t="s">
        <v>1643</v>
      </c>
    </row>
    <row r="6" spans="1:15" ht="28.5" customHeight="1">
      <c r="C6" s="464"/>
      <c r="D6" s="464"/>
      <c r="E6" s="464"/>
      <c r="F6" s="464"/>
      <c r="G6" s="465" t="s">
        <v>1644</v>
      </c>
      <c r="H6" s="466"/>
      <c r="I6" s="467"/>
      <c r="J6" s="468"/>
      <c r="K6" s="1561" t="s">
        <v>1657</v>
      </c>
      <c r="L6" s="1561"/>
      <c r="M6" s="1561"/>
      <c r="N6" s="470"/>
    </row>
    <row r="7" spans="1:15" ht="28.5" customHeight="1">
      <c r="C7" s="464"/>
      <c r="D7" s="464"/>
      <c r="E7" s="464"/>
      <c r="F7" s="464"/>
      <c r="G7" s="465" t="s">
        <v>1646</v>
      </c>
      <c r="H7" s="466"/>
      <c r="I7" s="467"/>
      <c r="J7" s="468"/>
      <c r="K7" s="1561" t="s">
        <v>1658</v>
      </c>
      <c r="L7" s="1561"/>
      <c r="M7" s="1561"/>
      <c r="N7" s="470"/>
    </row>
    <row r="8" spans="1:15" ht="28.5" customHeight="1">
      <c r="B8" s="471"/>
      <c r="D8" s="472"/>
      <c r="E8" s="472"/>
      <c r="F8" s="472"/>
      <c r="G8" s="473"/>
      <c r="H8" s="473"/>
      <c r="I8" s="466"/>
      <c r="J8" s="466"/>
      <c r="K8" s="1561" t="s">
        <v>1659</v>
      </c>
      <c r="L8" s="1561"/>
      <c r="M8" s="1561"/>
      <c r="N8" s="474"/>
      <c r="O8" s="475"/>
    </row>
    <row r="9" spans="1:15" ht="22.5" customHeight="1">
      <c r="A9" s="476"/>
      <c r="B9" s="472"/>
      <c r="C9" s="472"/>
      <c r="D9" s="472"/>
      <c r="E9" s="472"/>
      <c r="F9" s="472"/>
      <c r="G9" s="473"/>
      <c r="H9" s="473"/>
      <c r="I9" s="494" t="s">
        <v>1660</v>
      </c>
      <c r="J9" s="477"/>
      <c r="K9" s="478"/>
      <c r="L9" s="469" t="s">
        <v>1661</v>
      </c>
      <c r="M9" s="478"/>
      <c r="O9" s="479"/>
    </row>
    <row r="10" spans="1:15" ht="22.5" customHeight="1">
      <c r="A10" s="476"/>
      <c r="B10" s="472"/>
      <c r="C10" s="472"/>
      <c r="D10" s="472"/>
      <c r="E10" s="472"/>
      <c r="F10" s="472"/>
      <c r="G10" s="473"/>
      <c r="H10" s="473"/>
      <c r="I10" s="494"/>
      <c r="J10" s="477"/>
      <c r="K10" s="478"/>
      <c r="L10" s="469" t="s">
        <v>1662</v>
      </c>
      <c r="M10" s="478"/>
    </row>
    <row r="11" spans="1:15" ht="22.5" customHeight="1">
      <c r="A11" s="476"/>
      <c r="B11" s="472"/>
      <c r="C11" s="472"/>
      <c r="D11" s="472"/>
      <c r="E11" s="472"/>
      <c r="F11" s="472"/>
      <c r="G11" s="473"/>
      <c r="H11" s="473"/>
      <c r="I11" s="466"/>
      <c r="J11" s="466"/>
      <c r="K11" s="478"/>
      <c r="L11" s="480" t="s">
        <v>1663</v>
      </c>
      <c r="M11" s="478"/>
      <c r="N11" s="481"/>
    </row>
    <row r="12" spans="1:15" ht="22.5" customHeight="1">
      <c r="A12" s="476"/>
      <c r="B12" s="472"/>
      <c r="C12" s="472"/>
      <c r="D12" s="472"/>
      <c r="E12" s="472"/>
      <c r="F12" s="472"/>
      <c r="G12" s="472"/>
      <c r="H12" s="472"/>
      <c r="L12" s="482"/>
      <c r="N12" s="481"/>
    </row>
    <row r="13" spans="1:15" ht="12.75" customHeight="1">
      <c r="A13" s="476"/>
      <c r="B13" s="472"/>
      <c r="C13" s="472"/>
      <c r="D13" s="472"/>
      <c r="E13" s="472"/>
      <c r="F13" s="472"/>
      <c r="G13" s="472"/>
      <c r="H13" s="472"/>
      <c r="L13" s="482"/>
      <c r="M13" s="482"/>
      <c r="N13" s="483"/>
    </row>
    <row r="14" spans="1:15" ht="45" customHeight="1">
      <c r="A14" s="476"/>
      <c r="B14" s="1555" t="s">
        <v>1710</v>
      </c>
      <c r="C14" s="1555"/>
      <c r="D14" s="1555"/>
      <c r="E14" s="1555"/>
      <c r="F14" s="1555"/>
      <c r="G14" s="1555"/>
      <c r="H14" s="1555"/>
      <c r="I14" s="1555"/>
      <c r="J14" s="1555"/>
      <c r="K14" s="1555"/>
      <c r="L14" s="1555"/>
      <c r="M14" s="1555"/>
      <c r="N14" s="483"/>
    </row>
    <row r="15" spans="1:15" ht="12.75" customHeight="1">
      <c r="A15" s="476"/>
      <c r="B15" s="472"/>
      <c r="C15" s="472"/>
      <c r="D15" s="472"/>
      <c r="E15" s="472"/>
      <c r="F15" s="472"/>
      <c r="G15" s="472"/>
      <c r="H15" s="472"/>
      <c r="L15" s="482"/>
      <c r="M15" s="482"/>
      <c r="N15" s="483"/>
    </row>
    <row r="16" spans="1:15" ht="15" customHeight="1">
      <c r="B16" s="484"/>
    </row>
    <row r="17" spans="1:13" ht="26.25" customHeight="1">
      <c r="A17" s="1554" t="s">
        <v>1712</v>
      </c>
      <c r="B17" s="1554"/>
      <c r="C17" s="1554"/>
      <c r="D17" s="1554"/>
      <c r="E17" s="1554"/>
      <c r="F17" s="1554"/>
      <c r="G17" s="1554"/>
      <c r="H17" s="1554"/>
      <c r="I17" s="1554"/>
      <c r="J17" s="1554"/>
      <c r="K17" s="1554"/>
      <c r="L17" s="1554"/>
      <c r="M17" s="1554"/>
    </row>
    <row r="18" spans="1:13" ht="26.25" customHeight="1">
      <c r="A18" s="1554"/>
      <c r="B18" s="1554"/>
      <c r="C18" s="1554"/>
      <c r="D18" s="1554"/>
      <c r="E18" s="1554"/>
      <c r="F18" s="1554"/>
      <c r="G18" s="1554"/>
      <c r="H18" s="1554"/>
      <c r="I18" s="1554"/>
      <c r="J18" s="1554"/>
      <c r="K18" s="1554"/>
      <c r="L18" s="1554"/>
      <c r="M18" s="1554"/>
    </row>
    <row r="19" spans="1:13" ht="26.25" customHeight="1">
      <c r="A19" s="1554" t="s">
        <v>1651</v>
      </c>
      <c r="B19" s="1554"/>
      <c r="C19" s="1554"/>
      <c r="D19" s="1554"/>
      <c r="E19" s="1554"/>
      <c r="F19" s="1554"/>
      <c r="G19" s="1554"/>
      <c r="H19" s="1554"/>
      <c r="I19" s="1554"/>
      <c r="J19" s="1554"/>
      <c r="K19" s="1554"/>
      <c r="L19" s="1554"/>
      <c r="M19" s="1554"/>
    </row>
    <row r="20" spans="1:13" ht="26.25" customHeight="1">
      <c r="A20" s="1554"/>
      <c r="B20" s="1554"/>
      <c r="C20" s="1554"/>
      <c r="D20" s="1554"/>
      <c r="E20" s="1554"/>
      <c r="F20" s="1554"/>
      <c r="G20" s="1554"/>
      <c r="H20" s="1554"/>
      <c r="I20" s="1554"/>
      <c r="J20" s="1554"/>
      <c r="K20" s="1554"/>
      <c r="L20" s="1554"/>
      <c r="M20" s="1554"/>
    </row>
    <row r="21" spans="1:13" ht="15" customHeight="1">
      <c r="B21" s="462"/>
      <c r="C21" s="484"/>
      <c r="D21" s="484"/>
      <c r="E21" s="484"/>
      <c r="F21" s="484"/>
      <c r="G21" s="484"/>
      <c r="H21" s="484"/>
      <c r="I21" s="484"/>
      <c r="J21" s="484"/>
      <c r="K21" s="484"/>
      <c r="L21" s="484"/>
      <c r="M21" s="484"/>
    </row>
    <row r="22" spans="1:13" ht="26.25" customHeight="1">
      <c r="B22" s="462"/>
      <c r="C22" s="484"/>
      <c r="D22" s="484"/>
      <c r="E22" s="484"/>
      <c r="F22" s="484"/>
      <c r="G22" s="484"/>
      <c r="H22" s="484"/>
      <c r="I22" s="484"/>
      <c r="J22" s="484"/>
      <c r="K22" s="484"/>
      <c r="L22" s="484"/>
      <c r="M22" s="485" t="s">
        <v>1652</v>
      </c>
    </row>
    <row r="23" spans="1:13" ht="26.25" customHeight="1">
      <c r="B23" s="462"/>
      <c r="C23" s="484"/>
      <c r="D23" s="484"/>
      <c r="E23" s="484"/>
      <c r="F23" s="484"/>
      <c r="G23" s="484"/>
      <c r="H23" s="484"/>
      <c r="I23" s="484"/>
      <c r="J23" s="484"/>
      <c r="K23" s="484"/>
      <c r="L23" s="484"/>
      <c r="M23" s="486"/>
    </row>
    <row r="24" spans="1:13" ht="26.25" customHeight="1">
      <c r="B24" s="462"/>
      <c r="C24" s="484"/>
      <c r="D24" s="484"/>
      <c r="E24" s="484"/>
      <c r="F24" s="484"/>
      <c r="G24" s="484"/>
      <c r="H24" s="484"/>
      <c r="I24" s="484"/>
      <c r="J24" s="484"/>
      <c r="K24" s="484"/>
      <c r="L24" s="484"/>
      <c r="M24" s="484"/>
    </row>
    <row r="25" spans="1:13" ht="26.25" customHeight="1">
      <c r="A25" s="484"/>
      <c r="B25" s="484"/>
      <c r="C25" s="484"/>
      <c r="D25" s="484"/>
      <c r="E25" s="484"/>
      <c r="F25" s="484"/>
      <c r="G25" s="484"/>
      <c r="H25" s="487" t="s">
        <v>1653</v>
      </c>
      <c r="I25" s="484"/>
      <c r="J25" s="484"/>
      <c r="K25" s="484"/>
    </row>
    <row r="26" spans="1:13" ht="26.25" customHeight="1">
      <c r="A26" s="484"/>
      <c r="B26" s="484"/>
      <c r="C26" s="484"/>
      <c r="D26" s="484"/>
      <c r="E26" s="484"/>
      <c r="F26" s="484"/>
      <c r="G26" s="484"/>
      <c r="H26" s="487"/>
      <c r="I26" s="484"/>
      <c r="J26" s="484"/>
      <c r="K26" s="484"/>
    </row>
    <row r="27" spans="1:13" ht="26.25" customHeight="1">
      <c r="A27" s="484"/>
      <c r="B27" s="484"/>
      <c r="C27" s="484"/>
      <c r="D27" s="484"/>
      <c r="E27" s="484"/>
      <c r="F27" s="484"/>
      <c r="G27" s="484"/>
    </row>
    <row r="28" spans="1:13" ht="26.25" customHeight="1">
      <c r="A28" s="488"/>
      <c r="B28" s="488"/>
      <c r="C28" s="488"/>
      <c r="D28" s="465" t="s">
        <v>1665</v>
      </c>
      <c r="E28" s="465"/>
      <c r="F28" s="465"/>
      <c r="G28" s="465"/>
      <c r="H28" s="489"/>
      <c r="I28" s="465"/>
      <c r="J28" s="467"/>
      <c r="K28" s="467"/>
      <c r="L28" s="466"/>
      <c r="M28" s="466"/>
    </row>
    <row r="29" spans="1:13" ht="26.25" customHeight="1">
      <c r="A29" s="488"/>
      <c r="B29" s="488"/>
      <c r="C29" s="488"/>
      <c r="D29" s="465" t="s">
        <v>1654</v>
      </c>
      <c r="E29" s="465"/>
      <c r="F29" s="465"/>
      <c r="G29" s="465"/>
      <c r="H29" s="489"/>
      <c r="I29" s="465"/>
      <c r="J29" s="467"/>
      <c r="K29" s="1558" t="s">
        <v>1664</v>
      </c>
      <c r="L29" s="1558"/>
      <c r="M29" s="1558"/>
    </row>
    <row r="30" spans="1:13" ht="26.25" customHeight="1">
      <c r="A30" s="488"/>
      <c r="B30" s="488"/>
      <c r="C30" s="488"/>
      <c r="D30" s="465"/>
      <c r="E30" s="465"/>
      <c r="F30" s="465"/>
      <c r="G30" s="465"/>
      <c r="H30" s="489"/>
      <c r="I30" s="490"/>
      <c r="J30" s="467"/>
      <c r="K30" s="1558"/>
      <c r="L30" s="1558"/>
      <c r="M30" s="1558"/>
    </row>
    <row r="31" spans="1:13" ht="26.25" customHeight="1">
      <c r="A31" s="488"/>
      <c r="B31" s="488"/>
      <c r="C31" s="488"/>
      <c r="D31" s="478"/>
      <c r="E31" s="478"/>
      <c r="F31" s="478"/>
      <c r="G31" s="478"/>
      <c r="H31" s="491"/>
      <c r="I31" s="491"/>
      <c r="J31" s="491"/>
      <c r="K31" s="1558"/>
      <c r="L31" s="1558"/>
      <c r="M31" s="1558"/>
    </row>
    <row r="32" spans="1:13" ht="26.25" customHeight="1">
      <c r="A32" s="488"/>
      <c r="B32" s="488"/>
      <c r="C32" s="488"/>
      <c r="D32" s="478"/>
      <c r="E32" s="478"/>
      <c r="F32" s="478"/>
      <c r="G32" s="478"/>
      <c r="H32" s="466"/>
      <c r="I32" s="466"/>
      <c r="J32" s="466"/>
      <c r="K32" s="466"/>
      <c r="L32" s="467"/>
      <c r="M32" s="491"/>
    </row>
    <row r="33" spans="1:15" ht="26.25" customHeight="1">
      <c r="A33" s="488"/>
      <c r="B33" s="488"/>
      <c r="C33" s="488"/>
      <c r="D33" s="488"/>
      <c r="E33" s="488"/>
      <c r="F33" s="488"/>
      <c r="G33" s="488"/>
      <c r="M33" s="485" t="s">
        <v>1655</v>
      </c>
      <c r="O33" s="492"/>
    </row>
    <row r="34" spans="1:15" ht="26.25" customHeight="1">
      <c r="A34" s="488"/>
      <c r="B34" s="488"/>
      <c r="C34" s="488"/>
      <c r="D34" s="488"/>
      <c r="E34" s="488"/>
      <c r="F34" s="488"/>
      <c r="G34" s="488"/>
      <c r="L34" s="488"/>
      <c r="M34" s="488"/>
      <c r="N34" s="492"/>
      <c r="O34" s="492"/>
    </row>
    <row r="35" spans="1:15" ht="26.25" customHeight="1">
      <c r="A35" s="488"/>
      <c r="B35" s="488"/>
      <c r="C35" s="488"/>
      <c r="D35" s="488"/>
      <c r="E35" s="488"/>
      <c r="F35" s="488"/>
      <c r="G35" s="488"/>
      <c r="L35" s="488"/>
      <c r="M35" s="488"/>
      <c r="N35" s="492"/>
      <c r="O35" s="492"/>
    </row>
    <row r="36" spans="1:15" ht="26.25" customHeight="1">
      <c r="A36" s="488"/>
      <c r="B36" s="488"/>
      <c r="M36" s="488"/>
      <c r="N36" s="492"/>
      <c r="O36" s="492"/>
    </row>
    <row r="37" spans="1:15" ht="26.25" customHeight="1">
      <c r="A37" s="488"/>
      <c r="B37" s="488"/>
      <c r="C37" s="488"/>
      <c r="D37" s="488"/>
      <c r="E37" s="488"/>
      <c r="F37" s="488"/>
      <c r="G37" s="488"/>
      <c r="M37" s="488"/>
      <c r="N37" s="492"/>
      <c r="O37" s="492"/>
    </row>
    <row r="38" spans="1:15" ht="26.25" customHeight="1">
      <c r="A38" s="488"/>
      <c r="B38" s="488"/>
      <c r="C38" s="488"/>
      <c r="D38" s="488"/>
      <c r="E38" s="488"/>
      <c r="F38" s="488"/>
      <c r="G38" s="488"/>
      <c r="M38" s="488"/>
      <c r="N38" s="492"/>
      <c r="O38" s="492"/>
    </row>
    <row r="39" spans="1:15" ht="26.25" customHeight="1">
      <c r="A39" s="488"/>
      <c r="B39" s="488"/>
      <c r="C39" s="488"/>
      <c r="D39" s="488"/>
      <c r="E39" s="488"/>
      <c r="F39" s="488"/>
      <c r="G39" s="488"/>
      <c r="M39" s="488"/>
      <c r="N39" s="492"/>
      <c r="O39" s="492"/>
    </row>
    <row r="40" spans="1:15" ht="26.25" customHeight="1">
      <c r="A40" s="488"/>
      <c r="B40" s="488"/>
      <c r="C40" s="488"/>
      <c r="D40" s="488"/>
      <c r="E40" s="488"/>
      <c r="F40" s="488"/>
      <c r="G40" s="488"/>
      <c r="M40" s="488"/>
      <c r="N40" s="492"/>
      <c r="O40" s="492"/>
    </row>
    <row r="41" spans="1:15" ht="26.25" customHeight="1">
      <c r="A41" s="488"/>
      <c r="B41" s="488"/>
      <c r="C41" s="488"/>
      <c r="D41" s="488"/>
      <c r="E41" s="488"/>
      <c r="F41" s="488"/>
      <c r="G41" s="488"/>
      <c r="M41" s="488"/>
      <c r="N41" s="492"/>
      <c r="O41" s="492"/>
    </row>
    <row r="42" spans="1:15" ht="26.25" customHeight="1">
      <c r="A42" s="488"/>
      <c r="B42" s="488"/>
      <c r="C42" s="488"/>
      <c r="D42" s="488"/>
      <c r="E42" s="488"/>
      <c r="F42" s="488"/>
      <c r="G42" s="488"/>
      <c r="H42" s="488"/>
      <c r="I42" s="488"/>
      <c r="J42" s="488"/>
      <c r="K42" s="488"/>
      <c r="L42" s="488"/>
      <c r="M42" s="488"/>
      <c r="N42" s="492"/>
      <c r="O42" s="492"/>
    </row>
    <row r="43" spans="1:15" ht="26.25" customHeight="1">
      <c r="A43" s="488"/>
      <c r="B43" s="488"/>
      <c r="C43" s="488"/>
      <c r="D43" s="488"/>
      <c r="E43" s="488"/>
      <c r="F43" s="488"/>
      <c r="G43" s="488"/>
      <c r="H43" s="488"/>
      <c r="I43" s="488"/>
      <c r="J43" s="488"/>
      <c r="K43" s="488"/>
      <c r="L43" s="488"/>
      <c r="M43" s="488"/>
      <c r="N43" s="492"/>
      <c r="O43" s="492"/>
    </row>
    <row r="44" spans="1:15" ht="26.25" customHeight="1">
      <c r="A44" s="488"/>
      <c r="B44" s="488"/>
      <c r="C44" s="488"/>
      <c r="D44" s="488"/>
      <c r="E44" s="488"/>
      <c r="F44" s="488"/>
      <c r="G44" s="488"/>
      <c r="H44" s="488"/>
      <c r="I44" s="488"/>
      <c r="J44" s="488"/>
      <c r="K44" s="488"/>
      <c r="L44" s="488"/>
      <c r="M44" s="488"/>
      <c r="N44" s="492"/>
      <c r="O44" s="492"/>
    </row>
    <row r="45" spans="1:15" ht="26.25" customHeight="1">
      <c r="A45" s="488"/>
      <c r="B45" s="488"/>
      <c r="C45" s="488"/>
      <c r="D45" s="488"/>
      <c r="E45" s="488"/>
      <c r="F45" s="488"/>
      <c r="G45" s="488"/>
      <c r="H45" s="488"/>
      <c r="I45" s="488"/>
      <c r="J45" s="488"/>
      <c r="K45" s="488"/>
      <c r="L45" s="488"/>
      <c r="M45" s="488"/>
      <c r="N45" s="492"/>
      <c r="O45" s="492"/>
    </row>
    <row r="46" spans="1:15" ht="26.25" customHeight="1">
      <c r="A46" s="488"/>
      <c r="B46" s="488"/>
      <c r="C46" s="488"/>
      <c r="D46" s="488"/>
      <c r="E46" s="488"/>
      <c r="F46" s="488"/>
      <c r="G46" s="488"/>
      <c r="H46" s="488"/>
      <c r="I46" s="488"/>
      <c r="J46" s="488"/>
      <c r="K46" s="488"/>
      <c r="L46" s="488"/>
      <c r="M46" s="488"/>
      <c r="N46" s="492"/>
      <c r="O46" s="492"/>
    </row>
    <row r="47" spans="1:15" ht="26.25" customHeight="1">
      <c r="A47" s="488"/>
      <c r="B47" s="488"/>
      <c r="C47" s="488"/>
      <c r="D47" s="488"/>
      <c r="E47" s="488"/>
      <c r="F47" s="488"/>
      <c r="G47" s="488"/>
      <c r="H47" s="488"/>
      <c r="I47" s="488"/>
      <c r="J47" s="488"/>
      <c r="K47" s="488"/>
      <c r="L47" s="488"/>
      <c r="M47" s="488"/>
      <c r="N47" s="492"/>
      <c r="O47" s="492"/>
    </row>
    <row r="48" spans="1:15" ht="26.25" customHeight="1">
      <c r="A48" s="488"/>
      <c r="B48" s="488"/>
      <c r="C48" s="488"/>
      <c r="D48" s="488"/>
      <c r="E48" s="488"/>
      <c r="F48" s="488"/>
      <c r="G48" s="488"/>
      <c r="H48" s="488"/>
      <c r="I48" s="488"/>
      <c r="J48" s="488"/>
      <c r="K48" s="488"/>
      <c r="L48" s="488"/>
      <c r="M48" s="488"/>
      <c r="N48" s="492"/>
      <c r="O48" s="492"/>
    </row>
    <row r="49" spans="1:15" ht="26.25" customHeight="1">
      <c r="A49" s="488"/>
      <c r="B49" s="488"/>
      <c r="C49" s="488"/>
      <c r="D49" s="488"/>
      <c r="E49" s="488"/>
      <c r="F49" s="488"/>
      <c r="G49" s="488"/>
      <c r="H49" s="488"/>
      <c r="I49" s="488"/>
      <c r="J49" s="488"/>
      <c r="K49" s="488"/>
      <c r="L49" s="488"/>
      <c r="M49" s="488"/>
      <c r="N49" s="492"/>
      <c r="O49" s="492"/>
    </row>
    <row r="50" spans="1:15" ht="24">
      <c r="A50" s="488"/>
      <c r="B50" s="488"/>
      <c r="C50" s="488"/>
      <c r="D50" s="488"/>
      <c r="E50" s="488"/>
      <c r="F50" s="488"/>
      <c r="G50" s="488"/>
      <c r="H50" s="488"/>
      <c r="I50" s="488"/>
      <c r="J50" s="488"/>
      <c r="K50" s="488"/>
      <c r="L50" s="488"/>
      <c r="M50" s="476"/>
      <c r="N50" s="493"/>
      <c r="O50" s="493"/>
    </row>
    <row r="51" spans="1:15" ht="24">
      <c r="A51" s="476"/>
      <c r="B51" s="476"/>
      <c r="C51" s="476"/>
      <c r="D51" s="476"/>
      <c r="E51" s="476"/>
      <c r="F51" s="476"/>
      <c r="G51" s="476"/>
      <c r="H51" s="476"/>
      <c r="I51" s="476"/>
      <c r="J51" s="476"/>
      <c r="K51" s="476"/>
      <c r="L51" s="476"/>
      <c r="M51" s="476"/>
      <c r="N51" s="493"/>
      <c r="O51" s="493"/>
    </row>
    <row r="52" spans="1:15" ht="24">
      <c r="A52" s="476"/>
      <c r="B52" s="476"/>
      <c r="C52" s="476"/>
      <c r="D52" s="476"/>
      <c r="E52" s="476"/>
      <c r="F52" s="476"/>
      <c r="G52" s="476"/>
      <c r="H52" s="476"/>
      <c r="I52" s="476"/>
      <c r="J52" s="476"/>
      <c r="K52" s="476"/>
      <c r="L52" s="476"/>
      <c r="M52" s="476"/>
      <c r="N52" s="493"/>
      <c r="O52" s="493"/>
    </row>
    <row r="53" spans="1:15">
      <c r="A53" s="476"/>
      <c r="B53" s="476"/>
      <c r="C53" s="476"/>
      <c r="D53" s="476"/>
      <c r="E53" s="476"/>
      <c r="F53" s="476"/>
      <c r="G53" s="476"/>
      <c r="H53" s="476"/>
      <c r="I53" s="476"/>
      <c r="J53" s="476"/>
      <c r="K53" s="476"/>
      <c r="L53" s="476"/>
    </row>
  </sheetData>
  <sheetProtection selectLockedCells="1" selectUnlockedCells="1"/>
  <mergeCells count="9">
    <mergeCell ref="A17:M18"/>
    <mergeCell ref="A19:M20"/>
    <mergeCell ref="K29:M31"/>
    <mergeCell ref="B14:M14"/>
    <mergeCell ref="F1:I1"/>
    <mergeCell ref="L2:M2"/>
    <mergeCell ref="K6:M6"/>
    <mergeCell ref="K7:M7"/>
    <mergeCell ref="K8:M8"/>
  </mergeCells>
  <phoneticPr fontId="4"/>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BBCE-60BF-4A19-96F0-AFD44C1C80F2}">
  <sheetPr>
    <tabColor theme="8" tint="0.59999389629810485"/>
  </sheetPr>
  <dimension ref="A1:AJ38"/>
  <sheetViews>
    <sheetView showGridLines="0" view="pageBreakPreview" topLeftCell="B1" zoomScaleNormal="100" zoomScaleSheetLayoutView="100" workbookViewId="0">
      <selection activeCell="AL30" sqref="AL30"/>
    </sheetView>
  </sheetViews>
  <sheetFormatPr defaultColWidth="9" defaultRowHeight="13.5"/>
  <cols>
    <col min="1" max="1" width="1.625" hidden="1" customWidth="1"/>
    <col min="2" max="34" width="2.625" customWidth="1"/>
    <col min="35" max="35" width="3.375" customWidth="1"/>
    <col min="36" max="36" width="1.625" customWidth="1"/>
    <col min="38" max="59" width="2.625" customWidth="1"/>
  </cols>
  <sheetData>
    <row r="1" spans="1:36" ht="23.1" customHeight="1">
      <c r="A1" s="30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row>
    <row r="2" spans="1:36" ht="23.1" customHeight="1">
      <c r="A2" s="305"/>
      <c r="B2" s="305"/>
      <c r="C2" s="305"/>
      <c r="D2" s="305"/>
      <c r="E2" s="305"/>
      <c r="F2" s="305"/>
      <c r="G2" s="305"/>
      <c r="H2" s="305"/>
      <c r="I2" s="305"/>
      <c r="J2" s="305"/>
      <c r="K2" s="305"/>
      <c r="L2" s="305"/>
      <c r="M2" s="305"/>
      <c r="N2" s="1643" t="s">
        <v>833</v>
      </c>
      <c r="O2" s="1643"/>
      <c r="P2" s="1643"/>
      <c r="Q2" s="1643"/>
      <c r="R2" s="1643">
        <v>7</v>
      </c>
      <c r="S2" s="1643"/>
      <c r="T2" s="1643"/>
      <c r="U2" s="1643" t="s">
        <v>434</v>
      </c>
      <c r="V2" s="1643"/>
      <c r="W2" s="1643"/>
      <c r="X2" s="1643"/>
      <c r="Y2" s="305"/>
      <c r="Z2" s="305"/>
      <c r="AA2" s="305"/>
      <c r="AB2" s="305"/>
      <c r="AC2" s="305"/>
      <c r="AD2" s="305"/>
      <c r="AE2" s="305"/>
      <c r="AF2" s="305"/>
      <c r="AG2" s="305"/>
      <c r="AH2" s="305"/>
      <c r="AI2" s="305"/>
      <c r="AJ2" s="305"/>
    </row>
    <row r="3" spans="1:36" ht="23.1" customHeight="1">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row>
    <row r="4" spans="1:36" ht="23.1" customHeight="1">
      <c r="A4" s="305"/>
      <c r="B4" s="305"/>
      <c r="C4" s="1643" t="s">
        <v>1396</v>
      </c>
      <c r="D4" s="1643"/>
      <c r="E4" s="1643"/>
      <c r="F4" s="1643"/>
      <c r="G4" s="1643"/>
      <c r="H4" s="1643"/>
      <c r="I4" s="1643"/>
      <c r="J4" s="1643"/>
      <c r="K4" s="1643"/>
      <c r="L4" s="1643"/>
      <c r="M4" s="1643"/>
      <c r="N4" s="1643"/>
      <c r="O4" s="1643"/>
      <c r="P4" s="1643"/>
      <c r="Q4" s="1643"/>
      <c r="R4" s="1643"/>
      <c r="S4" s="1643"/>
      <c r="T4" s="1643"/>
      <c r="U4" s="1643"/>
      <c r="V4" s="1643"/>
      <c r="W4" s="1643"/>
      <c r="X4" s="1643"/>
      <c r="Y4" s="1643"/>
      <c r="Z4" s="1643"/>
      <c r="AA4" s="1643"/>
      <c r="AB4" s="1643"/>
      <c r="AC4" s="1643"/>
      <c r="AD4" s="1643"/>
      <c r="AE4" s="1643"/>
      <c r="AF4" s="1643"/>
      <c r="AG4" s="1643"/>
      <c r="AH4" s="1643"/>
      <c r="AI4" s="1643"/>
      <c r="AJ4" s="1643"/>
    </row>
    <row r="5" spans="1:36" ht="23.1" customHeight="1">
      <c r="A5" s="307"/>
      <c r="B5" s="307"/>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row>
    <row r="6" spans="1:36" ht="23.1" customHeight="1" thickBot="1">
      <c r="A6" s="307"/>
      <c r="B6" s="307"/>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row>
    <row r="7" spans="1:36" ht="14.1" customHeight="1">
      <c r="A7" s="307"/>
      <c r="B7" s="307"/>
      <c r="C7" s="306"/>
      <c r="D7" s="1649" t="s">
        <v>1713</v>
      </c>
      <c r="E7" s="1650"/>
      <c r="F7" s="1650"/>
      <c r="G7" s="1650"/>
      <c r="H7" s="1650"/>
      <c r="I7" s="1650"/>
      <c r="J7" s="1650"/>
      <c r="K7" s="1651"/>
      <c r="L7" s="1562" ph="1"/>
      <c r="M7" s="1563"/>
      <c r="N7" s="1563"/>
      <c r="O7" s="1563"/>
      <c r="P7" s="1563"/>
      <c r="Q7" s="1563"/>
      <c r="R7" s="1563"/>
      <c r="S7" s="1563"/>
      <c r="T7" s="1563"/>
      <c r="U7" s="1563"/>
      <c r="V7" s="1563"/>
      <c r="W7" s="1563"/>
      <c r="X7" s="1563"/>
      <c r="Y7" s="1563"/>
      <c r="Z7" s="1563"/>
      <c r="AA7" s="1664" t="s">
        <v>1053</v>
      </c>
      <c r="AB7" s="1665"/>
      <c r="AC7" s="1665"/>
      <c r="AD7" s="1665"/>
      <c r="AE7" s="1665"/>
      <c r="AF7" s="1665"/>
      <c r="AG7" s="1665"/>
      <c r="AH7" s="1665"/>
      <c r="AI7" s="1665"/>
      <c r="AJ7" s="1666"/>
    </row>
    <row r="8" spans="1:36" ht="18" customHeight="1">
      <c r="A8" s="307"/>
      <c r="B8" s="307"/>
      <c r="C8" s="306"/>
      <c r="D8" s="1652"/>
      <c r="E8" s="1653"/>
      <c r="F8" s="1653"/>
      <c r="G8" s="1653"/>
      <c r="H8" s="1653"/>
      <c r="I8" s="1653"/>
      <c r="J8" s="1653"/>
      <c r="K8" s="1654"/>
      <c r="L8" s="1564" ph="1"/>
      <c r="M8" s="1565"/>
      <c r="N8" s="1565"/>
      <c r="O8" s="1565"/>
      <c r="P8" s="1565"/>
      <c r="Q8" s="1565"/>
      <c r="R8" s="1565"/>
      <c r="S8" s="1565"/>
      <c r="T8" s="1565"/>
      <c r="U8" s="1565"/>
      <c r="V8" s="1565"/>
      <c r="W8" s="1565"/>
      <c r="X8" s="1565"/>
      <c r="Y8" s="1565"/>
      <c r="Z8" s="1565"/>
      <c r="AA8" s="1670" t="s">
        <v>1227</v>
      </c>
      <c r="AB8" s="1671"/>
      <c r="AC8" s="1672" ph="1"/>
      <c r="AD8" s="1673" ph="1"/>
      <c r="AE8" s="1673" ph="1"/>
      <c r="AF8" s="1673" ph="1"/>
      <c r="AG8" s="1673" ph="1"/>
      <c r="AH8" s="1673" ph="1"/>
      <c r="AI8" s="1673" ph="1"/>
      <c r="AJ8" s="1674" ph="1"/>
    </row>
    <row r="9" spans="1:36" ht="18" customHeight="1" thickBot="1">
      <c r="A9" s="307"/>
      <c r="B9" s="307"/>
      <c r="C9" s="306"/>
      <c r="D9" s="1655"/>
      <c r="E9" s="1656"/>
      <c r="F9" s="1656"/>
      <c r="G9" s="1656"/>
      <c r="H9" s="1656"/>
      <c r="I9" s="1656"/>
      <c r="J9" s="1656"/>
      <c r="K9" s="1657"/>
      <c r="L9" s="1566"/>
      <c r="M9" s="1567"/>
      <c r="N9" s="1567"/>
      <c r="O9" s="1567"/>
      <c r="P9" s="1567"/>
      <c r="Q9" s="1567"/>
      <c r="R9" s="1567"/>
      <c r="S9" s="1567"/>
      <c r="T9" s="1567"/>
      <c r="U9" s="1567"/>
      <c r="V9" s="1567"/>
      <c r="W9" s="1567"/>
      <c r="X9" s="1567"/>
      <c r="Y9" s="1567"/>
      <c r="Z9" s="1567"/>
      <c r="AA9" s="1575" t="s">
        <v>242</v>
      </c>
      <c r="AB9" s="1576"/>
      <c r="AC9" s="1577" ph="1"/>
      <c r="AD9" s="1578" ph="1"/>
      <c r="AE9" s="1578" ph="1"/>
      <c r="AF9" s="1578" ph="1"/>
      <c r="AG9" s="1578" ph="1"/>
      <c r="AH9" s="1578" ph="1"/>
      <c r="AI9" s="1578" ph="1"/>
      <c r="AJ9" s="1579" ph="1"/>
    </row>
    <row r="10" spans="1:36" ht="14.1" customHeight="1">
      <c r="A10" s="307"/>
      <c r="B10" s="307"/>
      <c r="C10" s="306"/>
      <c r="D10" s="1637" t="s">
        <v>821</v>
      </c>
      <c r="E10" s="1638"/>
      <c r="F10" s="1638"/>
      <c r="G10" s="1638"/>
      <c r="H10" s="1638"/>
      <c r="I10" s="1638"/>
      <c r="J10" s="1638"/>
      <c r="K10" s="1639"/>
      <c r="L10" s="1562"/>
      <c r="M10" s="1563"/>
      <c r="N10" s="1563"/>
      <c r="O10" s="1563"/>
      <c r="P10" s="1563"/>
      <c r="Q10" s="1563"/>
      <c r="R10" s="1563"/>
      <c r="S10" s="1563"/>
      <c r="T10" s="1563"/>
      <c r="U10" s="1563"/>
      <c r="V10" s="1563"/>
      <c r="W10" s="1563"/>
      <c r="X10" s="1563"/>
      <c r="Y10" s="1563"/>
      <c r="Z10" s="1563"/>
      <c r="AA10" s="1667" t="s">
        <v>1052</v>
      </c>
      <c r="AB10" s="1668"/>
      <c r="AC10" s="1668"/>
      <c r="AD10" s="1668"/>
      <c r="AE10" s="1668"/>
      <c r="AF10" s="1668"/>
      <c r="AG10" s="1668"/>
      <c r="AH10" s="1668"/>
      <c r="AI10" s="1668"/>
      <c r="AJ10" s="1669"/>
    </row>
    <row r="11" spans="1:36" ht="30" customHeight="1" thickBot="1">
      <c r="A11" s="307"/>
      <c r="B11" s="307"/>
      <c r="C11" s="306"/>
      <c r="D11" s="1640"/>
      <c r="E11" s="1641"/>
      <c r="F11" s="1641"/>
      <c r="G11" s="1641"/>
      <c r="H11" s="1641"/>
      <c r="I11" s="1641"/>
      <c r="J11" s="1641"/>
      <c r="K11" s="1642"/>
      <c r="L11" s="1566"/>
      <c r="M11" s="1567"/>
      <c r="N11" s="1567"/>
      <c r="O11" s="1567"/>
      <c r="P11" s="1567"/>
      <c r="Q11" s="1567"/>
      <c r="R11" s="1567"/>
      <c r="S11" s="1567"/>
      <c r="T11" s="1567"/>
      <c r="U11" s="1567"/>
      <c r="V11" s="1567"/>
      <c r="W11" s="1567"/>
      <c r="X11" s="1567"/>
      <c r="Y11" s="1567"/>
      <c r="Z11" s="1567"/>
      <c r="AA11" s="1678"/>
      <c r="AB11" s="1679"/>
      <c r="AC11" s="1679"/>
      <c r="AD11" s="1679"/>
      <c r="AE11" s="1679"/>
      <c r="AF11" s="1679"/>
      <c r="AG11" s="1679"/>
      <c r="AH11" s="1679"/>
      <c r="AI11" s="1679"/>
      <c r="AJ11" s="1680"/>
    </row>
    <row r="12" spans="1:36" ht="14.1" customHeight="1" thickBot="1">
      <c r="A12" s="307"/>
      <c r="B12" s="307"/>
      <c r="C12" s="306"/>
      <c r="D12" s="309"/>
      <c r="E12" s="309"/>
      <c r="F12" s="309"/>
      <c r="G12" s="309"/>
      <c r="H12" s="309"/>
      <c r="I12" s="309"/>
      <c r="J12" s="309"/>
      <c r="K12" s="309"/>
      <c r="L12" s="310"/>
      <c r="M12" s="310"/>
      <c r="N12" s="310"/>
      <c r="O12" s="310"/>
      <c r="P12" s="310"/>
      <c r="Q12" s="310"/>
      <c r="R12" s="310"/>
      <c r="S12" s="310"/>
      <c r="T12" s="310"/>
      <c r="U12" s="310"/>
      <c r="V12" s="310"/>
      <c r="W12" s="310"/>
      <c r="X12" s="310"/>
      <c r="Y12" s="310"/>
      <c r="Z12" s="310"/>
      <c r="AA12" s="310"/>
      <c r="AB12" s="310"/>
      <c r="AC12" s="311"/>
      <c r="AD12" s="311"/>
      <c r="AE12" s="311"/>
      <c r="AF12" s="311"/>
      <c r="AG12" s="311"/>
      <c r="AH12" s="311"/>
      <c r="AI12" s="311"/>
      <c r="AJ12" s="311"/>
    </row>
    <row r="13" spans="1:36" ht="14.1" customHeight="1">
      <c r="A13" s="307"/>
      <c r="B13" s="307"/>
      <c r="C13" s="306"/>
      <c r="D13" s="1637" t="s">
        <v>834</v>
      </c>
      <c r="E13" s="1638"/>
      <c r="F13" s="1638"/>
      <c r="G13" s="1638"/>
      <c r="H13" s="1638"/>
      <c r="I13" s="1638"/>
      <c r="J13" s="1638"/>
      <c r="K13" s="1639"/>
      <c r="L13" s="1645" ph="1"/>
      <c r="M13" s="1646"/>
      <c r="N13" s="1646"/>
      <c r="O13" s="1646"/>
      <c r="P13" s="1646"/>
      <c r="Q13" s="1646"/>
      <c r="R13" s="1646"/>
      <c r="S13" s="1646"/>
      <c r="T13" s="1646"/>
      <c r="U13" s="1646"/>
      <c r="V13" s="1646"/>
      <c r="W13" s="1646"/>
      <c r="X13" s="1646"/>
      <c r="Y13" s="1646"/>
      <c r="Z13" s="1646"/>
      <c r="AA13" s="1664" t="s">
        <v>826</v>
      </c>
      <c r="AB13" s="1665"/>
      <c r="AC13" s="1665"/>
      <c r="AD13" s="1665"/>
      <c r="AE13" s="1665"/>
      <c r="AF13" s="1665"/>
      <c r="AG13" s="1665"/>
      <c r="AH13" s="1665"/>
      <c r="AI13" s="1665"/>
      <c r="AJ13" s="1666"/>
    </row>
    <row r="14" spans="1:36" ht="30" customHeight="1" thickBot="1">
      <c r="A14" s="307"/>
      <c r="B14" s="307"/>
      <c r="C14" s="306"/>
      <c r="D14" s="1640"/>
      <c r="E14" s="1641"/>
      <c r="F14" s="1641"/>
      <c r="G14" s="1641"/>
      <c r="H14" s="1641"/>
      <c r="I14" s="1641"/>
      <c r="J14" s="1641"/>
      <c r="K14" s="1642"/>
      <c r="L14" s="1647"/>
      <c r="M14" s="1648"/>
      <c r="N14" s="1648"/>
      <c r="O14" s="1648"/>
      <c r="P14" s="1648"/>
      <c r="Q14" s="1648"/>
      <c r="R14" s="1648"/>
      <c r="S14" s="1648"/>
      <c r="T14" s="1648"/>
      <c r="U14" s="1648"/>
      <c r="V14" s="1648"/>
      <c r="W14" s="1648"/>
      <c r="X14" s="1648"/>
      <c r="Y14" s="1648"/>
      <c r="Z14" s="1648"/>
      <c r="AA14" s="1675"/>
      <c r="AB14" s="1676"/>
      <c r="AC14" s="1676"/>
      <c r="AD14" s="1676"/>
      <c r="AE14" s="1676"/>
      <c r="AF14" s="1676"/>
      <c r="AG14" s="1676"/>
      <c r="AH14" s="1676"/>
      <c r="AI14" s="1676"/>
      <c r="AJ14" s="1677"/>
    </row>
    <row r="15" spans="1:36" ht="13.5" customHeight="1">
      <c r="A15" s="307"/>
      <c r="B15" s="307"/>
      <c r="C15" s="306"/>
      <c r="D15" s="1658" t="s">
        <v>811</v>
      </c>
      <c r="E15" s="1659"/>
      <c r="F15" s="1659"/>
      <c r="G15" s="1659"/>
      <c r="H15" s="1659"/>
      <c r="I15" s="1659"/>
      <c r="J15" s="1659"/>
      <c r="K15" s="1660"/>
      <c r="L15" s="1645"/>
      <c r="M15" s="1646"/>
      <c r="N15" s="1646"/>
      <c r="O15" s="1646"/>
      <c r="P15" s="1646"/>
      <c r="Q15" s="1646"/>
      <c r="R15" s="1646"/>
      <c r="S15" s="1646"/>
      <c r="T15" s="1646"/>
      <c r="U15" s="1646"/>
      <c r="V15" s="1646"/>
      <c r="W15" s="1646"/>
      <c r="X15" s="1646"/>
      <c r="Y15" s="1646"/>
      <c r="Z15" s="1646"/>
      <c r="AA15" s="1667" t="s">
        <v>1049</v>
      </c>
      <c r="AB15" s="1668"/>
      <c r="AC15" s="1668"/>
      <c r="AD15" s="1668"/>
      <c r="AE15" s="1668"/>
      <c r="AF15" s="1668"/>
      <c r="AG15" s="1668"/>
      <c r="AH15" s="1668"/>
      <c r="AI15" s="1668"/>
      <c r="AJ15" s="1669"/>
    </row>
    <row r="16" spans="1:36" ht="30" customHeight="1" thickBot="1">
      <c r="A16" s="307"/>
      <c r="B16" s="307"/>
      <c r="C16" s="306"/>
      <c r="D16" s="1661"/>
      <c r="E16" s="1662"/>
      <c r="F16" s="1662"/>
      <c r="G16" s="1662"/>
      <c r="H16" s="1662"/>
      <c r="I16" s="1662"/>
      <c r="J16" s="1662"/>
      <c r="K16" s="1663"/>
      <c r="L16" s="1647"/>
      <c r="M16" s="1648"/>
      <c r="N16" s="1648"/>
      <c r="O16" s="1648"/>
      <c r="P16" s="1648"/>
      <c r="Q16" s="1648"/>
      <c r="R16" s="1648"/>
      <c r="S16" s="1648"/>
      <c r="T16" s="1648"/>
      <c r="U16" s="1648"/>
      <c r="V16" s="1648"/>
      <c r="W16" s="1648"/>
      <c r="X16" s="1648"/>
      <c r="Y16" s="1648"/>
      <c r="Z16" s="1648"/>
      <c r="AA16" s="1675"/>
      <c r="AB16" s="1676"/>
      <c r="AC16" s="1676"/>
      <c r="AD16" s="1676"/>
      <c r="AE16" s="1676"/>
      <c r="AF16" s="1676"/>
      <c r="AG16" s="1676"/>
      <c r="AH16" s="1676"/>
      <c r="AI16" s="1676"/>
      <c r="AJ16" s="1677"/>
    </row>
    <row r="17" spans="1:36" ht="14.1" customHeight="1">
      <c r="A17" s="307"/>
      <c r="B17" s="307"/>
      <c r="C17" s="306"/>
      <c r="D17" s="1628" t="s">
        <v>1050</v>
      </c>
      <c r="E17" s="1629"/>
      <c r="F17" s="1629"/>
      <c r="G17" s="1629"/>
      <c r="H17" s="1629"/>
      <c r="I17" s="1629"/>
      <c r="J17" s="1629"/>
      <c r="K17" s="1630"/>
      <c r="L17" s="1562"/>
      <c r="M17" s="1563"/>
      <c r="N17" s="1563"/>
      <c r="O17" s="1563"/>
      <c r="P17" s="1563"/>
      <c r="Q17" s="1563"/>
      <c r="R17" s="1563"/>
      <c r="S17" s="1563"/>
      <c r="T17" s="1563"/>
      <c r="U17" s="1563"/>
      <c r="V17" s="1563"/>
      <c r="W17" s="1563"/>
      <c r="X17" s="1563"/>
      <c r="Y17" s="1563"/>
      <c r="Z17" s="1563"/>
      <c r="AA17" s="1667" t="s">
        <v>1051</v>
      </c>
      <c r="AB17" s="1668"/>
      <c r="AC17" s="1668"/>
      <c r="AD17" s="1668"/>
      <c r="AE17" s="1668"/>
      <c r="AF17" s="1668"/>
      <c r="AG17" s="1668"/>
      <c r="AH17" s="1668"/>
      <c r="AI17" s="1668"/>
      <c r="AJ17" s="1669"/>
    </row>
    <row r="18" spans="1:36" ht="18" customHeight="1">
      <c r="A18" s="307"/>
      <c r="B18" s="307"/>
      <c r="C18" s="306"/>
      <c r="D18" s="1631"/>
      <c r="E18" s="1632"/>
      <c r="F18" s="1632"/>
      <c r="G18" s="1632"/>
      <c r="H18" s="1632"/>
      <c r="I18" s="1632"/>
      <c r="J18" s="1632"/>
      <c r="K18" s="1633"/>
      <c r="L18" s="1564"/>
      <c r="M18" s="1565"/>
      <c r="N18" s="1565"/>
      <c r="O18" s="1565"/>
      <c r="P18" s="1565"/>
      <c r="Q18" s="1565"/>
      <c r="R18" s="1565"/>
      <c r="S18" s="1565"/>
      <c r="T18" s="1565"/>
      <c r="U18" s="1565"/>
      <c r="V18" s="1565"/>
      <c r="W18" s="1565"/>
      <c r="X18" s="1565"/>
      <c r="Y18" s="1565"/>
      <c r="Z18" s="1565"/>
      <c r="AA18" s="1670" t="s">
        <v>1227</v>
      </c>
      <c r="AB18" s="1671"/>
      <c r="AC18" s="1672" ph="1"/>
      <c r="AD18" s="1673" ph="1"/>
      <c r="AE18" s="1673" ph="1"/>
      <c r="AF18" s="1673" ph="1"/>
      <c r="AG18" s="1673" ph="1"/>
      <c r="AH18" s="1673" ph="1"/>
      <c r="AI18" s="1673" ph="1"/>
      <c r="AJ18" s="1674" ph="1"/>
    </row>
    <row r="19" spans="1:36" ht="18" customHeight="1" thickBot="1">
      <c r="A19" s="307"/>
      <c r="B19" s="307"/>
      <c r="C19" s="306"/>
      <c r="D19" s="1634"/>
      <c r="E19" s="1635"/>
      <c r="F19" s="1635"/>
      <c r="G19" s="1635"/>
      <c r="H19" s="1635"/>
      <c r="I19" s="1635"/>
      <c r="J19" s="1635"/>
      <c r="K19" s="1636"/>
      <c r="L19" s="1566"/>
      <c r="M19" s="1567"/>
      <c r="N19" s="1567"/>
      <c r="O19" s="1567"/>
      <c r="P19" s="1567"/>
      <c r="Q19" s="1567"/>
      <c r="R19" s="1567"/>
      <c r="S19" s="1567"/>
      <c r="T19" s="1567"/>
      <c r="U19" s="1567"/>
      <c r="V19" s="1567"/>
      <c r="W19" s="1567"/>
      <c r="X19" s="1567"/>
      <c r="Y19" s="1567"/>
      <c r="Z19" s="1567"/>
      <c r="AA19" s="1575" t="s">
        <v>242</v>
      </c>
      <c r="AB19" s="1576"/>
      <c r="AC19" s="1577" ph="1"/>
      <c r="AD19" s="1578" ph="1"/>
      <c r="AE19" s="1578" ph="1"/>
      <c r="AF19" s="1578" ph="1"/>
      <c r="AG19" s="1578" ph="1"/>
      <c r="AH19" s="1578" ph="1"/>
      <c r="AI19" s="1578" ph="1"/>
      <c r="AJ19" s="1579" ph="1"/>
    </row>
    <row r="20" spans="1:36" ht="23.1" customHeight="1" thickBot="1">
      <c r="A20" s="307"/>
      <c r="B20" s="307"/>
      <c r="C20" s="306"/>
      <c r="D20" s="312"/>
      <c r="E20" s="312"/>
      <c r="F20" s="312"/>
      <c r="G20" s="312"/>
      <c r="H20" s="312"/>
      <c r="I20" s="312"/>
      <c r="J20" s="312"/>
      <c r="K20" s="312"/>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row>
    <row r="21" spans="1:36" ht="30" customHeight="1">
      <c r="A21" s="307"/>
      <c r="B21" s="314"/>
      <c r="C21" s="306"/>
      <c r="Q21" s="315"/>
      <c r="R21" s="1644" t="s">
        <v>137</v>
      </c>
      <c r="S21" s="1644"/>
      <c r="T21" s="1644"/>
      <c r="U21" s="1644"/>
      <c r="V21" s="1644"/>
      <c r="W21" s="1644"/>
      <c r="X21" s="1644"/>
      <c r="Y21" s="1644"/>
      <c r="Z21" s="316"/>
      <c r="AA21" s="1570" t="s">
        <v>141</v>
      </c>
      <c r="AB21" s="1571"/>
      <c r="AC21" s="1571"/>
      <c r="AD21" s="1571"/>
      <c r="AE21" s="308" t="s">
        <v>21</v>
      </c>
      <c r="AF21" s="302"/>
      <c r="AG21" s="308" t="s">
        <v>22</v>
      </c>
      <c r="AH21" s="302"/>
      <c r="AI21" s="308" t="s">
        <v>124</v>
      </c>
      <c r="AJ21" s="317"/>
    </row>
    <row r="22" spans="1:36" ht="30" customHeight="1">
      <c r="A22" s="307"/>
      <c r="B22" s="307"/>
      <c r="C22" s="306"/>
      <c r="Q22" s="318"/>
      <c r="R22" s="1572" t="s">
        <v>1</v>
      </c>
      <c r="S22" s="1572"/>
      <c r="T22" s="1572"/>
      <c r="U22" s="1572"/>
      <c r="V22" s="1572"/>
      <c r="W22" s="1572"/>
      <c r="X22" s="1572"/>
      <c r="Y22" s="1572"/>
      <c r="Z22" s="319"/>
      <c r="AA22" s="1573"/>
      <c r="AB22" s="1574"/>
      <c r="AC22" s="1574"/>
      <c r="AD22" s="1574"/>
      <c r="AE22" s="320" t="s">
        <v>21</v>
      </c>
      <c r="AF22" s="303"/>
      <c r="AG22" s="320" t="s">
        <v>22</v>
      </c>
      <c r="AH22" s="303"/>
      <c r="AI22" s="320" t="s">
        <v>124</v>
      </c>
      <c r="AJ22" s="321"/>
    </row>
    <row r="23" spans="1:36" ht="30" customHeight="1" thickBot="1">
      <c r="A23" s="307"/>
      <c r="B23" s="307"/>
      <c r="C23" s="306"/>
      <c r="Q23" s="322"/>
      <c r="R23" s="1580" t="s">
        <v>2</v>
      </c>
      <c r="S23" s="1580"/>
      <c r="T23" s="1580"/>
      <c r="U23" s="1580"/>
      <c r="V23" s="1580"/>
      <c r="W23" s="1580"/>
      <c r="X23" s="1580"/>
      <c r="Y23" s="1580"/>
      <c r="Z23" s="323"/>
      <c r="AA23" s="1581"/>
      <c r="AB23" s="1582"/>
      <c r="AC23" s="1582"/>
      <c r="AD23" s="1582"/>
      <c r="AE23" s="324" t="s">
        <v>21</v>
      </c>
      <c r="AF23" s="304"/>
      <c r="AG23" s="324" t="s">
        <v>22</v>
      </c>
      <c r="AH23" s="304"/>
      <c r="AI23" s="324" t="s">
        <v>124</v>
      </c>
      <c r="AJ23" s="325"/>
    </row>
    <row r="24" spans="1:36" ht="15" customHeight="1" thickTop="1">
      <c r="A24" s="307"/>
      <c r="B24" s="307"/>
      <c r="C24" s="306"/>
      <c r="Q24" s="1621" t="s">
        <v>136</v>
      </c>
      <c r="R24" s="1622"/>
      <c r="S24" s="1618" t="s">
        <v>134</v>
      </c>
      <c r="T24" s="1618"/>
      <c r="U24" s="1618"/>
      <c r="V24" s="1618"/>
      <c r="W24" s="1619"/>
      <c r="X24" s="1601"/>
      <c r="Y24" s="1602"/>
      <c r="Z24" s="1587" t="s">
        <v>138</v>
      </c>
      <c r="AA24" s="1594" t="s">
        <v>115</v>
      </c>
      <c r="AB24" s="1583"/>
      <c r="AC24" s="1583"/>
      <c r="AD24" s="1583"/>
      <c r="AE24" s="1587" t="s">
        <v>21</v>
      </c>
      <c r="AF24" s="1585"/>
      <c r="AG24" s="1587" t="s">
        <v>22</v>
      </c>
      <c r="AH24" s="1585"/>
      <c r="AI24" s="1587" t="s">
        <v>124</v>
      </c>
      <c r="AJ24" s="1568" t="s">
        <v>139</v>
      </c>
    </row>
    <row r="25" spans="1:36" ht="15" customHeight="1">
      <c r="A25" s="307"/>
      <c r="B25" s="307"/>
      <c r="C25" s="306"/>
      <c r="Q25" s="1623"/>
      <c r="R25" s="1624"/>
      <c r="S25" s="1590" t="s">
        <v>140</v>
      </c>
      <c r="T25" s="1591"/>
      <c r="U25" s="1591"/>
      <c r="V25" s="1591"/>
      <c r="W25" s="1592"/>
      <c r="X25" s="1625"/>
      <c r="Y25" s="1626"/>
      <c r="Z25" s="1588"/>
      <c r="AA25" s="1627"/>
      <c r="AB25" s="1584"/>
      <c r="AC25" s="1584"/>
      <c r="AD25" s="1584"/>
      <c r="AE25" s="1588"/>
      <c r="AF25" s="1586"/>
      <c r="AG25" s="1588"/>
      <c r="AH25" s="1586"/>
      <c r="AI25" s="1588"/>
      <c r="AJ25" s="1569"/>
    </row>
    <row r="26" spans="1:36" ht="15" customHeight="1">
      <c r="Q26" s="1623"/>
      <c r="R26" s="1624"/>
      <c r="S26" s="1597" t="s">
        <v>135</v>
      </c>
      <c r="T26" s="1597"/>
      <c r="U26" s="1597"/>
      <c r="V26" s="1597"/>
      <c r="W26" s="1598"/>
      <c r="X26" s="1599"/>
      <c r="Y26" s="1600"/>
      <c r="Z26" s="1603" t="s">
        <v>138</v>
      </c>
      <c r="AA26" s="1593" t="s">
        <v>115</v>
      </c>
      <c r="AB26" s="1595"/>
      <c r="AC26" s="1595"/>
      <c r="AD26" s="1595"/>
      <c r="AE26" s="1603" t="s">
        <v>21</v>
      </c>
      <c r="AF26" s="1620"/>
      <c r="AG26" s="1603" t="s">
        <v>22</v>
      </c>
      <c r="AH26" s="1620"/>
      <c r="AI26" s="1603" t="s">
        <v>124</v>
      </c>
      <c r="AJ26" s="1616" t="s">
        <v>139</v>
      </c>
    </row>
    <row r="27" spans="1:36" ht="15" customHeight="1" thickBot="1">
      <c r="Q27" s="1623"/>
      <c r="R27" s="1624"/>
      <c r="S27" s="1617" t="s">
        <v>140</v>
      </c>
      <c r="T27" s="1618"/>
      <c r="U27" s="1618"/>
      <c r="V27" s="1618"/>
      <c r="W27" s="1619"/>
      <c r="X27" s="1601"/>
      <c r="Y27" s="1602"/>
      <c r="Z27" s="1587"/>
      <c r="AA27" s="1594"/>
      <c r="AB27" s="1596"/>
      <c r="AC27" s="1596"/>
      <c r="AD27" s="1596"/>
      <c r="AE27" s="1587"/>
      <c r="AF27" s="1585"/>
      <c r="AG27" s="1587"/>
      <c r="AH27" s="1585"/>
      <c r="AI27" s="1587"/>
      <c r="AJ27" s="1568"/>
    </row>
    <row r="28" spans="1:36" ht="15" customHeight="1">
      <c r="Q28" s="329"/>
      <c r="R28" s="329"/>
      <c r="S28" s="330"/>
      <c r="T28" s="330"/>
      <c r="U28" s="330"/>
      <c r="V28" s="330"/>
      <c r="W28" s="330"/>
      <c r="X28" s="331"/>
      <c r="Y28" s="331"/>
      <c r="Z28" s="332"/>
      <c r="AA28" s="333"/>
      <c r="AB28" s="334"/>
      <c r="AC28" s="334"/>
      <c r="AD28" s="334"/>
      <c r="AE28" s="332"/>
      <c r="AF28" s="335"/>
      <c r="AG28" s="332"/>
      <c r="AH28" s="335"/>
      <c r="AI28" s="332"/>
      <c r="AJ28" s="332"/>
    </row>
    <row r="29" spans="1:36" ht="15" customHeight="1">
      <c r="Q29" s="336"/>
      <c r="R29" s="336"/>
      <c r="S29" s="326"/>
      <c r="T29" s="326"/>
      <c r="U29" s="326"/>
      <c r="V29" s="326"/>
      <c r="W29" s="326"/>
      <c r="X29" s="337"/>
      <c r="Y29" s="337"/>
      <c r="Z29" s="327"/>
      <c r="AA29" s="328"/>
      <c r="AB29" s="338"/>
      <c r="AC29" s="338"/>
      <c r="AD29" s="338"/>
      <c r="AE29" s="327"/>
      <c r="AF29" s="339"/>
      <c r="AG29" s="327"/>
      <c r="AH29" s="339"/>
      <c r="AI29" s="327"/>
      <c r="AJ29" s="327"/>
    </row>
    <row r="30" spans="1:36" ht="20.100000000000001" customHeight="1">
      <c r="E30" s="340" t="s">
        <v>931</v>
      </c>
      <c r="F30" s="1589" t="s">
        <v>932</v>
      </c>
      <c r="G30" s="1589"/>
      <c r="H30" s="1589"/>
      <c r="I30" s="1589"/>
      <c r="J30" s="1589"/>
      <c r="K30" s="1589"/>
      <c r="L30" s="1589"/>
      <c r="M30" s="1589"/>
      <c r="N30" s="1589"/>
      <c r="O30" s="1589"/>
      <c r="P30" s="1589"/>
      <c r="Q30" s="1589"/>
      <c r="R30" s="1589"/>
      <c r="S30" s="1589"/>
      <c r="T30" s="1589"/>
      <c r="U30" s="1589"/>
      <c r="V30" s="1589"/>
      <c r="W30" s="1589"/>
      <c r="X30" s="1589"/>
      <c r="Y30" s="1589"/>
      <c r="Z30" s="1589"/>
      <c r="AA30" s="1589"/>
      <c r="AB30" s="1589"/>
      <c r="AC30" s="1589"/>
      <c r="AD30" s="1589"/>
      <c r="AE30" s="1589"/>
      <c r="AF30" s="1589"/>
      <c r="AG30" s="1589"/>
      <c r="AH30" s="1589"/>
      <c r="AI30" s="1589"/>
      <c r="AJ30" s="327"/>
    </row>
    <row r="31" spans="1:36" ht="20.100000000000001" customHeight="1">
      <c r="E31" s="341"/>
      <c r="F31" s="1589"/>
      <c r="G31" s="1589"/>
      <c r="H31" s="1589"/>
      <c r="I31" s="1589"/>
      <c r="J31" s="1589"/>
      <c r="K31" s="1589"/>
      <c r="L31" s="1589"/>
      <c r="M31" s="1589"/>
      <c r="N31" s="1589"/>
      <c r="O31" s="1589"/>
      <c r="P31" s="1589"/>
      <c r="Q31" s="1589"/>
      <c r="R31" s="1589"/>
      <c r="S31" s="1589"/>
      <c r="T31" s="1589"/>
      <c r="U31" s="1589"/>
      <c r="V31" s="1589"/>
      <c r="W31" s="1589"/>
      <c r="X31" s="1589"/>
      <c r="Y31" s="1589"/>
      <c r="Z31" s="1589"/>
      <c r="AA31" s="1589"/>
      <c r="AB31" s="1589"/>
      <c r="AC31" s="1589"/>
      <c r="AD31" s="1589"/>
      <c r="AE31" s="1589"/>
      <c r="AF31" s="1589"/>
      <c r="AG31" s="1589"/>
      <c r="AH31" s="1589"/>
      <c r="AI31" s="1589"/>
      <c r="AJ31" s="327"/>
    </row>
    <row r="32" spans="1:36" ht="20.100000000000001" customHeight="1">
      <c r="E32" s="340" t="s">
        <v>931</v>
      </c>
      <c r="F32" s="1589" t="s">
        <v>933</v>
      </c>
      <c r="G32" s="1589"/>
      <c r="H32" s="1589"/>
      <c r="I32" s="1589"/>
      <c r="J32" s="1589"/>
      <c r="K32" s="1589"/>
      <c r="L32" s="1589"/>
      <c r="M32" s="1589"/>
      <c r="N32" s="1589"/>
      <c r="O32" s="1589"/>
      <c r="P32" s="1589"/>
      <c r="Q32" s="1589"/>
      <c r="R32" s="1589"/>
      <c r="S32" s="1589"/>
      <c r="T32" s="1589"/>
      <c r="U32" s="1589"/>
      <c r="V32" s="1589"/>
      <c r="W32" s="1589"/>
      <c r="X32" s="1589"/>
      <c r="Y32" s="1589"/>
      <c r="Z32" s="1589"/>
      <c r="AA32" s="1589"/>
      <c r="AB32" s="1589"/>
      <c r="AC32" s="1589"/>
      <c r="AD32" s="1589"/>
      <c r="AE32" s="1589"/>
      <c r="AF32" s="1589"/>
      <c r="AG32" s="1589"/>
      <c r="AH32" s="1589"/>
      <c r="AI32" s="1589"/>
      <c r="AJ32" s="327"/>
    </row>
    <row r="33" spans="5:36" ht="20.100000000000001" customHeight="1">
      <c r="E33" s="341"/>
      <c r="F33" s="1589"/>
      <c r="G33" s="1589"/>
      <c r="H33" s="1589"/>
      <c r="I33" s="1589"/>
      <c r="J33" s="1589"/>
      <c r="K33" s="1589"/>
      <c r="L33" s="1589"/>
      <c r="M33" s="1589"/>
      <c r="N33" s="1589"/>
      <c r="O33" s="1589"/>
      <c r="P33" s="1589"/>
      <c r="Q33" s="1589"/>
      <c r="R33" s="1589"/>
      <c r="S33" s="1589"/>
      <c r="T33" s="1589"/>
      <c r="U33" s="1589"/>
      <c r="V33" s="1589"/>
      <c r="W33" s="1589"/>
      <c r="X33" s="1589"/>
      <c r="Y33" s="1589"/>
      <c r="Z33" s="1589"/>
      <c r="AA33" s="1589"/>
      <c r="AB33" s="1589"/>
      <c r="AC33" s="1589"/>
      <c r="AD33" s="1589"/>
      <c r="AE33" s="1589"/>
      <c r="AF33" s="1589"/>
      <c r="AG33" s="1589"/>
      <c r="AH33" s="1589"/>
      <c r="AI33" s="1589"/>
      <c r="AJ33" s="327"/>
    </row>
    <row r="34" spans="5:36" ht="15" customHeight="1">
      <c r="E34" s="341"/>
      <c r="F34" s="1589"/>
      <c r="G34" s="1589"/>
      <c r="H34" s="1589"/>
      <c r="I34" s="1589"/>
      <c r="J34" s="1589"/>
      <c r="K34" s="1589"/>
      <c r="L34" s="1589"/>
      <c r="M34" s="1589"/>
      <c r="N34" s="1589"/>
      <c r="O34" s="1589"/>
      <c r="P34" s="1589"/>
      <c r="Q34" s="1589"/>
      <c r="R34" s="1589"/>
      <c r="S34" s="1589"/>
      <c r="T34" s="1589"/>
      <c r="U34" s="1589"/>
      <c r="V34" s="1589"/>
      <c r="W34" s="1589"/>
      <c r="X34" s="1589"/>
      <c r="Y34" s="1589"/>
      <c r="Z34" s="1589"/>
      <c r="AA34" s="1589"/>
      <c r="AB34" s="1589"/>
      <c r="AC34" s="1589"/>
      <c r="AD34" s="1589"/>
      <c r="AE34" s="1589"/>
      <c r="AF34" s="1589"/>
      <c r="AG34" s="1589"/>
      <c r="AH34" s="1589"/>
      <c r="AI34" s="1589"/>
      <c r="AJ34" s="327"/>
    </row>
    <row r="35" spans="5:36" ht="10.5" customHeight="1" thickBot="1"/>
    <row r="36" spans="5:36" ht="27.95" customHeight="1">
      <c r="E36" s="1604" t="s">
        <v>1397</v>
      </c>
      <c r="F36" s="1605"/>
      <c r="G36" s="1605"/>
      <c r="H36" s="1605"/>
      <c r="I36" s="1605"/>
      <c r="J36" s="1605"/>
      <c r="K36" s="1605"/>
      <c r="L36" s="1605"/>
      <c r="M36" s="1605"/>
      <c r="N36" s="1605"/>
      <c r="O36" s="1605"/>
      <c r="P36" s="1605"/>
      <c r="Q36" s="1605"/>
      <c r="R36" s="1605"/>
      <c r="S36" s="1606"/>
      <c r="Z36" s="1610" t="s">
        <v>1569</v>
      </c>
      <c r="AA36" s="1611"/>
      <c r="AB36" s="1611"/>
      <c r="AC36" s="1611"/>
      <c r="AD36" s="1611"/>
      <c r="AE36" s="1611"/>
      <c r="AF36" s="1611"/>
      <c r="AG36" s="1611"/>
      <c r="AH36" s="1611"/>
      <c r="AI36" s="1611"/>
      <c r="AJ36" s="1612"/>
    </row>
    <row r="37" spans="5:36" ht="27.95" customHeight="1" thickBot="1">
      <c r="E37" s="1607"/>
      <c r="F37" s="1608"/>
      <c r="G37" s="1608"/>
      <c r="H37" s="1608"/>
      <c r="I37" s="1608"/>
      <c r="J37" s="1608"/>
      <c r="K37" s="1608"/>
      <c r="L37" s="1608"/>
      <c r="M37" s="1608"/>
      <c r="N37" s="1608"/>
      <c r="O37" s="1608"/>
      <c r="P37" s="1608"/>
      <c r="Q37" s="1608"/>
      <c r="R37" s="1608"/>
      <c r="S37" s="1609"/>
      <c r="Z37" s="1613" ph="1"/>
      <c r="AA37" s="1614" ph="1"/>
      <c r="AB37" s="1614" ph="1"/>
      <c r="AC37" s="1614" ph="1"/>
      <c r="AD37" s="1614" ph="1"/>
      <c r="AE37" s="1614" ph="1"/>
      <c r="AF37" s="1614" ph="1"/>
      <c r="AG37" s="1614" ph="1"/>
      <c r="AH37" s="1614" ph="1"/>
      <c r="AI37" s="1614" ph="1"/>
      <c r="AJ37" s="1615" ph="1"/>
    </row>
    <row r="38" spans="5:36" ht="12" customHeight="1">
      <c r="Z38" s="341"/>
      <c r="AA38" s="341"/>
      <c r="AB38" s="341"/>
      <c r="AC38" s="341"/>
      <c r="AD38" s="341"/>
      <c r="AE38" s="341"/>
      <c r="AF38" s="341"/>
      <c r="AG38" s="341"/>
      <c r="AH38" s="341"/>
      <c r="AI38" s="341"/>
      <c r="AJ38" s="341"/>
    </row>
  </sheetData>
  <sheetProtection algorithmName="SHA-512" hashValue="FIcRrggPfFQtg68N3gOeggD8xxoQuFUP/yP9ExIiwwVvhGZYVpkWOMfmDft3cV30PRFGh3ASJp8D15EUlJC7UA==" saltValue="1rf7D44FSEN7+Yy5IXKgLA==" spinCount="100000" sheet="1" formatCells="0" formatColumns="0" formatRows="0"/>
  <mergeCells count="71">
    <mergeCell ref="AA9:AB9"/>
    <mergeCell ref="AA8:AB8"/>
    <mergeCell ref="AC8:AJ8"/>
    <mergeCell ref="AC9:AJ9"/>
    <mergeCell ref="AA18:AB18"/>
    <mergeCell ref="AC18:AJ18"/>
    <mergeCell ref="AA16:AJ16"/>
    <mergeCell ref="AA10:AJ10"/>
    <mergeCell ref="AA11:AJ11"/>
    <mergeCell ref="AA13:AJ13"/>
    <mergeCell ref="AA14:AJ14"/>
    <mergeCell ref="AA15:AJ15"/>
    <mergeCell ref="D17:K19"/>
    <mergeCell ref="D10:K11"/>
    <mergeCell ref="D13:K14"/>
    <mergeCell ref="N2:Q2"/>
    <mergeCell ref="R21:Y21"/>
    <mergeCell ref="L7:Z9"/>
    <mergeCell ref="L10:Z11"/>
    <mergeCell ref="L13:Z14"/>
    <mergeCell ref="R2:T2"/>
    <mergeCell ref="U2:X2"/>
    <mergeCell ref="C4:AJ4"/>
    <mergeCell ref="D7:K9"/>
    <mergeCell ref="D15:K16"/>
    <mergeCell ref="AA7:AJ7"/>
    <mergeCell ref="L15:Z16"/>
    <mergeCell ref="AA17:AJ17"/>
    <mergeCell ref="E36:S37"/>
    <mergeCell ref="Z36:AJ36"/>
    <mergeCell ref="Z37:AJ37"/>
    <mergeCell ref="AJ26:AJ27"/>
    <mergeCell ref="S27:W27"/>
    <mergeCell ref="AD26:AD27"/>
    <mergeCell ref="AE26:AE27"/>
    <mergeCell ref="AF26:AF27"/>
    <mergeCell ref="AG26:AG27"/>
    <mergeCell ref="AH26:AH27"/>
    <mergeCell ref="AI26:AI27"/>
    <mergeCell ref="Q24:R27"/>
    <mergeCell ref="S24:W24"/>
    <mergeCell ref="X24:Y25"/>
    <mergeCell ref="Z24:Z25"/>
    <mergeCell ref="AA24:AA25"/>
    <mergeCell ref="F30:AI31"/>
    <mergeCell ref="F32:AI34"/>
    <mergeCell ref="S25:W25"/>
    <mergeCell ref="AH24:AH25"/>
    <mergeCell ref="AI24:AI25"/>
    <mergeCell ref="AA26:AA27"/>
    <mergeCell ref="AB26:AC27"/>
    <mergeCell ref="AE24:AE25"/>
    <mergeCell ref="S26:W26"/>
    <mergeCell ref="X26:Y27"/>
    <mergeCell ref="Z26:Z27"/>
    <mergeCell ref="L17:Z19"/>
    <mergeCell ref="AJ24:AJ25"/>
    <mergeCell ref="AA21:AB21"/>
    <mergeCell ref="AC21:AD21"/>
    <mergeCell ref="R22:Y22"/>
    <mergeCell ref="AA22:AB22"/>
    <mergeCell ref="AC22:AD22"/>
    <mergeCell ref="AA19:AB19"/>
    <mergeCell ref="AC19:AJ19"/>
    <mergeCell ref="R23:Y23"/>
    <mergeCell ref="AA23:AB23"/>
    <mergeCell ref="AC23:AD23"/>
    <mergeCell ref="AB24:AC25"/>
    <mergeCell ref="AD24:AD25"/>
    <mergeCell ref="AF24:AF25"/>
    <mergeCell ref="AG24:AG25"/>
  </mergeCells>
  <phoneticPr fontId="4"/>
  <conditionalFormatting sqref="L7:L8 L10 L17:L18">
    <cfRule type="containsBlanks" dxfId="409" priority="8">
      <formula>LEN(TRIM(L7))=0</formula>
    </cfRule>
  </conditionalFormatting>
  <conditionalFormatting sqref="L13">
    <cfRule type="containsBlanks" dxfId="408" priority="11">
      <formula>LEN(TRIM(L13))=0</formula>
    </cfRule>
  </conditionalFormatting>
  <conditionalFormatting sqref="L15 AA16">
    <cfRule type="containsBlanks" dxfId="407" priority="7">
      <formula>LEN(TRIM(L15))=0</formula>
    </cfRule>
  </conditionalFormatting>
  <conditionalFormatting sqref="X24:Y27">
    <cfRule type="containsBlanks" dxfId="406" priority="14">
      <formula>LEN(TRIM(X24))=0</formula>
    </cfRule>
  </conditionalFormatting>
  <conditionalFormatting sqref="Z37:AJ37">
    <cfRule type="containsBlanks" dxfId="405" priority="1">
      <formula>LEN(TRIM(Z37))=0</formula>
    </cfRule>
  </conditionalFormatting>
  <conditionalFormatting sqref="AA21:AB23 AB24:AC27">
    <cfRule type="containsBlanks" dxfId="404" priority="13">
      <formula>LEN(TRIM(AA21))=0</formula>
    </cfRule>
  </conditionalFormatting>
  <conditionalFormatting sqref="AC8:AC9 AA11:AJ11 AA14:AJ14 AC18:AC19">
    <cfRule type="containsBlanks" dxfId="403" priority="4">
      <formula>LEN(TRIM(AA8))=0</formula>
    </cfRule>
  </conditionalFormatting>
  <conditionalFormatting sqref="AC21:AD23 AF21:AF27 AH21:AH27 AD24:AD27">
    <cfRule type="containsBlanks" dxfId="402" priority="15">
      <formula>LEN(TRIM(AC21))=0</formula>
    </cfRule>
  </conditionalFormatting>
  <dataValidations count="2">
    <dataValidation type="list" allowBlank="1" showInputMessage="1" showErrorMessage="1" sqref="AA21:AB23 AB24:AC27" xr:uid="{9F024A18-62A2-43C1-8327-4F04D2FE636D}">
      <formula1>"　,昭和,平成,令和"</formula1>
    </dataValidation>
    <dataValidation imeMode="off" allowBlank="1" showInputMessage="1" showErrorMessage="1" sqref="AA10 AA16:AJ16 AA14:AJ14 AA11:AJ11 L17:Z19" xr:uid="{5156E1AD-9219-4AD8-B47D-7B148C14F8CC}"/>
  </dataValidations>
  <printOptions horizontalCentered="1"/>
  <pageMargins left="0.6692913385826772" right="0.39" top="0.98425196850393704" bottom="0.98425196850393704" header="0.51181102362204722" footer="0.51181102362204722"/>
  <pageSetup paperSize="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F557F-A1D5-4D59-8E29-D3886D702881}">
  <sheetPr codeName="Sheet1">
    <tabColor rgb="FFFFCCFF"/>
  </sheetPr>
  <dimension ref="A1:Q21"/>
  <sheetViews>
    <sheetView showGridLines="0" view="pageBreakPreview" zoomScaleNormal="100" zoomScaleSheetLayoutView="100" workbookViewId="0">
      <selection activeCell="B13" sqref="B13:H13"/>
    </sheetView>
  </sheetViews>
  <sheetFormatPr defaultRowHeight="24" customHeight="1"/>
  <cols>
    <col min="1" max="1" width="3.375" style="597" customWidth="1"/>
    <col min="2" max="4" width="4.5" style="597" customWidth="1"/>
    <col min="5" max="6" width="9" style="597"/>
    <col min="7" max="8" width="9" style="597" customWidth="1"/>
    <col min="9" max="9" width="9" style="597"/>
    <col min="10" max="10" width="9" style="597" customWidth="1"/>
    <col min="11" max="12" width="9" style="597"/>
    <col min="13" max="13" width="0.875" style="597" customWidth="1"/>
    <col min="14" max="16384" width="9" style="597"/>
  </cols>
  <sheetData>
    <row r="1" spans="1:12" ht="24" customHeight="1">
      <c r="K1" s="1681" t="s">
        <v>934</v>
      </c>
      <c r="L1" s="1681"/>
    </row>
    <row r="2" spans="1:12" ht="24" customHeight="1">
      <c r="A2" s="1683" t="s">
        <v>1398</v>
      </c>
      <c r="B2" s="1683"/>
      <c r="C2" s="1683"/>
      <c r="D2" s="1683"/>
      <c r="E2" s="1683"/>
      <c r="F2" s="1683"/>
      <c r="G2" s="1683"/>
      <c r="H2" s="1683"/>
      <c r="I2" s="1683"/>
      <c r="J2" s="1683"/>
      <c r="K2" s="1683"/>
      <c r="L2" s="1683"/>
    </row>
    <row r="3" spans="1:12" ht="20.100000000000001" customHeight="1">
      <c r="G3" s="598"/>
      <c r="H3" s="598"/>
    </row>
    <row r="4" spans="1:12" ht="24" customHeight="1">
      <c r="A4" s="599">
        <v>1</v>
      </c>
      <c r="B4" s="600" t="s">
        <v>1180</v>
      </c>
      <c r="C4" s="600"/>
      <c r="D4" s="600"/>
      <c r="G4" s="598"/>
      <c r="H4" s="598"/>
    </row>
    <row r="5" spans="1:12" ht="24" customHeight="1">
      <c r="B5" s="596" t="s">
        <v>594</v>
      </c>
      <c r="C5" s="601" t="s">
        <v>1182</v>
      </c>
      <c r="D5" s="602"/>
      <c r="G5" s="598"/>
      <c r="H5" s="598"/>
    </row>
    <row r="6" spans="1:12" ht="24" customHeight="1">
      <c r="B6" s="596" t="s">
        <v>594</v>
      </c>
      <c r="C6" s="1687"/>
      <c r="D6" s="1687"/>
      <c r="E6" s="1685" t="s">
        <v>1179</v>
      </c>
      <c r="F6" s="1685"/>
      <c r="G6" s="604"/>
      <c r="H6" s="1685" t="s">
        <v>1178</v>
      </c>
      <c r="I6" s="1685"/>
    </row>
    <row r="7" spans="1:12" ht="24" customHeight="1">
      <c r="B7" s="596" t="s">
        <v>594</v>
      </c>
      <c r="C7" s="1686"/>
      <c r="D7" s="1686"/>
      <c r="E7" s="601" t="s">
        <v>1183</v>
      </c>
      <c r="F7" s="603"/>
      <c r="G7" s="598"/>
      <c r="H7" s="603"/>
      <c r="I7" s="603"/>
    </row>
    <row r="8" spans="1:12" ht="20.100000000000001" customHeight="1">
      <c r="B8" s="601"/>
      <c r="C8" s="601"/>
      <c r="D8" s="601"/>
      <c r="G8" s="598"/>
      <c r="H8" s="598"/>
    </row>
    <row r="9" spans="1:12" ht="24" customHeight="1">
      <c r="A9" s="600">
        <v>2</v>
      </c>
      <c r="B9" s="600" t="s">
        <v>1181</v>
      </c>
      <c r="C9" s="600"/>
      <c r="D9" s="600"/>
    </row>
    <row r="10" spans="1:12" ht="32.25" customHeight="1">
      <c r="B10" s="1682" t="s">
        <v>935</v>
      </c>
      <c r="C10" s="1682"/>
      <c r="D10" s="1682"/>
      <c r="E10" s="1682"/>
      <c r="F10" s="1682"/>
      <c r="G10" s="1682"/>
      <c r="H10" s="1682"/>
      <c r="I10" s="1682" t="s">
        <v>936</v>
      </c>
      <c r="J10" s="1682"/>
      <c r="K10" s="1682"/>
      <c r="L10" s="1682"/>
    </row>
    <row r="11" spans="1:12" ht="58.5" customHeight="1">
      <c r="B11" s="1684" t="s">
        <v>1033</v>
      </c>
      <c r="C11" s="1684"/>
      <c r="D11" s="1684"/>
      <c r="E11" s="1684"/>
      <c r="F11" s="1684"/>
      <c r="G11" s="1684"/>
      <c r="H11" s="1684"/>
      <c r="I11" s="1684" t="s">
        <v>940</v>
      </c>
      <c r="J11" s="1684"/>
      <c r="K11" s="1684"/>
      <c r="L11" s="1684"/>
    </row>
    <row r="12" spans="1:12" ht="58.5" customHeight="1">
      <c r="B12" s="1684" t="s">
        <v>1067</v>
      </c>
      <c r="C12" s="1684"/>
      <c r="D12" s="1684"/>
      <c r="E12" s="1684"/>
      <c r="F12" s="1684"/>
      <c r="G12" s="1684"/>
      <c r="H12" s="1684"/>
      <c r="I12" s="1684" t="s">
        <v>939</v>
      </c>
      <c r="J12" s="1691"/>
      <c r="K12" s="1691"/>
      <c r="L12" s="1691"/>
    </row>
    <row r="13" spans="1:12" ht="50.1" customHeight="1">
      <c r="B13" s="1684" t="s">
        <v>1228</v>
      </c>
      <c r="C13" s="1684"/>
      <c r="D13" s="1684"/>
      <c r="E13" s="1691"/>
      <c r="F13" s="1691"/>
      <c r="G13" s="1691"/>
      <c r="H13" s="1691"/>
      <c r="I13" s="1684" t="s">
        <v>1001</v>
      </c>
      <c r="J13" s="1691"/>
      <c r="K13" s="1691"/>
      <c r="L13" s="1691"/>
    </row>
    <row r="14" spans="1:12" ht="50.1" customHeight="1">
      <c r="B14" s="1684" t="s">
        <v>1229</v>
      </c>
      <c r="C14" s="1684"/>
      <c r="D14" s="1684"/>
      <c r="E14" s="1691"/>
      <c r="F14" s="1691"/>
      <c r="G14" s="1691"/>
      <c r="H14" s="1691"/>
      <c r="I14" s="1684" t="s">
        <v>1002</v>
      </c>
      <c r="J14" s="1691"/>
      <c r="K14" s="1691"/>
      <c r="L14" s="1691"/>
    </row>
    <row r="15" spans="1:12" ht="58.5" customHeight="1">
      <c r="B15" s="1684" t="s">
        <v>1230</v>
      </c>
      <c r="C15" s="1684"/>
      <c r="D15" s="1684"/>
      <c r="E15" s="1691"/>
      <c r="F15" s="1691"/>
      <c r="G15" s="1691"/>
      <c r="H15" s="1691"/>
      <c r="I15" s="1684" t="s">
        <v>943</v>
      </c>
      <c r="J15" s="1691"/>
      <c r="K15" s="1691"/>
      <c r="L15" s="1691"/>
    </row>
    <row r="16" spans="1:12" ht="69" customHeight="1">
      <c r="B16" s="1692" t="s">
        <v>1787</v>
      </c>
      <c r="C16" s="1692"/>
      <c r="D16" s="1692"/>
      <c r="E16" s="1693"/>
      <c r="F16" s="1693"/>
      <c r="G16" s="1693"/>
      <c r="H16" s="1693"/>
      <c r="I16" s="1684" t="s">
        <v>937</v>
      </c>
      <c r="J16" s="1691"/>
      <c r="K16" s="1691"/>
      <c r="L16" s="1691"/>
    </row>
    <row r="17" spans="2:17" ht="41.1" customHeight="1">
      <c r="B17" s="1694" t="s">
        <v>1788</v>
      </c>
      <c r="C17" s="1695"/>
      <c r="D17" s="1695"/>
      <c r="E17" s="1695"/>
      <c r="F17" s="1695"/>
      <c r="G17" s="1695"/>
      <c r="H17" s="1696"/>
      <c r="I17" s="1694" t="s">
        <v>945</v>
      </c>
      <c r="J17" s="1695"/>
      <c r="K17" s="1695"/>
      <c r="L17" s="1696"/>
    </row>
    <row r="18" spans="2:17" ht="27.95" customHeight="1">
      <c r="B18" s="1688" t="s">
        <v>1628</v>
      </c>
      <c r="C18" s="1689"/>
      <c r="D18" s="1689"/>
      <c r="E18" s="1689"/>
      <c r="F18" s="1689"/>
      <c r="G18" s="1689"/>
      <c r="H18" s="1690"/>
      <c r="I18" s="1697"/>
      <c r="J18" s="1698"/>
      <c r="K18" s="1698"/>
      <c r="L18" s="1699"/>
    </row>
    <row r="19" spans="2:17" ht="58.5" customHeight="1">
      <c r="B19" s="1703" t="s">
        <v>1789</v>
      </c>
      <c r="C19" s="1704"/>
      <c r="D19" s="1704"/>
      <c r="E19" s="1704"/>
      <c r="F19" s="1704"/>
      <c r="G19" s="1704"/>
      <c r="H19" s="1705"/>
      <c r="I19" s="1684" t="s">
        <v>938</v>
      </c>
      <c r="J19" s="1691"/>
      <c r="K19" s="1691"/>
      <c r="L19" s="1691"/>
      <c r="Q19" s="605"/>
    </row>
    <row r="20" spans="2:17" ht="67.5" customHeight="1">
      <c r="B20" s="1694" t="s">
        <v>1714</v>
      </c>
      <c r="C20" s="1695"/>
      <c r="D20" s="1695"/>
      <c r="E20" s="1695"/>
      <c r="F20" s="1695"/>
      <c r="G20" s="1695"/>
      <c r="H20" s="1696"/>
      <c r="I20" s="1694" t="s">
        <v>1271</v>
      </c>
      <c r="J20" s="1695"/>
      <c r="K20" s="1695"/>
      <c r="L20" s="1696"/>
      <c r="P20" s="606"/>
    </row>
    <row r="21" spans="2:17" ht="30" customHeight="1">
      <c r="B21" s="1700" t="s">
        <v>1629</v>
      </c>
      <c r="C21" s="1701"/>
      <c r="D21" s="1701"/>
      <c r="E21" s="1701"/>
      <c r="F21" s="1701"/>
      <c r="G21" s="1701"/>
      <c r="H21" s="1702"/>
      <c r="I21" s="1697"/>
      <c r="J21" s="1698"/>
      <c r="K21" s="1698"/>
      <c r="L21" s="1699"/>
      <c r="P21" s="606"/>
    </row>
  </sheetData>
  <mergeCells count="28">
    <mergeCell ref="B20:H20"/>
    <mergeCell ref="I20:L21"/>
    <mergeCell ref="B21:H21"/>
    <mergeCell ref="B19:H19"/>
    <mergeCell ref="I19:L19"/>
    <mergeCell ref="B12:H12"/>
    <mergeCell ref="C6:D6"/>
    <mergeCell ref="B18:H18"/>
    <mergeCell ref="I12:L12"/>
    <mergeCell ref="I13:L13"/>
    <mergeCell ref="I14:L14"/>
    <mergeCell ref="I15:L15"/>
    <mergeCell ref="I16:L16"/>
    <mergeCell ref="B13:H13"/>
    <mergeCell ref="B14:H14"/>
    <mergeCell ref="B15:H15"/>
    <mergeCell ref="B16:H16"/>
    <mergeCell ref="B17:H17"/>
    <mergeCell ref="H6:I6"/>
    <mergeCell ref="I17:L18"/>
    <mergeCell ref="K1:L1"/>
    <mergeCell ref="B10:H10"/>
    <mergeCell ref="A2:L2"/>
    <mergeCell ref="B11:H11"/>
    <mergeCell ref="E6:F6"/>
    <mergeCell ref="I10:L10"/>
    <mergeCell ref="I11:L11"/>
    <mergeCell ref="C7:D7"/>
  </mergeCells>
  <phoneticPr fontId="4"/>
  <hyperlinks>
    <hyperlink ref="B18" r:id="rId1" xr:uid="{D41D12E1-B3E8-4F76-AD1D-8C30D6EF49E4}"/>
    <hyperlink ref="B21" r:id="rId2" xr:uid="{88378FF3-5EA8-451F-A139-350FBC506E73}"/>
  </hyperlinks>
  <pageMargins left="0.7" right="0.66" top="0.75" bottom="0.28000000000000003" header="0.3" footer="0.2"/>
  <pageSetup paperSize="9"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pageSetUpPr fitToPage="1"/>
  </sheetPr>
  <dimension ref="A1:BY73"/>
  <sheetViews>
    <sheetView showGridLines="0" showZeros="0" view="pageBreakPreview" topLeftCell="A10" zoomScaleNormal="100" zoomScaleSheetLayoutView="100" workbookViewId="0">
      <selection activeCell="O72" sqref="O72:P72"/>
    </sheetView>
  </sheetViews>
  <sheetFormatPr defaultColWidth="8" defaultRowHeight="12"/>
  <cols>
    <col min="1" max="1" width="1.375" style="22" customWidth="1"/>
    <col min="2" max="37" width="2.625" style="22" customWidth="1"/>
    <col min="38" max="38" width="1.375" style="22" customWidth="1"/>
    <col min="39" max="43" width="2.625" style="22" customWidth="1"/>
    <col min="44" max="52" width="3.75" style="22" customWidth="1"/>
    <col min="53" max="16384" width="8" style="22"/>
  </cols>
  <sheetData>
    <row r="1" spans="1:63" ht="14.1" customHeight="1">
      <c r="A1" s="1337" t="s">
        <v>1394</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M1" s="194"/>
      <c r="AN1" s="194"/>
      <c r="AO1" s="194"/>
      <c r="AP1" s="194"/>
      <c r="AQ1" s="194"/>
    </row>
    <row r="2" spans="1:63" ht="5.0999999999999996" customHeight="1" thickBot="1">
      <c r="AK2" s="96"/>
    </row>
    <row r="3" spans="1:63" ht="14.1" customHeight="1">
      <c r="B3" s="1339" t="s">
        <v>352</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858" t="s">
        <v>942</v>
      </c>
      <c r="AB3" s="1340"/>
      <c r="AC3" s="1340"/>
      <c r="AD3" s="1340"/>
      <c r="AE3" s="1340"/>
      <c r="AF3" s="1340"/>
      <c r="AG3" s="1340"/>
      <c r="AH3" s="1340"/>
      <c r="AI3" s="1340"/>
      <c r="AJ3" s="1340"/>
      <c r="AK3" s="1859"/>
    </row>
    <row r="4" spans="1:63" ht="14.1" customHeight="1">
      <c r="A4" s="23"/>
      <c r="B4" s="607">
        <v>1</v>
      </c>
      <c r="C4" s="1873" t="s">
        <v>447</v>
      </c>
      <c r="D4" s="1873"/>
      <c r="E4" s="1873"/>
      <c r="F4" s="1873"/>
      <c r="G4" s="1873"/>
      <c r="H4" s="1873"/>
      <c r="I4" s="1873"/>
      <c r="J4" s="1873"/>
      <c r="K4" s="1873"/>
      <c r="L4" s="1873"/>
      <c r="M4" s="1873"/>
      <c r="N4" s="1873"/>
      <c r="O4" s="1873"/>
      <c r="P4" s="1873"/>
      <c r="Q4" s="1873"/>
      <c r="R4" s="1873"/>
      <c r="S4" s="1873"/>
      <c r="T4" s="1873"/>
      <c r="U4" s="1873"/>
      <c r="V4" s="1873"/>
      <c r="W4" s="1873"/>
      <c r="X4" s="1873"/>
      <c r="Y4" s="1873"/>
      <c r="Z4" s="608"/>
      <c r="AA4" s="609"/>
      <c r="AB4" s="609"/>
      <c r="AC4" s="609"/>
      <c r="AD4" s="609"/>
      <c r="AE4" s="609"/>
      <c r="AF4" s="609"/>
      <c r="AG4" s="609"/>
      <c r="AH4" s="609"/>
      <c r="AI4" s="609"/>
      <c r="AJ4" s="609"/>
      <c r="AK4" s="28"/>
    </row>
    <row r="5" spans="1:63" ht="5.0999999999999996" customHeight="1">
      <c r="A5" s="23"/>
      <c r="B5" s="29"/>
      <c r="C5" s="23"/>
      <c r="D5" s="23"/>
      <c r="E5" s="23"/>
      <c r="F5" s="23"/>
      <c r="G5" s="23"/>
      <c r="H5" s="23"/>
      <c r="I5" s="23"/>
      <c r="J5" s="23"/>
      <c r="K5" s="23"/>
      <c r="L5" s="23"/>
      <c r="M5" s="23"/>
      <c r="N5" s="23"/>
      <c r="O5" s="23"/>
      <c r="P5" s="23"/>
      <c r="Q5" s="23"/>
      <c r="R5" s="26"/>
      <c r="S5" s="26"/>
      <c r="T5" s="23"/>
      <c r="U5" s="26"/>
      <c r="V5" s="26"/>
      <c r="Y5" s="590"/>
      <c r="Z5" s="30"/>
      <c r="AB5" s="160"/>
      <c r="AC5" s="160"/>
      <c r="AD5" s="160"/>
      <c r="AE5" s="160"/>
      <c r="AF5" s="160"/>
      <c r="AG5" s="160"/>
      <c r="AH5" s="160"/>
      <c r="AI5" s="160"/>
      <c r="AJ5" s="160"/>
      <c r="AK5" s="28"/>
    </row>
    <row r="6" spans="1:63" ht="14.1" customHeight="1">
      <c r="A6" s="23"/>
      <c r="B6" s="1736" t="s">
        <v>451</v>
      </c>
      <c r="C6" s="1860"/>
      <c r="D6" s="1737" t="s">
        <v>796</v>
      </c>
      <c r="E6" s="1737"/>
      <c r="F6" s="1737"/>
      <c r="G6" s="1737"/>
      <c r="H6" s="1737"/>
      <c r="I6" s="1737"/>
      <c r="J6" s="1737"/>
      <c r="K6" s="1737"/>
      <c r="L6" s="1737"/>
      <c r="M6" s="1737"/>
      <c r="N6" s="1737"/>
      <c r="O6" s="1737"/>
      <c r="P6" s="1737"/>
      <c r="Q6" s="1737"/>
      <c r="R6" s="1737"/>
      <c r="S6" s="1737"/>
      <c r="T6" s="1737"/>
      <c r="U6" s="1737"/>
      <c r="V6" s="1737"/>
      <c r="W6" s="1737"/>
      <c r="X6" s="23"/>
      <c r="Y6" s="159"/>
      <c r="Z6" s="30"/>
      <c r="AA6" s="610"/>
      <c r="AB6" s="167"/>
      <c r="AC6" s="167"/>
      <c r="AD6" s="167"/>
      <c r="AE6" s="167"/>
      <c r="AF6" s="167"/>
      <c r="AG6" s="167"/>
      <c r="AH6" s="167"/>
      <c r="AI6" s="167"/>
      <c r="AJ6" s="167"/>
      <c r="AK6" s="206"/>
    </row>
    <row r="7" spans="1:63" ht="14.1" customHeight="1">
      <c r="A7" s="23"/>
      <c r="B7" s="29"/>
      <c r="C7" s="23"/>
      <c r="D7" s="1344" t="s">
        <v>941</v>
      </c>
      <c r="E7" s="1344"/>
      <c r="F7" s="1874"/>
      <c r="G7" s="1874"/>
      <c r="H7" s="22" t="s">
        <v>21</v>
      </c>
      <c r="I7" s="1875"/>
      <c r="J7" s="1875"/>
      <c r="K7" s="105" t="s">
        <v>28</v>
      </c>
      <c r="L7" s="1861" t="s">
        <v>439</v>
      </c>
      <c r="M7" s="1861"/>
      <c r="N7" s="1861"/>
      <c r="O7" s="1861"/>
      <c r="P7" s="23"/>
      <c r="Q7" s="23"/>
      <c r="Z7" s="611"/>
      <c r="AA7" s="160"/>
      <c r="AB7" s="167"/>
      <c r="AC7" s="167"/>
      <c r="AD7" s="167"/>
      <c r="AE7" s="167"/>
      <c r="AF7" s="167"/>
      <c r="AG7" s="167"/>
      <c r="AH7" s="167"/>
      <c r="AI7" s="167"/>
      <c r="AJ7" s="167"/>
      <c r="AK7" s="206"/>
    </row>
    <row r="8" spans="1:63" ht="14.1" customHeight="1">
      <c r="A8" s="23"/>
      <c r="B8" s="29"/>
      <c r="C8" s="572"/>
      <c r="D8" s="1366" t="s">
        <v>143</v>
      </c>
      <c r="E8" s="1367"/>
      <c r="F8" s="1367"/>
      <c r="G8" s="1367"/>
      <c r="H8" s="1368"/>
      <c r="I8" s="1366" t="s">
        <v>276</v>
      </c>
      <c r="J8" s="1368"/>
      <c r="K8" s="1366" t="s">
        <v>379</v>
      </c>
      <c r="L8" s="1368"/>
      <c r="M8" s="1366" t="s">
        <v>441</v>
      </c>
      <c r="N8" s="1368"/>
      <c r="O8" s="1366" t="s">
        <v>442</v>
      </c>
      <c r="P8" s="1368"/>
      <c r="Q8" s="1366" t="s">
        <v>443</v>
      </c>
      <c r="R8" s="1368"/>
      <c r="S8" s="1366" t="s">
        <v>444</v>
      </c>
      <c r="T8" s="1368"/>
      <c r="U8" s="1366" t="s">
        <v>144</v>
      </c>
      <c r="V8" s="1367"/>
      <c r="W8" s="1367"/>
      <c r="X8" s="1368"/>
      <c r="Y8" s="501"/>
      <c r="Z8" s="105"/>
      <c r="AA8" s="169" t="s">
        <v>126</v>
      </c>
      <c r="AB8" s="1707" t="s">
        <v>1361</v>
      </c>
      <c r="AC8" s="1707"/>
      <c r="AD8" s="1707"/>
      <c r="AE8" s="1707"/>
      <c r="AF8" s="1707"/>
      <c r="AG8" s="1707"/>
      <c r="AH8" s="1707"/>
      <c r="AI8" s="1707"/>
      <c r="AJ8" s="1707"/>
      <c r="AK8" s="32"/>
    </row>
    <row r="9" spans="1:63" ht="15.75" customHeight="1">
      <c r="A9" s="23"/>
      <c r="B9" s="29"/>
      <c r="C9" s="572"/>
      <c r="D9" s="1369"/>
      <c r="E9" s="1370"/>
      <c r="F9" s="1370"/>
      <c r="G9" s="1370"/>
      <c r="H9" s="1371"/>
      <c r="I9" s="1369"/>
      <c r="J9" s="1371"/>
      <c r="K9" s="1369"/>
      <c r="L9" s="1371"/>
      <c r="M9" s="1369"/>
      <c r="N9" s="1371"/>
      <c r="O9" s="1369"/>
      <c r="P9" s="1371"/>
      <c r="Q9" s="1369"/>
      <c r="R9" s="1371"/>
      <c r="S9" s="1369"/>
      <c r="T9" s="1371"/>
      <c r="U9" s="1728"/>
      <c r="V9" s="1344"/>
      <c r="W9" s="1344"/>
      <c r="X9" s="1416"/>
      <c r="Y9" s="501"/>
      <c r="Z9" s="105"/>
      <c r="AA9" s="526"/>
      <c r="AB9" s="1707"/>
      <c r="AC9" s="1707"/>
      <c r="AD9" s="1707"/>
      <c r="AE9" s="1707"/>
      <c r="AF9" s="1707"/>
      <c r="AG9" s="1707"/>
      <c r="AH9" s="1707"/>
      <c r="AI9" s="1707"/>
      <c r="AJ9" s="1707"/>
      <c r="AK9" s="32"/>
    </row>
    <row r="10" spans="1:63" ht="15.75" customHeight="1">
      <c r="A10" s="23"/>
      <c r="B10" s="29"/>
      <c r="C10" s="578"/>
      <c r="D10" s="1354" t="s">
        <v>358</v>
      </c>
      <c r="E10" s="1355"/>
      <c r="F10" s="1390" t="s">
        <v>1358</v>
      </c>
      <c r="G10" s="1401"/>
      <c r="H10" s="1402"/>
      <c r="I10" s="1716"/>
      <c r="J10" s="1717"/>
      <c r="K10" s="1729"/>
      <c r="L10" s="1730"/>
      <c r="M10" s="1716"/>
      <c r="N10" s="1717"/>
      <c r="O10" s="1716"/>
      <c r="P10" s="1717"/>
      <c r="Q10" s="1716"/>
      <c r="R10" s="1717"/>
      <c r="S10" s="1716"/>
      <c r="T10" s="1731"/>
      <c r="U10" s="1720">
        <f>SUM(I10,K10,M10,O10,Q10,S10)</f>
        <v>0</v>
      </c>
      <c r="V10" s="1721"/>
      <c r="W10" s="1732">
        <f>U10+U11</f>
        <v>0</v>
      </c>
      <c r="X10" s="1733"/>
      <c r="Y10" s="612" t="str">
        <f>IF(ISERROR(R10/R12),"",R10/R12*100)</f>
        <v/>
      </c>
      <c r="Z10" s="575"/>
      <c r="AA10" s="169" t="s">
        <v>500</v>
      </c>
      <c r="AB10" s="1707" t="s">
        <v>1362</v>
      </c>
      <c r="AC10" s="1707"/>
      <c r="AD10" s="1707"/>
      <c r="AE10" s="1707"/>
      <c r="AF10" s="1707"/>
      <c r="AG10" s="1707"/>
      <c r="AH10" s="1707"/>
      <c r="AI10" s="1707"/>
      <c r="AJ10" s="1707"/>
      <c r="AK10" s="32"/>
    </row>
    <row r="11" spans="1:63" ht="15.75" customHeight="1">
      <c r="A11" s="23"/>
      <c r="B11" s="29"/>
      <c r="C11" s="578"/>
      <c r="D11" s="1351"/>
      <c r="E11" s="1352"/>
      <c r="F11" s="1398" t="s">
        <v>1359</v>
      </c>
      <c r="G11" s="1399"/>
      <c r="H11" s="1400"/>
      <c r="I11" s="1708"/>
      <c r="J11" s="1709"/>
      <c r="K11" s="1734"/>
      <c r="L11" s="1735"/>
      <c r="M11" s="1708"/>
      <c r="N11" s="1709"/>
      <c r="O11" s="1708"/>
      <c r="P11" s="1709"/>
      <c r="Q11" s="1708"/>
      <c r="R11" s="1709"/>
      <c r="S11" s="1708"/>
      <c r="T11" s="1709"/>
      <c r="U11" s="1710">
        <f>SUM(I11:T11)</f>
        <v>0</v>
      </c>
      <c r="V11" s="1711"/>
      <c r="W11" s="1733"/>
      <c r="X11" s="1733"/>
      <c r="Y11" s="612" t="str">
        <f>IF(ISERROR(R10/R13*100),"",R10/R13*100)</f>
        <v/>
      </c>
      <c r="Z11" s="575"/>
      <c r="AA11" s="526"/>
      <c r="AB11" s="1707"/>
      <c r="AC11" s="1707"/>
      <c r="AD11" s="1707"/>
      <c r="AE11" s="1707"/>
      <c r="AF11" s="1707"/>
      <c r="AG11" s="1707"/>
      <c r="AH11" s="1707"/>
      <c r="AI11" s="1707"/>
      <c r="AJ11" s="1707"/>
      <c r="AK11" s="32"/>
    </row>
    <row r="12" spans="1:63" ht="15.75" customHeight="1">
      <c r="A12" s="23"/>
      <c r="B12" s="29"/>
      <c r="C12" s="578"/>
      <c r="D12" s="1712" t="s">
        <v>1360</v>
      </c>
      <c r="E12" s="1349"/>
      <c r="F12" s="1713" t="s">
        <v>1358</v>
      </c>
      <c r="G12" s="1714"/>
      <c r="H12" s="1715"/>
      <c r="I12" s="1716"/>
      <c r="J12" s="1717"/>
      <c r="K12" s="1716"/>
      <c r="L12" s="1717"/>
      <c r="M12" s="1716"/>
      <c r="N12" s="1717"/>
      <c r="O12" s="1718"/>
      <c r="P12" s="1719"/>
      <c r="Q12" s="1718"/>
      <c r="R12" s="1719"/>
      <c r="S12" s="1718"/>
      <c r="T12" s="1719"/>
      <c r="U12" s="1720">
        <f>SUM(I12:T12)</f>
        <v>0</v>
      </c>
      <c r="V12" s="1721"/>
      <c r="W12" s="1732">
        <f>U12+U13</f>
        <v>0</v>
      </c>
      <c r="X12" s="1733"/>
      <c r="Y12" s="160"/>
      <c r="Z12" s="160"/>
      <c r="AA12" s="526"/>
      <c r="AB12" s="160"/>
      <c r="AC12" s="160"/>
      <c r="AD12" s="160"/>
      <c r="AE12" s="160"/>
      <c r="AF12" s="160"/>
      <c r="AG12" s="160"/>
      <c r="AH12" s="160"/>
      <c r="AI12" s="167"/>
      <c r="AK12" s="32"/>
    </row>
    <row r="13" spans="1:63" ht="15.75" customHeight="1">
      <c r="B13" s="34"/>
      <c r="C13" s="578"/>
      <c r="D13" s="1351"/>
      <c r="E13" s="1352"/>
      <c r="F13" s="1398" t="s">
        <v>1359</v>
      </c>
      <c r="G13" s="1399"/>
      <c r="H13" s="1400"/>
      <c r="I13" s="1722"/>
      <c r="J13" s="1723"/>
      <c r="K13" s="1722"/>
      <c r="L13" s="1723"/>
      <c r="M13" s="1722"/>
      <c r="N13" s="1723"/>
      <c r="O13" s="1724"/>
      <c r="P13" s="1725"/>
      <c r="Q13" s="1724"/>
      <c r="R13" s="1725"/>
      <c r="S13" s="1724"/>
      <c r="T13" s="1725"/>
      <c r="U13" s="1726">
        <f>SUM(I13:T13)</f>
        <v>0</v>
      </c>
      <c r="V13" s="1727"/>
      <c r="W13" s="1733"/>
      <c r="X13" s="1733"/>
      <c r="Y13" s="160"/>
      <c r="Z13" s="160"/>
      <c r="AA13" s="526"/>
      <c r="AB13" s="160"/>
      <c r="AC13" s="160"/>
      <c r="AD13" s="160"/>
      <c r="AE13" s="160"/>
      <c r="AF13" s="160"/>
      <c r="AG13" s="160"/>
      <c r="AH13" s="160"/>
      <c r="AI13" s="167"/>
      <c r="AK13" s="32"/>
      <c r="BI13" s="576"/>
    </row>
    <row r="14" spans="1:63" ht="5.0999999999999996" customHeight="1">
      <c r="A14" s="23"/>
      <c r="B14" s="29"/>
      <c r="C14" s="23"/>
      <c r="D14" s="571"/>
      <c r="E14" s="588"/>
      <c r="F14" s="588"/>
      <c r="G14" s="588"/>
      <c r="H14" s="588"/>
      <c r="I14" s="588"/>
      <c r="J14" s="588"/>
      <c r="K14" s="588"/>
      <c r="L14" s="588"/>
      <c r="M14" s="588"/>
      <c r="N14" s="588"/>
      <c r="O14" s="588"/>
      <c r="P14" s="588"/>
      <c r="Q14" s="588"/>
      <c r="R14" s="588"/>
      <c r="S14" s="588"/>
      <c r="T14" s="588"/>
      <c r="U14" s="588"/>
      <c r="V14" s="588"/>
      <c r="W14" s="588"/>
      <c r="X14" s="588"/>
      <c r="Y14" s="35"/>
      <c r="Z14" s="160"/>
      <c r="AA14" s="1706" t="s">
        <v>126</v>
      </c>
      <c r="AB14" s="1545" t="s">
        <v>1363</v>
      </c>
      <c r="AC14" s="1545"/>
      <c r="AD14" s="1545"/>
      <c r="AE14" s="1545"/>
      <c r="AF14" s="1545"/>
      <c r="AG14" s="1545"/>
      <c r="AH14" s="1545"/>
      <c r="AI14" s="1545"/>
      <c r="AJ14" s="1545"/>
      <c r="AK14" s="206"/>
      <c r="BK14" s="576"/>
    </row>
    <row r="15" spans="1:63" ht="14.1" customHeight="1">
      <c r="A15" s="23"/>
      <c r="B15" s="607">
        <v>2</v>
      </c>
      <c r="C15" s="1882" t="s">
        <v>448</v>
      </c>
      <c r="D15" s="1882"/>
      <c r="E15" s="1882"/>
      <c r="F15" s="1882"/>
      <c r="G15" s="1882"/>
      <c r="H15" s="1882"/>
      <c r="I15" s="1882"/>
      <c r="J15" s="1882"/>
      <c r="K15" s="1882"/>
      <c r="L15" s="1882"/>
      <c r="M15" s="1882"/>
      <c r="N15" s="1882"/>
      <c r="O15" s="1882"/>
      <c r="P15" s="1882"/>
      <c r="Q15" s="1882"/>
      <c r="R15" s="1882"/>
      <c r="S15" s="1882"/>
      <c r="T15" s="1882"/>
      <c r="U15" s="1882"/>
      <c r="V15" s="1882"/>
      <c r="W15" s="1882"/>
      <c r="X15" s="1882"/>
      <c r="Y15" s="159"/>
      <c r="Z15" s="160"/>
      <c r="AA15" s="1706"/>
      <c r="AB15" s="1545"/>
      <c r="AC15" s="1545"/>
      <c r="AD15" s="1545"/>
      <c r="AE15" s="1545"/>
      <c r="AF15" s="1545"/>
      <c r="AG15" s="1545"/>
      <c r="AH15" s="1545"/>
      <c r="AI15" s="1545"/>
      <c r="AJ15" s="1545"/>
      <c r="AK15" s="613"/>
    </row>
    <row r="16" spans="1:63" ht="14.1" customHeight="1">
      <c r="A16" s="23"/>
      <c r="B16" s="1736" t="s">
        <v>451</v>
      </c>
      <c r="C16" s="1860"/>
      <c r="D16" s="1764" t="s">
        <v>1232</v>
      </c>
      <c r="E16" s="1764"/>
      <c r="F16" s="1764"/>
      <c r="G16" s="1764"/>
      <c r="H16" s="1764"/>
      <c r="I16" s="1764"/>
      <c r="J16" s="1764"/>
      <c r="K16" s="1764"/>
      <c r="L16" s="1764"/>
      <c r="M16" s="1764"/>
      <c r="N16" s="1764"/>
      <c r="O16" s="1764"/>
      <c r="P16" s="1764"/>
      <c r="Q16" s="1764"/>
      <c r="R16" s="1764"/>
      <c r="S16" s="1764"/>
      <c r="T16" s="1764"/>
      <c r="U16" s="1764"/>
      <c r="V16" s="1764"/>
      <c r="W16" s="1764"/>
      <c r="Y16" s="159"/>
      <c r="Z16" s="84"/>
      <c r="AA16" s="31"/>
      <c r="AB16" s="1545"/>
      <c r="AC16" s="1545"/>
      <c r="AD16" s="1545"/>
      <c r="AE16" s="1545"/>
      <c r="AF16" s="1545"/>
      <c r="AG16" s="1545"/>
      <c r="AH16" s="1545"/>
      <c r="AI16" s="1545"/>
      <c r="AJ16" s="1545"/>
      <c r="AK16" s="206"/>
    </row>
    <row r="17" spans="1:77" ht="9.75" customHeight="1">
      <c r="A17" s="23"/>
      <c r="B17" s="29"/>
      <c r="C17" s="23"/>
      <c r="D17" s="580"/>
      <c r="E17" s="580"/>
      <c r="F17" s="580"/>
      <c r="G17" s="580"/>
      <c r="H17" s="580"/>
      <c r="I17" s="580"/>
      <c r="J17" s="580"/>
      <c r="K17" s="580"/>
      <c r="L17" s="580"/>
      <c r="M17" s="580"/>
      <c r="N17" s="580"/>
      <c r="O17" s="580"/>
      <c r="P17" s="580"/>
      <c r="Q17" s="580"/>
      <c r="R17" s="1344"/>
      <c r="S17" s="1344"/>
      <c r="T17" s="23"/>
      <c r="U17" s="1344"/>
      <c r="V17" s="1344"/>
      <c r="W17" s="23"/>
      <c r="X17" s="23"/>
      <c r="Y17" s="35"/>
      <c r="Z17" s="84"/>
      <c r="AA17" s="31"/>
      <c r="AB17" s="1545"/>
      <c r="AC17" s="1545"/>
      <c r="AD17" s="1545"/>
      <c r="AE17" s="1545"/>
      <c r="AF17" s="1545"/>
      <c r="AG17" s="1545"/>
      <c r="AH17" s="1545"/>
      <c r="AI17" s="1545"/>
      <c r="AJ17" s="1545"/>
      <c r="AK17" s="206"/>
    </row>
    <row r="18" spans="1:77" ht="14.1" customHeight="1">
      <c r="A18" s="23"/>
      <c r="B18" s="1736" t="s">
        <v>450</v>
      </c>
      <c r="C18" s="1860"/>
      <c r="D18" s="1737" t="s">
        <v>449</v>
      </c>
      <c r="E18" s="1737"/>
      <c r="F18" s="1737"/>
      <c r="G18" s="1737"/>
      <c r="H18" s="1737"/>
      <c r="I18" s="1737"/>
      <c r="J18" s="1737"/>
      <c r="K18" s="1737"/>
      <c r="L18" s="1737"/>
      <c r="M18" s="1737"/>
      <c r="N18" s="1737"/>
      <c r="O18" s="1737"/>
      <c r="P18" s="1737"/>
      <c r="Q18" s="1737"/>
      <c r="R18" s="1737"/>
      <c r="S18" s="1737"/>
      <c r="T18" s="1737"/>
      <c r="U18" s="1737"/>
      <c r="V18" s="1737"/>
      <c r="W18" s="1737"/>
      <c r="X18" s="23"/>
      <c r="Y18" s="23"/>
      <c r="Z18" s="84"/>
      <c r="AA18" s="31"/>
      <c r="AB18" s="1545"/>
      <c r="AC18" s="1545"/>
      <c r="AD18" s="1545"/>
      <c r="AE18" s="1545"/>
      <c r="AF18" s="1545"/>
      <c r="AG18" s="1545"/>
      <c r="AH18" s="1545"/>
      <c r="AI18" s="1545"/>
      <c r="AJ18" s="1545"/>
      <c r="AK18" s="206"/>
    </row>
    <row r="19" spans="1:77" ht="14.1" customHeight="1">
      <c r="A19" s="23"/>
      <c r="B19" s="29"/>
      <c r="C19" s="136" t="s">
        <v>35</v>
      </c>
      <c r="D19" s="1869" t="s">
        <v>1395</v>
      </c>
      <c r="E19" s="1869"/>
      <c r="F19" s="1869"/>
      <c r="G19" s="1869"/>
      <c r="H19" s="1869"/>
      <c r="I19" s="1869"/>
      <c r="J19" s="1869"/>
      <c r="K19" s="1869"/>
      <c r="L19" s="1869"/>
      <c r="M19" s="1869"/>
      <c r="N19" s="1869"/>
      <c r="O19" s="1869"/>
      <c r="P19" s="1869"/>
      <c r="Q19" s="1869"/>
      <c r="R19" s="1869"/>
      <c r="S19" s="1869"/>
      <c r="T19" s="1869"/>
      <c r="U19" s="1869"/>
      <c r="V19" s="1869"/>
      <c r="W19" s="1869"/>
      <c r="X19" s="1869"/>
      <c r="Y19" s="1869"/>
      <c r="Z19" s="1869"/>
      <c r="AA19" s="1869"/>
      <c r="AB19" s="1869"/>
      <c r="AC19" s="1869"/>
      <c r="AD19" s="1869"/>
      <c r="AE19" s="1869"/>
      <c r="AF19" s="1869"/>
      <c r="AG19" s="1869"/>
      <c r="AH19" s="1869"/>
      <c r="AI19" s="1869"/>
      <c r="AJ19" s="1869"/>
      <c r="AK19" s="28"/>
    </row>
    <row r="20" spans="1:77" s="619" customFormat="1" ht="27.75" customHeight="1">
      <c r="A20" s="614"/>
      <c r="B20" s="615"/>
      <c r="C20" s="1851" t="s">
        <v>7</v>
      </c>
      <c r="D20" s="1852"/>
      <c r="E20" s="1852"/>
      <c r="F20" s="1853"/>
      <c r="G20" s="1870" t="s">
        <v>31</v>
      </c>
      <c r="H20" s="1871"/>
      <c r="I20" s="1872"/>
      <c r="J20" s="1851" t="s">
        <v>789</v>
      </c>
      <c r="K20" s="1852"/>
      <c r="L20" s="1852"/>
      <c r="M20" s="592"/>
      <c r="N20" s="1871" t="s">
        <v>1715</v>
      </c>
      <c r="O20" s="1852"/>
      <c r="P20" s="1852"/>
      <c r="Q20" s="1852"/>
      <c r="R20" s="1852"/>
      <c r="S20" s="1852"/>
      <c r="T20" s="1852"/>
      <c r="U20" s="1852"/>
      <c r="V20" s="1852"/>
      <c r="W20" s="1852"/>
      <c r="X20" s="1852"/>
      <c r="Y20" s="1852"/>
      <c r="Z20" s="1852"/>
      <c r="AA20" s="1852"/>
      <c r="AB20" s="1852"/>
      <c r="AC20" s="1852"/>
      <c r="AD20" s="1852"/>
      <c r="AE20" s="1852"/>
      <c r="AF20" s="1852"/>
      <c r="AG20" s="1853"/>
      <c r="AH20" s="1851" t="s">
        <v>367</v>
      </c>
      <c r="AI20" s="1852"/>
      <c r="AJ20" s="1853"/>
      <c r="AK20" s="616"/>
      <c r="AL20" s="617"/>
      <c r="AM20" s="617"/>
      <c r="AN20" s="618"/>
    </row>
    <row r="21" spans="1:77" s="619" customFormat="1" ht="24" customHeight="1">
      <c r="A21" s="614"/>
      <c r="B21" s="615"/>
      <c r="C21" s="1786" t="s">
        <v>1061</v>
      </c>
      <c r="D21" s="1808" t="s">
        <v>145</v>
      </c>
      <c r="E21" s="1809"/>
      <c r="F21" s="1810"/>
      <c r="G21" s="1802"/>
      <c r="H21" s="1803"/>
      <c r="I21" s="1804"/>
      <c r="J21" s="1878"/>
      <c r="K21" s="1879"/>
      <c r="L21" s="1880"/>
      <c r="M21" s="620"/>
      <c r="N21" s="1881" t="s">
        <v>378</v>
      </c>
      <c r="O21" s="1881"/>
      <c r="P21" s="1881"/>
      <c r="Q21" s="1881"/>
      <c r="R21" s="1881"/>
      <c r="S21" s="1881"/>
      <c r="T21" s="1881"/>
      <c r="U21" s="1881"/>
      <c r="V21" s="1883"/>
      <c r="W21" s="1884"/>
      <c r="X21" s="1885">
        <v>3.3</v>
      </c>
      <c r="Y21" s="1885"/>
      <c r="Z21" s="1885"/>
      <c r="AA21" s="1885"/>
      <c r="AB21" s="1885"/>
      <c r="AC21" s="1886">
        <f>V21*X21</f>
        <v>0</v>
      </c>
      <c r="AD21" s="1886"/>
      <c r="AE21" s="1886"/>
      <c r="AF21" s="1862" t="s">
        <v>368</v>
      </c>
      <c r="AG21" s="1863"/>
      <c r="AH21" s="1864" t="str">
        <f>IF(V21&gt;0,IF(AC21&lt;=J21,"○","×"),"")</f>
        <v/>
      </c>
      <c r="AI21" s="1865"/>
      <c r="AJ21" s="1866"/>
      <c r="AK21" s="616"/>
      <c r="AL21" s="617"/>
      <c r="AM21" s="617"/>
      <c r="AN21" s="618"/>
    </row>
    <row r="22" spans="1:77" s="619" customFormat="1" ht="14.1" customHeight="1">
      <c r="A22" s="614"/>
      <c r="B22" s="615"/>
      <c r="C22" s="1787"/>
      <c r="D22" s="1811" t="s">
        <v>374</v>
      </c>
      <c r="E22" s="1812"/>
      <c r="F22" s="1813"/>
      <c r="G22" s="1820"/>
      <c r="H22" s="1821"/>
      <c r="I22" s="1822"/>
      <c r="J22" s="1755"/>
      <c r="K22" s="1756"/>
      <c r="L22" s="1757"/>
      <c r="M22" s="621"/>
      <c r="N22" s="1887" t="s">
        <v>1231</v>
      </c>
      <c r="O22" s="1887"/>
      <c r="P22" s="1887"/>
      <c r="Q22" s="1887"/>
      <c r="R22" s="1887"/>
      <c r="S22" s="1887"/>
      <c r="T22" s="1887"/>
      <c r="U22" s="1887"/>
      <c r="V22" s="1857"/>
      <c r="W22" s="1857"/>
      <c r="X22" s="1867">
        <v>3.3</v>
      </c>
      <c r="Y22" s="1867"/>
      <c r="Z22" s="1867"/>
      <c r="AA22" s="1867"/>
      <c r="AB22" s="1867"/>
      <c r="AC22" s="1868">
        <f>V22*X22</f>
        <v>0</v>
      </c>
      <c r="AD22" s="1868"/>
      <c r="AE22" s="1868"/>
      <c r="AF22" s="1779" t="s">
        <v>146</v>
      </c>
      <c r="AG22" s="1780"/>
      <c r="AH22" s="1771" t="str">
        <f>IF(V22&gt;0,IF(AC22&lt;=J22,"○","×"),"")</f>
        <v/>
      </c>
      <c r="AI22" s="1772"/>
      <c r="AJ22" s="1773"/>
      <c r="AK22" s="616"/>
      <c r="AL22" s="617"/>
      <c r="AM22" s="617"/>
      <c r="AN22" s="618"/>
    </row>
    <row r="23" spans="1:77" s="619" customFormat="1" ht="14.1" customHeight="1">
      <c r="A23" s="614"/>
      <c r="B23" s="615"/>
      <c r="C23" s="1787"/>
      <c r="D23" s="1814"/>
      <c r="E23" s="1815"/>
      <c r="F23" s="1816"/>
      <c r="G23" s="1802"/>
      <c r="H23" s="1803"/>
      <c r="I23" s="1804"/>
      <c r="J23" s="1758"/>
      <c r="K23" s="1759"/>
      <c r="L23" s="1760"/>
      <c r="M23" s="622"/>
      <c r="N23" s="1904" t="s">
        <v>1062</v>
      </c>
      <c r="O23" s="1904"/>
      <c r="P23" s="1904"/>
      <c r="Q23" s="1904"/>
      <c r="R23" s="1904"/>
      <c r="S23" s="1904"/>
      <c r="T23" s="1904"/>
      <c r="U23" s="1904"/>
      <c r="V23" s="1905"/>
      <c r="W23" s="1905"/>
      <c r="X23" s="1867">
        <v>3.3</v>
      </c>
      <c r="Y23" s="1867"/>
      <c r="Z23" s="1867"/>
      <c r="AA23" s="1867"/>
      <c r="AB23" s="1867"/>
      <c r="AC23" s="1868">
        <f>V23*X23</f>
        <v>0</v>
      </c>
      <c r="AD23" s="1868"/>
      <c r="AE23" s="1868"/>
      <c r="AF23" s="1779" t="s">
        <v>146</v>
      </c>
      <c r="AG23" s="1780"/>
      <c r="AH23" s="1890" t="str">
        <f>IF(OR(V23&gt;0,V24&gt;0),IF(AC25&lt;=J22,"○","×"),"")</f>
        <v/>
      </c>
      <c r="AI23" s="1891"/>
      <c r="AJ23" s="1892"/>
      <c r="AK23" s="616"/>
      <c r="AL23" s="617"/>
      <c r="AM23" s="617"/>
      <c r="AN23" s="618"/>
    </row>
    <row r="24" spans="1:77" s="619" customFormat="1" ht="14.1" customHeight="1">
      <c r="A24" s="614"/>
      <c r="B24" s="615"/>
      <c r="C24" s="1787"/>
      <c r="D24" s="1814"/>
      <c r="E24" s="1815"/>
      <c r="F24" s="1816"/>
      <c r="G24" s="1802"/>
      <c r="H24" s="1803"/>
      <c r="I24" s="1804"/>
      <c r="J24" s="1758"/>
      <c r="K24" s="1759"/>
      <c r="L24" s="1760"/>
      <c r="M24" s="623"/>
      <c r="N24" s="1896" t="s">
        <v>1063</v>
      </c>
      <c r="O24" s="1896"/>
      <c r="P24" s="1896"/>
      <c r="Q24" s="1896"/>
      <c r="R24" s="1896"/>
      <c r="S24" s="1896"/>
      <c r="T24" s="1896"/>
      <c r="U24" s="1896"/>
      <c r="V24" s="1768"/>
      <c r="W24" s="1768"/>
      <c r="X24" s="1769">
        <v>1.98</v>
      </c>
      <c r="Y24" s="1769"/>
      <c r="Z24" s="1769"/>
      <c r="AA24" s="1769"/>
      <c r="AB24" s="1769"/>
      <c r="AC24" s="1897">
        <f>V24*X24</f>
        <v>0</v>
      </c>
      <c r="AD24" s="1897"/>
      <c r="AE24" s="1897"/>
      <c r="AF24" s="1898" t="s">
        <v>146</v>
      </c>
      <c r="AG24" s="1899"/>
      <c r="AH24" s="1893"/>
      <c r="AI24" s="1894"/>
      <c r="AJ24" s="1895"/>
      <c r="AK24" s="616"/>
      <c r="AL24" s="617"/>
      <c r="AM24" s="617"/>
      <c r="AN24" s="618"/>
      <c r="AQ24" s="624"/>
    </row>
    <row r="25" spans="1:77" s="619" customFormat="1" ht="14.1" customHeight="1">
      <c r="A25" s="614"/>
      <c r="B25" s="615"/>
      <c r="C25" s="1787"/>
      <c r="D25" s="1817"/>
      <c r="E25" s="1818"/>
      <c r="F25" s="1819"/>
      <c r="G25" s="1793"/>
      <c r="H25" s="1794"/>
      <c r="I25" s="1795"/>
      <c r="J25" s="1761"/>
      <c r="K25" s="1762"/>
      <c r="L25" s="1763"/>
      <c r="M25" s="625"/>
      <c r="N25" s="1887" t="s">
        <v>116</v>
      </c>
      <c r="O25" s="1887"/>
      <c r="P25" s="1887"/>
      <c r="Q25" s="1887"/>
      <c r="R25" s="1887"/>
      <c r="S25" s="1887"/>
      <c r="T25" s="1887"/>
      <c r="U25" s="626"/>
      <c r="V25" s="1900">
        <f>V23+V24</f>
        <v>0</v>
      </c>
      <c r="W25" s="1900"/>
      <c r="X25" s="1826" t="s">
        <v>108</v>
      </c>
      <c r="Y25" s="1826"/>
      <c r="Z25" s="1826"/>
      <c r="AA25" s="1826"/>
      <c r="AB25" s="1826"/>
      <c r="AC25" s="1901">
        <f>AC23+AC24</f>
        <v>0</v>
      </c>
      <c r="AD25" s="1901"/>
      <c r="AE25" s="1901"/>
      <c r="AF25" s="1902" t="s">
        <v>146</v>
      </c>
      <c r="AG25" s="1903"/>
      <c r="AH25" s="1828"/>
      <c r="AI25" s="1829"/>
      <c r="AJ25" s="1830"/>
      <c r="AK25" s="616"/>
      <c r="AL25" s="617"/>
      <c r="AM25" s="617"/>
      <c r="AN25" s="618"/>
    </row>
    <row r="26" spans="1:77" s="619" customFormat="1" ht="28.5" customHeight="1">
      <c r="A26" s="614"/>
      <c r="B26" s="615"/>
      <c r="C26" s="1788"/>
      <c r="D26" s="1783" t="s">
        <v>1064</v>
      </c>
      <c r="E26" s="1784"/>
      <c r="F26" s="1785"/>
      <c r="G26" s="1790">
        <f>COUNTA(G21:I25)</f>
        <v>0</v>
      </c>
      <c r="H26" s="1791"/>
      <c r="I26" s="1792"/>
      <c r="J26" s="1743">
        <f>SUM(J21:L25)</f>
        <v>0</v>
      </c>
      <c r="K26" s="1744"/>
      <c r="L26" s="1745"/>
      <c r="M26" s="1781"/>
      <c r="N26" s="1782"/>
      <c r="O26" s="1782"/>
      <c r="P26" s="1782"/>
      <c r="Q26" s="1782"/>
      <c r="R26" s="1782"/>
      <c r="S26" s="1782"/>
      <c r="T26" s="1782"/>
      <c r="U26" s="1782"/>
      <c r="V26" s="1746">
        <f>V21+V25</f>
        <v>0</v>
      </c>
      <c r="W26" s="1747"/>
      <c r="X26" s="1774" t="s">
        <v>108</v>
      </c>
      <c r="Y26" s="1774"/>
      <c r="Z26" s="1774"/>
      <c r="AA26" s="1774"/>
      <c r="AB26" s="1774"/>
      <c r="AC26" s="1823">
        <f>AC21+AC25</f>
        <v>0</v>
      </c>
      <c r="AD26" s="1823"/>
      <c r="AE26" s="1823"/>
      <c r="AF26" s="627" t="s">
        <v>368</v>
      </c>
      <c r="AG26" s="628"/>
      <c r="AH26" s="1775" t="s">
        <v>590</v>
      </c>
      <c r="AI26" s="1776"/>
      <c r="AJ26" s="1777"/>
      <c r="AK26" s="616"/>
      <c r="AL26" s="617"/>
      <c r="AM26" s="617"/>
      <c r="AN26" s="618"/>
    </row>
    <row r="27" spans="1:77" s="619" customFormat="1" ht="14.1" customHeight="1">
      <c r="A27" s="614"/>
      <c r="B27" s="615"/>
      <c r="C27" s="1786" t="s">
        <v>105</v>
      </c>
      <c r="D27" s="1808" t="s">
        <v>23</v>
      </c>
      <c r="E27" s="1809"/>
      <c r="F27" s="1810"/>
      <c r="G27" s="1793"/>
      <c r="H27" s="1794"/>
      <c r="I27" s="1795"/>
      <c r="J27" s="1761"/>
      <c r="K27" s="1762"/>
      <c r="L27" s="1763"/>
      <c r="M27" s="629" t="s">
        <v>1024</v>
      </c>
      <c r="N27" s="1753" t="s">
        <v>1065</v>
      </c>
      <c r="O27" s="1753"/>
      <c r="P27" s="1753"/>
      <c r="Q27" s="1753"/>
      <c r="R27" s="1753"/>
      <c r="S27" s="1753"/>
      <c r="T27" s="1753"/>
      <c r="U27" s="1753"/>
      <c r="V27" s="1778"/>
      <c r="W27" s="1778"/>
      <c r="X27" s="1826">
        <v>1.98</v>
      </c>
      <c r="Y27" s="1826"/>
      <c r="Z27" s="1826"/>
      <c r="AA27" s="1826"/>
      <c r="AB27" s="1826"/>
      <c r="AC27" s="1827">
        <f>V27*X27</f>
        <v>0</v>
      </c>
      <c r="AD27" s="1827"/>
      <c r="AE27" s="1827"/>
      <c r="AF27" s="630" t="s">
        <v>368</v>
      </c>
      <c r="AG27" s="631"/>
      <c r="AH27" s="1828" t="str">
        <f>IF(V27&gt;0,IF(AC27&lt;=J27,"○","×"),"")</f>
        <v/>
      </c>
      <c r="AI27" s="1829"/>
      <c r="AJ27" s="1830"/>
      <c r="AK27" s="616"/>
      <c r="AL27" s="617"/>
      <c r="AM27" s="617"/>
      <c r="AN27" s="618"/>
    </row>
    <row r="28" spans="1:77" s="619" customFormat="1" ht="14.1" customHeight="1">
      <c r="A28" s="614"/>
      <c r="B28" s="615"/>
      <c r="C28" s="1787"/>
      <c r="D28" s="1805" t="s">
        <v>24</v>
      </c>
      <c r="E28" s="1806"/>
      <c r="F28" s="1807"/>
      <c r="G28" s="1796"/>
      <c r="H28" s="1797"/>
      <c r="I28" s="1798"/>
      <c r="J28" s="1765"/>
      <c r="K28" s="1766"/>
      <c r="L28" s="1767"/>
      <c r="M28" s="632"/>
      <c r="N28" s="1754"/>
      <c r="O28" s="1754"/>
      <c r="P28" s="1754"/>
      <c r="Q28" s="1754"/>
      <c r="R28" s="1754"/>
      <c r="S28" s="1754"/>
      <c r="T28" s="1754"/>
      <c r="U28" s="1754"/>
      <c r="V28" s="1768"/>
      <c r="W28" s="1768"/>
      <c r="X28" s="1769">
        <v>1.98</v>
      </c>
      <c r="Y28" s="1769"/>
      <c r="Z28" s="1769"/>
      <c r="AA28" s="1769"/>
      <c r="AB28" s="1769"/>
      <c r="AC28" s="1770">
        <f>V28*X28</f>
        <v>0</v>
      </c>
      <c r="AD28" s="1770"/>
      <c r="AE28" s="1770"/>
      <c r="AF28" s="581" t="s">
        <v>368</v>
      </c>
      <c r="AG28" s="633"/>
      <c r="AH28" s="1771" t="str">
        <f>IF(V28&gt;0,IF(AC28&lt;=J28,"○","×"),"")</f>
        <v/>
      </c>
      <c r="AI28" s="1772"/>
      <c r="AJ28" s="1773"/>
      <c r="AK28" s="616"/>
      <c r="AL28" s="617"/>
      <c r="AM28" s="617"/>
      <c r="AN28" s="618"/>
    </row>
    <row r="29" spans="1:77" s="619" customFormat="1" ht="28.5" customHeight="1">
      <c r="A29" s="614"/>
      <c r="B29" s="615"/>
      <c r="C29" s="1788"/>
      <c r="D29" s="1789" t="s">
        <v>106</v>
      </c>
      <c r="E29" s="1776"/>
      <c r="F29" s="1777"/>
      <c r="G29" s="1799">
        <f>COUNTA(G27:I28)</f>
        <v>0</v>
      </c>
      <c r="H29" s="1800"/>
      <c r="I29" s="1801"/>
      <c r="J29" s="1748">
        <f>SUM(J27:L28)</f>
        <v>0</v>
      </c>
      <c r="K29" s="1749"/>
      <c r="L29" s="1750"/>
      <c r="M29" s="634"/>
      <c r="N29" s="635"/>
      <c r="O29" s="1751"/>
      <c r="P29" s="1751"/>
      <c r="Q29" s="1751"/>
      <c r="R29" s="1751"/>
      <c r="S29" s="1751"/>
      <c r="T29" s="1752" t="s">
        <v>106</v>
      </c>
      <c r="U29" s="1752"/>
      <c r="V29" s="1746">
        <f>SUM(V27:W28)</f>
        <v>0</v>
      </c>
      <c r="W29" s="1746"/>
      <c r="X29" s="1774" t="s">
        <v>108</v>
      </c>
      <c r="Y29" s="1774"/>
      <c r="Z29" s="1774"/>
      <c r="AA29" s="1774"/>
      <c r="AB29" s="1774"/>
      <c r="AC29" s="1823">
        <f>SUM(AC27:AE28)</f>
        <v>0</v>
      </c>
      <c r="AD29" s="1823"/>
      <c r="AE29" s="1823"/>
      <c r="AF29" s="636" t="s">
        <v>368</v>
      </c>
      <c r="AG29" s="628"/>
      <c r="AH29" s="1775" t="s">
        <v>590</v>
      </c>
      <c r="AI29" s="1776"/>
      <c r="AJ29" s="1777"/>
      <c r="AK29" s="616"/>
      <c r="AL29" s="617"/>
      <c r="AM29" s="617"/>
      <c r="AN29" s="618"/>
    </row>
    <row r="30" spans="1:77" s="619" customFormat="1" ht="28.5" customHeight="1">
      <c r="A30" s="614"/>
      <c r="B30" s="615"/>
      <c r="C30" s="1831" t="s">
        <v>8</v>
      </c>
      <c r="D30" s="1832"/>
      <c r="E30" s="1832"/>
      <c r="F30" s="1833"/>
      <c r="G30" s="1848"/>
      <c r="H30" s="1849"/>
      <c r="I30" s="1850"/>
      <c r="J30" s="1834"/>
      <c r="K30" s="1835"/>
      <c r="L30" s="1836"/>
      <c r="M30" s="637" t="s">
        <v>1024</v>
      </c>
      <c r="N30" s="1825" t="s">
        <v>1066</v>
      </c>
      <c r="O30" s="1825"/>
      <c r="P30" s="1825"/>
      <c r="Q30" s="1825"/>
      <c r="R30" s="1825"/>
      <c r="S30" s="1825"/>
      <c r="T30" s="1825"/>
      <c r="U30" s="1825"/>
      <c r="V30" s="1847">
        <f>V29+V24</f>
        <v>0</v>
      </c>
      <c r="W30" s="1847"/>
      <c r="X30" s="1769">
        <v>1.98</v>
      </c>
      <c r="Y30" s="1769"/>
      <c r="Z30" s="1769"/>
      <c r="AA30" s="1769"/>
      <c r="AB30" s="1769"/>
      <c r="AC30" s="1846">
        <f>V30*X30</f>
        <v>0</v>
      </c>
      <c r="AD30" s="1846"/>
      <c r="AE30" s="1846"/>
      <c r="AF30" s="593" t="s">
        <v>368</v>
      </c>
      <c r="AG30" s="638"/>
      <c r="AH30" s="1839" t="str">
        <f>IF(J30="","",IF(J30&gt;=0,IF(AC30&lt;=J30,"○","△"),""))</f>
        <v/>
      </c>
      <c r="AI30" s="1840"/>
      <c r="AJ30" s="1841"/>
      <c r="AK30" s="616"/>
      <c r="AL30" s="617"/>
      <c r="AM30" s="617"/>
      <c r="AN30" s="618"/>
    </row>
    <row r="31" spans="1:77" s="639" customFormat="1" ht="14.1" customHeight="1">
      <c r="B31" s="640"/>
      <c r="C31" s="1831" t="s">
        <v>26</v>
      </c>
      <c r="D31" s="1832"/>
      <c r="E31" s="1832"/>
      <c r="F31" s="1833"/>
      <c r="G31" s="1790">
        <f>SUM(G26+G29+G30)</f>
        <v>0</v>
      </c>
      <c r="H31" s="1791"/>
      <c r="I31" s="1792"/>
      <c r="J31" s="1842">
        <f>J26+J29+J30</f>
        <v>0</v>
      </c>
      <c r="K31" s="1843"/>
      <c r="L31" s="1844"/>
      <c r="M31" s="1854"/>
      <c r="N31" s="1855"/>
      <c r="O31" s="1855"/>
      <c r="P31" s="1855"/>
      <c r="Q31" s="1855"/>
      <c r="R31" s="1855"/>
      <c r="S31" s="1855"/>
      <c r="T31" s="1855"/>
      <c r="U31" s="1855"/>
      <c r="V31" s="1855"/>
      <c r="W31" s="1855"/>
      <c r="X31" s="1855"/>
      <c r="Y31" s="1855"/>
      <c r="Z31" s="1855"/>
      <c r="AA31" s="1855"/>
      <c r="AB31" s="1855"/>
      <c r="AC31" s="1855"/>
      <c r="AD31" s="1855"/>
      <c r="AE31" s="1855"/>
      <c r="AF31" s="1855"/>
      <c r="AG31" s="1856"/>
      <c r="AH31" s="1845" t="s">
        <v>590</v>
      </c>
      <c r="AI31" s="1845"/>
      <c r="AJ31" s="1845"/>
      <c r="AK31" s="641"/>
      <c r="AL31" s="642"/>
      <c r="AM31" s="642"/>
      <c r="AP31" s="619"/>
      <c r="AQ31" s="619"/>
      <c r="AR31" s="619"/>
      <c r="AS31" s="643"/>
      <c r="AT31" s="643"/>
      <c r="AU31" s="643"/>
      <c r="AV31" s="643"/>
      <c r="AW31" s="643"/>
      <c r="AX31" s="643"/>
      <c r="AY31" s="643"/>
      <c r="AZ31" s="643"/>
      <c r="BA31" s="643"/>
      <c r="BB31" s="643"/>
      <c r="BC31" s="643"/>
      <c r="BD31" s="643"/>
      <c r="BE31" s="619"/>
      <c r="BF31" s="619"/>
      <c r="BG31" s="619"/>
      <c r="BH31" s="619"/>
      <c r="BI31" s="619"/>
      <c r="BJ31" s="619"/>
      <c r="BK31" s="619"/>
      <c r="BL31" s="619"/>
      <c r="BM31" s="619"/>
      <c r="BN31" s="619"/>
      <c r="BO31" s="619"/>
      <c r="BP31" s="619"/>
      <c r="BQ31" s="619"/>
      <c r="BR31" s="619"/>
      <c r="BS31" s="619"/>
      <c r="BT31" s="619"/>
      <c r="BU31" s="619"/>
      <c r="BV31" s="619"/>
      <c r="BW31" s="619"/>
      <c r="BX31" s="619"/>
      <c r="BY31" s="619"/>
    </row>
    <row r="32" spans="1:77" s="639" customFormat="1" ht="28.5" customHeight="1">
      <c r="B32" s="640"/>
      <c r="C32" s="1851" t="s">
        <v>797</v>
      </c>
      <c r="D32" s="1852"/>
      <c r="E32" s="1852"/>
      <c r="F32" s="1852"/>
      <c r="G32" s="1852"/>
      <c r="H32" s="1852"/>
      <c r="I32" s="1853"/>
      <c r="J32" s="1834"/>
      <c r="K32" s="1835"/>
      <c r="L32" s="1836"/>
      <c r="M32" s="637" t="s">
        <v>1024</v>
      </c>
      <c r="N32" s="1825" t="s">
        <v>1066</v>
      </c>
      <c r="O32" s="1825"/>
      <c r="P32" s="1825"/>
      <c r="Q32" s="1825"/>
      <c r="R32" s="1825"/>
      <c r="S32" s="1825"/>
      <c r="T32" s="1825"/>
      <c r="U32" s="1825"/>
      <c r="V32" s="1837">
        <f>V29+V24</f>
        <v>0</v>
      </c>
      <c r="W32" s="1837"/>
      <c r="X32" s="1838">
        <v>3.3</v>
      </c>
      <c r="Y32" s="1838"/>
      <c r="Z32" s="1838"/>
      <c r="AA32" s="1838"/>
      <c r="AB32" s="1838"/>
      <c r="AC32" s="1824">
        <f>V32*X32</f>
        <v>0</v>
      </c>
      <c r="AD32" s="1824"/>
      <c r="AE32" s="1824"/>
      <c r="AF32" s="644" t="s">
        <v>368</v>
      </c>
      <c r="AG32" s="644"/>
      <c r="AH32" s="1839" t="str">
        <f>IF(J32="","",IF(J32&gt;=0,IF(AC32&lt;=J32,"○","×"),""))</f>
        <v/>
      </c>
      <c r="AI32" s="1840"/>
      <c r="AJ32" s="1841"/>
      <c r="AK32" s="645"/>
      <c r="AL32" s="646"/>
      <c r="AM32" s="646"/>
      <c r="AP32" s="619"/>
      <c r="AQ32" s="619"/>
      <c r="AR32" s="619"/>
      <c r="AS32" s="643"/>
      <c r="AT32" s="643"/>
      <c r="AU32" s="643"/>
      <c r="AV32" s="643"/>
      <c r="AW32" s="643"/>
      <c r="AX32" s="643"/>
      <c r="AY32" s="643"/>
      <c r="AZ32" s="643"/>
      <c r="BA32" s="643"/>
      <c r="BB32" s="643"/>
      <c r="BC32" s="643"/>
      <c r="BD32" s="643"/>
      <c r="BE32" s="619"/>
      <c r="BF32" s="619"/>
      <c r="BG32" s="619"/>
      <c r="BH32" s="619"/>
      <c r="BI32" s="619"/>
      <c r="BJ32" s="619"/>
      <c r="BK32" s="619"/>
      <c r="BL32" s="619"/>
      <c r="BM32" s="619"/>
      <c r="BN32" s="619"/>
      <c r="BO32" s="619"/>
      <c r="BP32" s="619"/>
      <c r="BQ32" s="619"/>
      <c r="BR32" s="619"/>
      <c r="BS32" s="619"/>
      <c r="BT32" s="619"/>
      <c r="BU32" s="619"/>
      <c r="BV32" s="619"/>
      <c r="BW32" s="619"/>
      <c r="BX32" s="619"/>
      <c r="BY32" s="619"/>
    </row>
    <row r="33" spans="2:41" s="73" customFormat="1" ht="3.75" customHeight="1">
      <c r="B33" s="74"/>
      <c r="C33" s="75"/>
      <c r="D33" s="1876"/>
      <c r="E33" s="1876"/>
      <c r="F33" s="1876"/>
      <c r="G33" s="1876"/>
      <c r="H33" s="1876"/>
      <c r="I33" s="1876"/>
      <c r="J33" s="1876"/>
      <c r="K33" s="1876"/>
      <c r="L33" s="1876"/>
      <c r="M33" s="1876"/>
      <c r="N33" s="1876"/>
      <c r="O33" s="1876"/>
      <c r="P33" s="1876"/>
      <c r="Q33" s="1876"/>
      <c r="R33" s="1876"/>
      <c r="S33" s="1876"/>
      <c r="T33" s="1876"/>
      <c r="U33" s="1876"/>
      <c r="V33" s="1876"/>
      <c r="W33" s="1876"/>
      <c r="X33" s="1876"/>
      <c r="Y33" s="1876"/>
      <c r="Z33" s="1876"/>
      <c r="AA33" s="1876"/>
      <c r="AB33" s="1876"/>
      <c r="AC33" s="1876"/>
      <c r="AD33" s="1876"/>
      <c r="AE33" s="1876"/>
      <c r="AF33" s="1876"/>
      <c r="AG33" s="1876"/>
      <c r="AH33" s="1876"/>
      <c r="AI33" s="1876"/>
      <c r="AJ33" s="1876"/>
      <c r="AK33" s="76"/>
    </row>
    <row r="34" spans="2:41" s="73" customFormat="1" ht="12" customHeight="1">
      <c r="B34" s="74"/>
      <c r="C34" s="136" t="s">
        <v>32</v>
      </c>
      <c r="D34" s="1877" t="s">
        <v>1233</v>
      </c>
      <c r="E34" s="1877"/>
      <c r="F34" s="1877"/>
      <c r="G34" s="1877"/>
      <c r="H34" s="1877"/>
      <c r="I34" s="1877"/>
      <c r="J34" s="1877"/>
      <c r="K34" s="1877"/>
      <c r="L34" s="1877"/>
      <c r="M34" s="1877"/>
      <c r="N34" s="1877"/>
      <c r="O34" s="1877"/>
      <c r="P34" s="1877"/>
      <c r="Q34" s="1877"/>
      <c r="R34" s="1877"/>
      <c r="S34" s="1877"/>
      <c r="T34" s="1877"/>
      <c r="U34" s="1877"/>
      <c r="V34" s="1877"/>
      <c r="W34" s="1877"/>
      <c r="X34" s="647"/>
      <c r="Y34" s="648"/>
      <c r="Z34" s="649"/>
      <c r="AA34" s="176" t="s">
        <v>466</v>
      </c>
      <c r="AB34" s="1545" t="s">
        <v>743</v>
      </c>
      <c r="AC34" s="1545"/>
      <c r="AD34" s="1545"/>
      <c r="AE34" s="1545"/>
      <c r="AF34" s="1545"/>
      <c r="AG34" s="1545"/>
      <c r="AH34" s="1545"/>
      <c r="AI34" s="1545"/>
      <c r="AJ34" s="1545"/>
      <c r="AK34" s="650"/>
    </row>
    <row r="35" spans="2:41" s="73" customFormat="1" ht="12" customHeight="1">
      <c r="B35" s="74"/>
      <c r="C35" s="75"/>
      <c r="D35" s="1764" t="s">
        <v>790</v>
      </c>
      <c r="E35" s="1764"/>
      <c r="F35" s="1764"/>
      <c r="G35" s="23"/>
      <c r="H35" s="105" t="s">
        <v>791</v>
      </c>
      <c r="I35" s="105" t="s">
        <v>126</v>
      </c>
      <c r="J35" s="105"/>
      <c r="K35" s="136" t="s">
        <v>792</v>
      </c>
      <c r="L35" s="23" t="s">
        <v>139</v>
      </c>
      <c r="M35" s="136" t="s">
        <v>126</v>
      </c>
      <c r="N35" s="1764" t="s">
        <v>589</v>
      </c>
      <c r="O35" s="1764"/>
      <c r="P35" s="1764"/>
      <c r="Q35" s="105" t="s">
        <v>115</v>
      </c>
      <c r="R35" s="23"/>
      <c r="S35" s="22" t="s">
        <v>791</v>
      </c>
      <c r="T35" s="105" t="s">
        <v>126</v>
      </c>
      <c r="U35" s="105"/>
      <c r="V35" s="23" t="s">
        <v>792</v>
      </c>
      <c r="W35" s="651" t="s">
        <v>139</v>
      </c>
      <c r="Y35" s="652"/>
      <c r="Z35" s="653"/>
      <c r="AA35" s="42"/>
      <c r="AB35" s="22"/>
      <c r="AC35" s="22"/>
      <c r="AD35" s="22"/>
      <c r="AE35" s="22"/>
      <c r="AF35" s="22"/>
      <c r="AG35" s="22"/>
      <c r="AH35" s="22"/>
      <c r="AI35" s="22"/>
      <c r="AJ35" s="22"/>
      <c r="AK35" s="88"/>
    </row>
    <row r="36" spans="2:41" s="73" customFormat="1" ht="12" customHeight="1">
      <c r="B36" s="74"/>
      <c r="C36" s="75"/>
      <c r="D36" s="1764" t="s">
        <v>793</v>
      </c>
      <c r="E36" s="1764"/>
      <c r="F36" s="1764"/>
      <c r="G36" s="23"/>
      <c r="H36" s="105" t="s">
        <v>534</v>
      </c>
      <c r="I36" s="105" t="s">
        <v>126</v>
      </c>
      <c r="J36" s="105"/>
      <c r="K36" s="136" t="s">
        <v>792</v>
      </c>
      <c r="L36" s="35" t="s">
        <v>139</v>
      </c>
      <c r="M36" s="136" t="s">
        <v>126</v>
      </c>
      <c r="N36" s="1737" t="s">
        <v>794</v>
      </c>
      <c r="O36" s="1737"/>
      <c r="P36" s="1737"/>
      <c r="Q36" s="105" t="s">
        <v>115</v>
      </c>
      <c r="R36" s="23"/>
      <c r="S36" s="22" t="s">
        <v>534</v>
      </c>
      <c r="T36" s="105" t="s">
        <v>126</v>
      </c>
      <c r="U36" s="105"/>
      <c r="V36" s="23" t="s">
        <v>792</v>
      </c>
      <c r="W36" s="651" t="s">
        <v>139</v>
      </c>
      <c r="Y36" s="648"/>
      <c r="Z36" s="649"/>
      <c r="AA36" s="654" t="s">
        <v>149</v>
      </c>
      <c r="AB36" s="655" t="s">
        <v>1716</v>
      </c>
      <c r="AK36" s="85"/>
    </row>
    <row r="37" spans="2:41" s="73" customFormat="1" ht="12" customHeight="1">
      <c r="B37" s="74"/>
      <c r="C37" s="75"/>
      <c r="D37" s="1764" t="s">
        <v>795</v>
      </c>
      <c r="E37" s="1764"/>
      <c r="F37" s="1764"/>
      <c r="G37" s="23"/>
      <c r="H37" s="105" t="s">
        <v>534</v>
      </c>
      <c r="I37" s="105" t="s">
        <v>126</v>
      </c>
      <c r="J37" s="105"/>
      <c r="K37" s="136" t="s">
        <v>792</v>
      </c>
      <c r="L37" s="35" t="s">
        <v>139</v>
      </c>
      <c r="N37" s="23"/>
      <c r="O37" s="23"/>
      <c r="P37" s="23"/>
      <c r="Q37" s="110"/>
      <c r="R37" s="110"/>
      <c r="S37" s="23"/>
      <c r="T37" s="22"/>
      <c r="U37" s="22"/>
      <c r="V37" s="105"/>
      <c r="W37" s="35"/>
      <c r="X37" s="651"/>
      <c r="Y37" s="652"/>
      <c r="Z37" s="656"/>
      <c r="AA37" s="83"/>
      <c r="AB37" s="657"/>
      <c r="AC37" s="657"/>
      <c r="AD37" s="657"/>
      <c r="AE37" s="657"/>
      <c r="AF37" s="657"/>
      <c r="AG37" s="657"/>
      <c r="AH37" s="657"/>
      <c r="AI37" s="657"/>
      <c r="AJ37" s="657"/>
      <c r="AK37" s="650"/>
    </row>
    <row r="38" spans="2:41" s="73" customFormat="1" ht="9" customHeight="1">
      <c r="B38" s="74"/>
      <c r="C38" s="75"/>
      <c r="D38" s="23"/>
      <c r="E38" s="23"/>
      <c r="F38" s="23"/>
      <c r="G38" s="23"/>
      <c r="H38" s="40"/>
      <c r="I38" s="40"/>
      <c r="J38" s="40"/>
      <c r="K38" s="40"/>
      <c r="L38" s="79"/>
      <c r="M38" s="80"/>
      <c r="N38" s="23"/>
      <c r="O38" s="23"/>
      <c r="P38" s="23"/>
      <c r="S38" s="23"/>
      <c r="T38" s="22"/>
      <c r="U38" s="22"/>
      <c r="V38" s="105"/>
      <c r="W38" s="80"/>
      <c r="X38" s="651"/>
      <c r="Y38" s="652"/>
      <c r="Z38" s="656"/>
      <c r="AA38" s="169" t="s">
        <v>15</v>
      </c>
      <c r="AB38" s="1707" t="s">
        <v>1364</v>
      </c>
      <c r="AC38" s="1707"/>
      <c r="AD38" s="1707"/>
      <c r="AE38" s="1707"/>
      <c r="AF38" s="1707"/>
      <c r="AG38" s="1707"/>
      <c r="AH38" s="1707"/>
      <c r="AI38" s="1707"/>
      <c r="AJ38" s="1707"/>
      <c r="AK38" s="85"/>
    </row>
    <row r="39" spans="2:41" s="73" customFormat="1" ht="12" customHeight="1">
      <c r="B39" s="74"/>
      <c r="C39" s="136" t="s">
        <v>38</v>
      </c>
      <c r="D39" s="1764" t="s">
        <v>452</v>
      </c>
      <c r="E39" s="1764"/>
      <c r="F39" s="1764"/>
      <c r="G39" s="1764"/>
      <c r="H39" s="1764"/>
      <c r="I39" s="1764"/>
      <c r="J39" s="1764"/>
      <c r="K39" s="1764"/>
      <c r="L39" s="1764"/>
      <c r="M39" s="1764"/>
      <c r="N39" s="1764"/>
      <c r="O39" s="1764"/>
      <c r="P39" s="1764"/>
      <c r="Q39" s="1764"/>
      <c r="R39" s="1764"/>
      <c r="S39" s="1764"/>
      <c r="T39" s="1764"/>
      <c r="U39" s="166"/>
      <c r="V39" s="166"/>
      <c r="W39" s="166"/>
      <c r="X39" s="166"/>
      <c r="Y39" s="166"/>
      <c r="Z39" s="649"/>
      <c r="AA39" s="176"/>
      <c r="AB39" s="1707"/>
      <c r="AC39" s="1707"/>
      <c r="AD39" s="1707"/>
      <c r="AE39" s="1707"/>
      <c r="AF39" s="1707"/>
      <c r="AG39" s="1707"/>
      <c r="AH39" s="1707"/>
      <c r="AI39" s="1707"/>
      <c r="AJ39" s="1707"/>
      <c r="AK39" s="82"/>
      <c r="AL39" s="160"/>
      <c r="AM39" s="16"/>
      <c r="AN39" s="16"/>
      <c r="AO39" s="16"/>
    </row>
    <row r="40" spans="2:41" s="73" customFormat="1" ht="12.95" customHeight="1">
      <c r="B40" s="74"/>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653"/>
      <c r="AA40" s="31"/>
      <c r="AB40" s="1707"/>
      <c r="AC40" s="1707"/>
      <c r="AD40" s="1707"/>
      <c r="AE40" s="1707"/>
      <c r="AF40" s="1707"/>
      <c r="AG40" s="1707"/>
      <c r="AH40" s="1707"/>
      <c r="AI40" s="1707"/>
      <c r="AJ40" s="1707"/>
      <c r="AK40" s="82"/>
      <c r="AL40" s="160"/>
      <c r="AM40" s="16"/>
      <c r="AN40" s="16"/>
      <c r="AO40" s="16"/>
    </row>
    <row r="41" spans="2:41" s="73" customFormat="1" ht="12" customHeight="1">
      <c r="B41" s="74"/>
      <c r="C41" s="136" t="s">
        <v>307</v>
      </c>
      <c r="D41" s="1737" t="s">
        <v>1717</v>
      </c>
      <c r="E41" s="1737"/>
      <c r="F41" s="1737"/>
      <c r="G41" s="1737"/>
      <c r="H41" s="1737"/>
      <c r="I41" s="1737"/>
      <c r="J41" s="1737"/>
      <c r="K41" s="1737"/>
      <c r="L41" s="1737"/>
      <c r="M41" s="1737"/>
      <c r="N41" s="1737"/>
      <c r="O41" s="1737"/>
      <c r="P41" s="1737"/>
      <c r="Q41" s="1737"/>
      <c r="R41" s="1737"/>
      <c r="S41" s="1737"/>
      <c r="T41" s="1737"/>
      <c r="U41" s="1737"/>
      <c r="V41" s="1737"/>
      <c r="W41" s="1737"/>
      <c r="X41" s="1737"/>
      <c r="Y41" s="1737"/>
      <c r="Z41" s="22"/>
      <c r="AA41" s="31"/>
      <c r="AB41" s="1707"/>
      <c r="AC41" s="1707"/>
      <c r="AD41" s="1707"/>
      <c r="AE41" s="1707"/>
      <c r="AF41" s="1707"/>
      <c r="AG41" s="1707"/>
      <c r="AH41" s="1707"/>
      <c r="AI41" s="1707"/>
      <c r="AJ41" s="1707"/>
      <c r="AK41" s="161"/>
      <c r="AL41" s="160"/>
    </row>
    <row r="42" spans="2:41" s="73" customFormat="1" ht="12" customHeight="1">
      <c r="B42" s="74"/>
      <c r="C42" s="23"/>
      <c r="D42" s="136" t="s">
        <v>454</v>
      </c>
      <c r="E42" s="1737" t="s">
        <v>1028</v>
      </c>
      <c r="F42" s="1737"/>
      <c r="G42" s="1737"/>
      <c r="H42" s="1737"/>
      <c r="I42" s="1737"/>
      <c r="J42" s="1737"/>
      <c r="K42" s="1737"/>
      <c r="L42" s="1737"/>
      <c r="M42" s="1737"/>
      <c r="N42" s="1737"/>
      <c r="O42" s="1737"/>
      <c r="P42" s="1737"/>
      <c r="Q42" s="1737"/>
      <c r="R42" s="1737"/>
      <c r="S42" s="1737"/>
      <c r="T42" s="1737"/>
      <c r="U42" s="1737"/>
      <c r="V42" s="1737"/>
      <c r="W42" s="1737"/>
      <c r="X42" s="1737"/>
      <c r="Y42" s="1737"/>
      <c r="Z42" s="23"/>
      <c r="AA42" s="83"/>
      <c r="AB42" s="1707"/>
      <c r="AC42" s="1707"/>
      <c r="AD42" s="1707"/>
      <c r="AE42" s="1707"/>
      <c r="AF42" s="1707"/>
      <c r="AG42" s="1707"/>
      <c r="AH42" s="1707"/>
      <c r="AI42" s="1707"/>
      <c r="AJ42" s="1707"/>
      <c r="AK42" s="161"/>
      <c r="AL42" s="160"/>
    </row>
    <row r="43" spans="2:41" s="73" customFormat="1" ht="12" customHeight="1">
      <c r="B43" s="74"/>
      <c r="C43" s="23"/>
      <c r="D43" s="23"/>
      <c r="E43" s="23"/>
      <c r="F43" s="23"/>
      <c r="G43" s="23"/>
      <c r="H43" s="23"/>
      <c r="I43" s="23"/>
      <c r="J43" s="23"/>
      <c r="K43" s="23"/>
      <c r="L43" s="23"/>
      <c r="M43" s="23"/>
      <c r="N43" s="23"/>
      <c r="O43" s="23"/>
      <c r="P43" s="23"/>
      <c r="Q43" s="23"/>
      <c r="R43" s="23"/>
      <c r="S43" s="23"/>
      <c r="T43" s="23"/>
      <c r="U43" s="23"/>
      <c r="V43" s="23"/>
      <c r="W43" s="22"/>
      <c r="X43" s="22"/>
      <c r="Y43" s="22"/>
      <c r="Z43" s="22"/>
      <c r="AA43" s="169" t="s">
        <v>466</v>
      </c>
      <c r="AB43" s="1707" t="s">
        <v>798</v>
      </c>
      <c r="AC43" s="1707"/>
      <c r="AD43" s="1707"/>
      <c r="AE43" s="1707"/>
      <c r="AF43" s="1707"/>
      <c r="AG43" s="1707"/>
      <c r="AH43" s="1707"/>
      <c r="AI43" s="1707"/>
      <c r="AJ43" s="1707"/>
      <c r="AK43" s="161"/>
      <c r="AL43" s="160"/>
    </row>
    <row r="44" spans="2:41" s="73" customFormat="1" ht="12" customHeight="1">
      <c r="B44" s="74"/>
      <c r="C44" s="23"/>
      <c r="D44" s="136" t="s">
        <v>455</v>
      </c>
      <c r="E44" s="1740" t="s">
        <v>1027</v>
      </c>
      <c r="F44" s="1740"/>
      <c r="G44" s="1740"/>
      <c r="H44" s="1740"/>
      <c r="I44" s="1740"/>
      <c r="J44" s="1740"/>
      <c r="K44" s="1740"/>
      <c r="L44" s="1740"/>
      <c r="M44" s="1740"/>
      <c r="N44" s="1740"/>
      <c r="O44" s="1740"/>
      <c r="P44" s="1740"/>
      <c r="Q44" s="1740"/>
      <c r="R44" s="1740"/>
      <c r="S44" s="1740"/>
      <c r="T44" s="1740"/>
      <c r="U44" s="1740"/>
      <c r="V44" s="1740"/>
      <c r="W44" s="1740"/>
      <c r="X44" s="1740"/>
      <c r="Y44" s="1740"/>
      <c r="Z44" s="165"/>
      <c r="AA44" s="176"/>
      <c r="AB44" s="1707"/>
      <c r="AC44" s="1707"/>
      <c r="AD44" s="1707"/>
      <c r="AE44" s="1707"/>
      <c r="AF44" s="1707"/>
      <c r="AG44" s="1707"/>
      <c r="AH44" s="1707"/>
      <c r="AI44" s="1707"/>
      <c r="AJ44" s="1707"/>
      <c r="AK44" s="161"/>
      <c r="AL44" s="160"/>
    </row>
    <row r="45" spans="2:41" s="73" customFormat="1" ht="12" customHeight="1">
      <c r="B45" s="74"/>
      <c r="C45" s="23"/>
      <c r="D45" s="136"/>
      <c r="E45" s="1740"/>
      <c r="F45" s="1740"/>
      <c r="G45" s="1740"/>
      <c r="H45" s="1740"/>
      <c r="I45" s="1740"/>
      <c r="J45" s="1740"/>
      <c r="K45" s="1740"/>
      <c r="L45" s="1740"/>
      <c r="M45" s="1740"/>
      <c r="N45" s="1740"/>
      <c r="O45" s="1740"/>
      <c r="P45" s="1740"/>
      <c r="Q45" s="1740"/>
      <c r="R45" s="1740"/>
      <c r="S45" s="1740"/>
      <c r="T45" s="1740"/>
      <c r="U45" s="1740"/>
      <c r="V45" s="1740"/>
      <c r="W45" s="1740"/>
      <c r="X45" s="1740"/>
      <c r="Y45" s="1740"/>
      <c r="Z45" s="165"/>
      <c r="AA45" s="1738" t="s">
        <v>382</v>
      </c>
      <c r="AB45" s="1739"/>
      <c r="AC45" s="1707" t="s">
        <v>1030</v>
      </c>
      <c r="AD45" s="1707"/>
      <c r="AE45" s="1707"/>
      <c r="AF45" s="1707"/>
      <c r="AG45" s="1707"/>
      <c r="AH45" s="1707"/>
      <c r="AI45" s="1707"/>
      <c r="AJ45" s="1707"/>
      <c r="AK45" s="161"/>
      <c r="AL45" s="160"/>
    </row>
    <row r="46" spans="2:41" s="73" customFormat="1" ht="12" customHeight="1">
      <c r="B46" s="74"/>
      <c r="C46" s="23"/>
      <c r="D46" s="136"/>
      <c r="E46" s="1740"/>
      <c r="F46" s="1740"/>
      <c r="G46" s="1740"/>
      <c r="H46" s="1740"/>
      <c r="I46" s="1740"/>
      <c r="J46" s="1740"/>
      <c r="K46" s="1740"/>
      <c r="L46" s="1740"/>
      <c r="M46" s="1740"/>
      <c r="N46" s="1740"/>
      <c r="O46" s="1740"/>
      <c r="P46" s="1740"/>
      <c r="Q46" s="1740"/>
      <c r="R46" s="1740"/>
      <c r="S46" s="1740"/>
      <c r="T46" s="1740"/>
      <c r="U46" s="1740"/>
      <c r="V46" s="1740"/>
      <c r="W46" s="1740"/>
      <c r="X46" s="1740"/>
      <c r="Y46" s="1740"/>
      <c r="Z46" s="23"/>
      <c r="AA46" s="31"/>
      <c r="AB46" s="22"/>
      <c r="AC46" s="1707"/>
      <c r="AD46" s="1707"/>
      <c r="AE46" s="1707"/>
      <c r="AF46" s="1707"/>
      <c r="AG46" s="1707"/>
      <c r="AH46" s="1707"/>
      <c r="AI46" s="1707"/>
      <c r="AJ46" s="1707"/>
      <c r="AK46" s="161"/>
      <c r="AL46" s="160"/>
    </row>
    <row r="47" spans="2:41" s="73" customFormat="1" ht="7.5" customHeight="1">
      <c r="B47" s="74"/>
      <c r="C47" s="23"/>
      <c r="D47" s="23"/>
      <c r="E47" s="23"/>
      <c r="F47" s="23"/>
      <c r="G47" s="23"/>
      <c r="H47" s="23"/>
      <c r="I47" s="23"/>
      <c r="J47" s="23"/>
      <c r="K47" s="23"/>
      <c r="L47" s="23"/>
      <c r="M47" s="23"/>
      <c r="N47" s="23"/>
      <c r="O47" s="23"/>
      <c r="P47" s="23"/>
      <c r="Q47" s="23"/>
      <c r="R47" s="23"/>
      <c r="S47" s="23"/>
      <c r="T47" s="23"/>
      <c r="U47" s="23"/>
      <c r="V47" s="23"/>
      <c r="W47" s="22"/>
      <c r="X47" s="22"/>
      <c r="Y47" s="22"/>
      <c r="Z47" s="22"/>
      <c r="AA47" s="1738" t="s">
        <v>1029</v>
      </c>
      <c r="AB47" s="1739"/>
      <c r="AC47" s="1707" t="s">
        <v>1031</v>
      </c>
      <c r="AD47" s="1707"/>
      <c r="AE47" s="1707"/>
      <c r="AF47" s="1707"/>
      <c r="AG47" s="1707"/>
      <c r="AH47" s="1707"/>
      <c r="AI47" s="1707"/>
      <c r="AJ47" s="1707"/>
      <c r="AK47" s="161"/>
    </row>
    <row r="48" spans="2:41" s="73" customFormat="1" ht="12" customHeight="1">
      <c r="B48" s="74"/>
      <c r="C48" s="136" t="s">
        <v>308</v>
      </c>
      <c r="D48" s="1737" t="s">
        <v>1718</v>
      </c>
      <c r="E48" s="1737"/>
      <c r="F48" s="1737"/>
      <c r="G48" s="1737"/>
      <c r="H48" s="1737"/>
      <c r="I48" s="1737"/>
      <c r="J48" s="1737"/>
      <c r="K48" s="1737"/>
      <c r="L48" s="1737"/>
      <c r="M48" s="1737"/>
      <c r="N48" s="1737"/>
      <c r="O48" s="1737"/>
      <c r="P48" s="1737"/>
      <c r="Q48" s="1737"/>
      <c r="R48" s="1737"/>
      <c r="S48" s="1737"/>
      <c r="T48" s="1737"/>
      <c r="U48" s="1737"/>
      <c r="V48" s="1737"/>
      <c r="W48" s="1737"/>
      <c r="X48" s="1737"/>
      <c r="Y48" s="1737"/>
      <c r="Z48" s="22"/>
      <c r="AA48" s="1738"/>
      <c r="AB48" s="1739"/>
      <c r="AC48" s="1707"/>
      <c r="AD48" s="1707"/>
      <c r="AE48" s="1707"/>
      <c r="AF48" s="1707"/>
      <c r="AG48" s="1707"/>
      <c r="AH48" s="1707"/>
      <c r="AI48" s="1707"/>
      <c r="AJ48" s="1707"/>
      <c r="AK48" s="161"/>
    </row>
    <row r="49" spans="1:38" s="73" customFormat="1" ht="12" customHeight="1">
      <c r="B49" s="74"/>
      <c r="C49" s="23"/>
      <c r="D49" s="136" t="s">
        <v>454</v>
      </c>
      <c r="E49" s="1737" t="s">
        <v>456</v>
      </c>
      <c r="F49" s="1737"/>
      <c r="G49" s="1737"/>
      <c r="H49" s="1737"/>
      <c r="I49" s="1737"/>
      <c r="J49" s="1737"/>
      <c r="K49" s="1737"/>
      <c r="L49" s="1737"/>
      <c r="M49" s="1737"/>
      <c r="N49" s="1737"/>
      <c r="O49" s="1737"/>
      <c r="P49" s="1737"/>
      <c r="Q49" s="1737"/>
      <c r="R49" s="1737"/>
      <c r="S49" s="1737"/>
      <c r="T49" s="1737"/>
      <c r="U49" s="1737"/>
      <c r="V49" s="1737"/>
      <c r="W49" s="1737"/>
      <c r="X49" s="1737"/>
      <c r="Y49" s="1737"/>
      <c r="Z49" s="22"/>
      <c r="AA49" s="42"/>
      <c r="AB49" s="87"/>
      <c r="AC49" s="1707"/>
      <c r="AD49" s="1707"/>
      <c r="AE49" s="1707"/>
      <c r="AF49" s="1707"/>
      <c r="AG49" s="1707"/>
      <c r="AH49" s="1707"/>
      <c r="AI49" s="1707"/>
      <c r="AJ49" s="1707"/>
      <c r="AK49" s="85"/>
    </row>
    <row r="50" spans="1:38" s="73" customFormat="1" ht="9" customHeight="1">
      <c r="B50" s="74"/>
      <c r="C50" s="23"/>
      <c r="D50" s="23"/>
      <c r="E50" s="23"/>
      <c r="F50" s="23"/>
      <c r="G50" s="23"/>
      <c r="H50" s="23"/>
      <c r="I50" s="23"/>
      <c r="J50" s="23"/>
      <c r="K50" s="23"/>
      <c r="L50" s="23"/>
      <c r="M50" s="23"/>
      <c r="N50" s="23"/>
      <c r="O50" s="23"/>
      <c r="P50" s="23"/>
      <c r="Q50" s="23"/>
      <c r="R50" s="23"/>
      <c r="S50" s="23"/>
      <c r="T50" s="40"/>
      <c r="U50" s="40"/>
      <c r="V50" s="26"/>
      <c r="W50" s="41"/>
      <c r="X50" s="41"/>
      <c r="Y50" s="23"/>
      <c r="Z50" s="23"/>
      <c r="AA50" s="1741" t="s">
        <v>1211</v>
      </c>
      <c r="AB50" s="1742"/>
      <c r="AC50" s="1707" t="s">
        <v>1212</v>
      </c>
      <c r="AD50" s="1707"/>
      <c r="AE50" s="1707"/>
      <c r="AF50" s="1707"/>
      <c r="AG50" s="1707"/>
      <c r="AH50" s="1707"/>
      <c r="AI50" s="1707"/>
      <c r="AJ50" s="1707"/>
      <c r="AK50" s="85"/>
    </row>
    <row r="51" spans="1:38" s="73" customFormat="1" ht="12" customHeight="1">
      <c r="B51" s="74"/>
      <c r="C51" s="23"/>
      <c r="D51" s="136" t="s">
        <v>455</v>
      </c>
      <c r="E51" s="1740" t="s">
        <v>1037</v>
      </c>
      <c r="F51" s="1740"/>
      <c r="G51" s="1740"/>
      <c r="H51" s="1740"/>
      <c r="I51" s="1740"/>
      <c r="J51" s="1740"/>
      <c r="K51" s="1740"/>
      <c r="L51" s="1740"/>
      <c r="M51" s="1740"/>
      <c r="N51" s="1740"/>
      <c r="O51" s="1740"/>
      <c r="P51" s="1740"/>
      <c r="Q51" s="1740"/>
      <c r="R51" s="1740"/>
      <c r="S51" s="1740"/>
      <c r="T51" s="1740"/>
      <c r="U51" s="1740"/>
      <c r="V51" s="1740"/>
      <c r="W51" s="1740"/>
      <c r="X51" s="1740"/>
      <c r="Y51" s="1740"/>
      <c r="Z51" s="165"/>
      <c r="AA51" s="1741"/>
      <c r="AB51" s="1742"/>
      <c r="AC51" s="1707"/>
      <c r="AD51" s="1707"/>
      <c r="AE51" s="1707"/>
      <c r="AF51" s="1707"/>
      <c r="AG51" s="1707"/>
      <c r="AH51" s="1707"/>
      <c r="AI51" s="1707"/>
      <c r="AJ51" s="1707"/>
      <c r="AK51" s="85"/>
    </row>
    <row r="52" spans="1:38" s="73" customFormat="1" ht="9" customHeight="1">
      <c r="B52" s="74"/>
      <c r="C52" s="23"/>
      <c r="D52" s="23"/>
      <c r="E52" s="1740"/>
      <c r="F52" s="1740"/>
      <c r="G52" s="1740"/>
      <c r="H52" s="1740"/>
      <c r="I52" s="1740"/>
      <c r="J52" s="1740"/>
      <c r="K52" s="1740"/>
      <c r="L52" s="1740"/>
      <c r="M52" s="1740"/>
      <c r="N52" s="1740"/>
      <c r="O52" s="1740"/>
      <c r="P52" s="1740"/>
      <c r="Q52" s="1740"/>
      <c r="R52" s="1740"/>
      <c r="S52" s="1740"/>
      <c r="T52" s="1740"/>
      <c r="U52" s="1740"/>
      <c r="V52" s="1740"/>
      <c r="W52" s="1740"/>
      <c r="X52" s="1740"/>
      <c r="Y52" s="1740"/>
      <c r="Z52" s="165"/>
      <c r="AA52" s="39"/>
      <c r="AB52" s="160"/>
      <c r="AC52" s="1707"/>
      <c r="AD52" s="1707"/>
      <c r="AE52" s="1707"/>
      <c r="AF52" s="1707"/>
      <c r="AG52" s="1707"/>
      <c r="AH52" s="1707"/>
      <c r="AI52" s="1707"/>
      <c r="AJ52" s="1707"/>
      <c r="AK52" s="85"/>
    </row>
    <row r="53" spans="1:38" s="73" customFormat="1" ht="12" customHeight="1">
      <c r="B53" s="74"/>
      <c r="C53" s="23"/>
      <c r="D53" s="23"/>
      <c r="E53" s="1740"/>
      <c r="F53" s="1740"/>
      <c r="G53" s="1740"/>
      <c r="H53" s="1740"/>
      <c r="I53" s="1740"/>
      <c r="J53" s="1740"/>
      <c r="K53" s="1740"/>
      <c r="L53" s="1740"/>
      <c r="M53" s="1740"/>
      <c r="N53" s="1740"/>
      <c r="O53" s="1740"/>
      <c r="P53" s="1740"/>
      <c r="Q53" s="1740"/>
      <c r="R53" s="1740"/>
      <c r="S53" s="1740"/>
      <c r="T53" s="1740"/>
      <c r="U53" s="1740"/>
      <c r="V53" s="1740"/>
      <c r="W53" s="1740"/>
      <c r="X53" s="1740"/>
      <c r="Y53" s="1740"/>
      <c r="Z53" s="165"/>
      <c r="AA53" s="83"/>
      <c r="AC53" s="1707"/>
      <c r="AD53" s="1707"/>
      <c r="AE53" s="1707"/>
      <c r="AF53" s="1707"/>
      <c r="AG53" s="1707"/>
      <c r="AH53" s="1707"/>
      <c r="AI53" s="1707"/>
      <c r="AJ53" s="1707"/>
      <c r="AK53" s="85"/>
    </row>
    <row r="54" spans="1:38" s="73" customFormat="1" ht="12" customHeight="1">
      <c r="B54" s="74"/>
      <c r="C54" s="23"/>
      <c r="D54" s="23"/>
      <c r="E54" s="1740"/>
      <c r="F54" s="1740"/>
      <c r="G54" s="1740"/>
      <c r="H54" s="1740"/>
      <c r="I54" s="1740"/>
      <c r="J54" s="1740"/>
      <c r="K54" s="1740"/>
      <c r="L54" s="1740"/>
      <c r="M54" s="1740"/>
      <c r="N54" s="1740"/>
      <c r="O54" s="1740"/>
      <c r="P54" s="1740"/>
      <c r="Q54" s="1740"/>
      <c r="R54" s="1740"/>
      <c r="S54" s="1740"/>
      <c r="T54" s="1740"/>
      <c r="U54" s="1740"/>
      <c r="V54" s="1740"/>
      <c r="W54" s="1740"/>
      <c r="X54" s="1740"/>
      <c r="Y54" s="1740"/>
      <c r="Z54" s="165"/>
      <c r="AA54" s="658"/>
      <c r="AB54" s="87"/>
      <c r="AC54" s="1707"/>
      <c r="AD54" s="1707"/>
      <c r="AE54" s="1707"/>
      <c r="AF54" s="1707"/>
      <c r="AG54" s="1707"/>
      <c r="AH54" s="1707"/>
      <c r="AI54" s="1707"/>
      <c r="AJ54" s="1707"/>
      <c r="AK54" s="659"/>
    </row>
    <row r="55" spans="1:38" s="73" customFormat="1" ht="6.75" customHeight="1">
      <c r="B55" s="74"/>
      <c r="C55" s="23"/>
      <c r="D55" s="23"/>
      <c r="E55" s="168"/>
      <c r="F55" s="168"/>
      <c r="G55" s="168"/>
      <c r="H55" s="168"/>
      <c r="I55" s="168"/>
      <c r="J55" s="168"/>
      <c r="K55" s="168"/>
      <c r="L55" s="168"/>
      <c r="M55" s="168"/>
      <c r="N55" s="168"/>
      <c r="O55" s="168"/>
      <c r="P55" s="168"/>
      <c r="Q55" s="168"/>
      <c r="R55" s="168"/>
      <c r="S55" s="168"/>
      <c r="T55" s="168"/>
      <c r="U55" s="168"/>
      <c r="V55" s="168"/>
      <c r="W55" s="168"/>
      <c r="X55" s="168"/>
      <c r="Y55" s="168"/>
      <c r="Z55" s="165"/>
      <c r="AA55" s="1741" t="s">
        <v>1213</v>
      </c>
      <c r="AB55" s="1742"/>
      <c r="AC55" s="1707" t="s">
        <v>1214</v>
      </c>
      <c r="AD55" s="1707"/>
      <c r="AE55" s="1707"/>
      <c r="AF55" s="1707"/>
      <c r="AG55" s="1707"/>
      <c r="AH55" s="1707"/>
      <c r="AI55" s="1707"/>
      <c r="AJ55" s="1707"/>
      <c r="AK55" s="85"/>
    </row>
    <row r="56" spans="1:38" s="73" customFormat="1" ht="12" customHeight="1">
      <c r="B56" s="1736" t="s">
        <v>445</v>
      </c>
      <c r="C56" s="1462"/>
      <c r="D56" s="1737" t="s">
        <v>460</v>
      </c>
      <c r="E56" s="1737"/>
      <c r="F56" s="1737"/>
      <c r="G56" s="1737"/>
      <c r="H56" s="1737"/>
      <c r="I56" s="1737"/>
      <c r="J56" s="1737"/>
      <c r="K56" s="1737"/>
      <c r="L56" s="1737"/>
      <c r="M56" s="1737"/>
      <c r="N56" s="1737"/>
      <c r="O56" s="1737"/>
      <c r="P56" s="1737"/>
      <c r="Q56" s="1737"/>
      <c r="R56" s="1737"/>
      <c r="S56" s="1737"/>
      <c r="T56" s="1737"/>
      <c r="U56" s="1737"/>
      <c r="V56" s="1737"/>
      <c r="W56" s="1737"/>
      <c r="X56" s="1737"/>
      <c r="Y56" s="1737"/>
      <c r="Z56" s="23"/>
      <c r="AA56" s="1741"/>
      <c r="AB56" s="1742"/>
      <c r="AC56" s="1707"/>
      <c r="AD56" s="1707"/>
      <c r="AE56" s="1707"/>
      <c r="AF56" s="1707"/>
      <c r="AG56" s="1707"/>
      <c r="AH56" s="1707"/>
      <c r="AI56" s="1707"/>
      <c r="AJ56" s="1707"/>
      <c r="AK56" s="659"/>
    </row>
    <row r="57" spans="1:38" ht="8.25" customHeight="1">
      <c r="A57" s="23"/>
      <c r="B57" s="29"/>
      <c r="C57" s="23"/>
      <c r="D57" s="23"/>
      <c r="E57" s="23"/>
      <c r="F57" s="23"/>
      <c r="G57" s="23"/>
      <c r="H57" s="23"/>
      <c r="I57" s="23"/>
      <c r="J57" s="23"/>
      <c r="K57" s="23"/>
      <c r="L57" s="23"/>
      <c r="M57" s="23"/>
      <c r="N57" s="23"/>
      <c r="O57" s="23"/>
      <c r="P57" s="23"/>
      <c r="Q57" s="23"/>
      <c r="R57" s="23"/>
      <c r="S57" s="23"/>
      <c r="T57" s="23"/>
      <c r="U57" s="23"/>
      <c r="V57" s="23"/>
      <c r="AA57" s="658"/>
      <c r="AB57" s="87"/>
      <c r="AC57" s="1707"/>
      <c r="AD57" s="1707"/>
      <c r="AE57" s="1707"/>
      <c r="AF57" s="1707"/>
      <c r="AG57" s="1707"/>
      <c r="AH57" s="1707"/>
      <c r="AI57" s="1707"/>
      <c r="AJ57" s="1707"/>
      <c r="AK57" s="659"/>
    </row>
    <row r="58" spans="1:38" ht="12" customHeight="1">
      <c r="A58" s="23"/>
      <c r="B58" s="1736" t="s">
        <v>462</v>
      </c>
      <c r="C58" s="1462"/>
      <c r="D58" s="1737" t="s">
        <v>461</v>
      </c>
      <c r="E58" s="1737"/>
      <c r="F58" s="1737"/>
      <c r="G58" s="1737"/>
      <c r="H58" s="1737"/>
      <c r="I58" s="1737"/>
      <c r="J58" s="1737"/>
      <c r="K58" s="1737"/>
      <c r="L58" s="1737"/>
      <c r="M58" s="1737"/>
      <c r="N58" s="1737"/>
      <c r="O58" s="1737"/>
      <c r="P58" s="1737"/>
      <c r="Q58" s="1737"/>
      <c r="R58" s="1737"/>
      <c r="S58" s="1737"/>
      <c r="T58" s="1737"/>
      <c r="U58" s="1737"/>
      <c r="V58" s="1737"/>
      <c r="W58" s="1737"/>
      <c r="X58" s="1737"/>
      <c r="Y58" s="1737"/>
      <c r="Z58" s="23"/>
      <c r="AA58" s="42"/>
      <c r="AB58" s="657"/>
      <c r="AC58" s="657"/>
      <c r="AD58" s="657"/>
      <c r="AE58" s="657"/>
      <c r="AF58" s="657"/>
      <c r="AG58" s="657"/>
      <c r="AH58" s="657"/>
      <c r="AI58" s="657"/>
      <c r="AJ58" s="657"/>
      <c r="AK58" s="569"/>
    </row>
    <row r="59" spans="1:38" ht="12" customHeight="1">
      <c r="A59" s="23"/>
      <c r="B59" s="29"/>
      <c r="C59" s="23"/>
      <c r="D59" s="136" t="s">
        <v>464</v>
      </c>
      <c r="E59" s="1737" t="s">
        <v>463</v>
      </c>
      <c r="F59" s="1737"/>
      <c r="G59" s="1737"/>
      <c r="H59" s="1737"/>
      <c r="I59" s="1737"/>
      <c r="J59" s="1737"/>
      <c r="K59" s="1737"/>
      <c r="L59" s="1737"/>
      <c r="M59" s="1737"/>
      <c r="N59" s="1737"/>
      <c r="O59" s="1737"/>
      <c r="P59" s="1737"/>
      <c r="Q59" s="1737"/>
      <c r="R59" s="1737"/>
      <c r="S59" s="1737"/>
      <c r="T59" s="1737"/>
      <c r="U59" s="1737"/>
      <c r="V59" s="1737"/>
      <c r="W59" s="1737"/>
      <c r="X59" s="1737"/>
      <c r="Y59" s="1737"/>
      <c r="AA59" s="42"/>
      <c r="AB59" s="84"/>
      <c r="AC59" s="84"/>
      <c r="AD59" s="84"/>
      <c r="AE59" s="84"/>
      <c r="AF59" s="84"/>
      <c r="AG59" s="84"/>
      <c r="AH59" s="84"/>
      <c r="AI59" s="84"/>
      <c r="AJ59" s="84"/>
      <c r="AK59" s="88"/>
    </row>
    <row r="60" spans="1:38" ht="14.1" customHeight="1">
      <c r="A60" s="23"/>
      <c r="B60" s="29"/>
      <c r="C60" s="23"/>
      <c r="D60" s="23"/>
      <c r="E60" s="1200"/>
      <c r="F60" s="1200"/>
      <c r="G60" s="1200"/>
      <c r="H60" s="1200"/>
      <c r="I60" s="1200"/>
      <c r="J60" s="1200"/>
      <c r="K60" s="1200"/>
      <c r="L60" s="1200"/>
      <c r="M60" s="1200"/>
      <c r="N60" s="1200"/>
      <c r="O60" s="1200"/>
      <c r="P60" s="1200"/>
      <c r="Q60" s="1200"/>
      <c r="R60" s="1200"/>
      <c r="S60" s="1200"/>
      <c r="T60" s="1200"/>
      <c r="U60" s="1200"/>
      <c r="V60" s="1200"/>
      <c r="W60" s="1200"/>
      <c r="X60" s="1200"/>
      <c r="Y60" s="1200"/>
      <c r="Z60" s="165"/>
      <c r="AA60" s="31"/>
      <c r="AK60" s="567"/>
      <c r="AL60" s="84"/>
    </row>
    <row r="61" spans="1:38">
      <c r="B61" s="29"/>
      <c r="E61" s="186"/>
      <c r="F61" s="186"/>
      <c r="G61" s="186"/>
      <c r="H61" s="186"/>
      <c r="I61" s="186"/>
      <c r="J61" s="186"/>
      <c r="K61" s="186"/>
      <c r="L61" s="186"/>
      <c r="M61" s="186"/>
      <c r="N61" s="186"/>
      <c r="O61" s="186"/>
      <c r="P61" s="186"/>
      <c r="Q61" s="186"/>
      <c r="R61" s="186"/>
      <c r="S61" s="186"/>
      <c r="T61" s="186"/>
      <c r="U61" s="186"/>
      <c r="V61" s="186"/>
      <c r="W61" s="186"/>
      <c r="X61" s="186"/>
      <c r="Y61" s="186"/>
      <c r="AA61" s="31"/>
      <c r="AK61" s="32"/>
    </row>
    <row r="62" spans="1:38" ht="13.5" customHeight="1">
      <c r="A62" s="23"/>
      <c r="B62" s="1736" t="s">
        <v>437</v>
      </c>
      <c r="C62" s="1462"/>
      <c r="D62" s="1737" t="s">
        <v>1630</v>
      </c>
      <c r="E62" s="1737"/>
      <c r="F62" s="1737"/>
      <c r="G62" s="1737"/>
      <c r="H62" s="1737"/>
      <c r="I62" s="1737"/>
      <c r="J62" s="1737"/>
      <c r="K62" s="1737"/>
      <c r="L62" s="1737"/>
      <c r="M62" s="1737"/>
      <c r="N62" s="1737"/>
      <c r="O62" s="1737"/>
      <c r="P62" s="1737"/>
      <c r="Q62" s="1737"/>
      <c r="R62" s="1737"/>
      <c r="S62" s="1737"/>
      <c r="T62" s="1737"/>
      <c r="U62" s="1737"/>
      <c r="V62" s="1737"/>
      <c r="W62" s="1737"/>
      <c r="X62" s="1737"/>
      <c r="Y62" s="1737"/>
      <c r="Z62" s="165"/>
      <c r="AA62" s="660"/>
      <c r="AK62" s="567"/>
    </row>
    <row r="63" spans="1:38" ht="13.5" customHeight="1">
      <c r="A63" s="23"/>
      <c r="B63" s="208"/>
      <c r="D63" s="22" t="s">
        <v>1631</v>
      </c>
      <c r="Z63" s="165"/>
      <c r="AA63" s="660"/>
      <c r="AK63" s="567"/>
    </row>
    <row r="64" spans="1:38" ht="13.5" customHeight="1">
      <c r="A64" s="23"/>
      <c r="B64" s="585"/>
      <c r="C64" s="136"/>
      <c r="D64" s="23"/>
      <c r="E64" s="23"/>
      <c r="F64" s="23"/>
      <c r="G64" s="23"/>
      <c r="H64" s="23"/>
      <c r="I64" s="23"/>
      <c r="J64" s="23"/>
      <c r="K64" s="23"/>
      <c r="L64" s="23"/>
      <c r="M64" s="23"/>
      <c r="N64" s="23"/>
      <c r="O64" s="23"/>
      <c r="P64" s="23"/>
      <c r="Q64" s="23"/>
      <c r="R64" s="23"/>
      <c r="S64" s="23"/>
      <c r="T64" s="23"/>
      <c r="U64" s="23"/>
      <c r="V64" s="23"/>
      <c r="W64" s="23"/>
      <c r="X64" s="23"/>
      <c r="Y64" s="23"/>
      <c r="Z64" s="165"/>
      <c r="AA64" s="660"/>
      <c r="AK64" s="567"/>
    </row>
    <row r="65" spans="1:38" ht="13.5" customHeight="1">
      <c r="A65" s="23"/>
      <c r="B65" s="585"/>
      <c r="C65" s="136"/>
      <c r="D65" s="23"/>
      <c r="E65" s="23"/>
      <c r="F65" s="23"/>
      <c r="G65" s="23"/>
      <c r="H65" s="23"/>
      <c r="I65" s="23"/>
      <c r="J65" s="23"/>
      <c r="K65" s="23"/>
      <c r="L65" s="23"/>
      <c r="M65" s="23"/>
      <c r="N65" s="23"/>
      <c r="O65" s="23"/>
      <c r="P65" s="23"/>
      <c r="Q65" s="23"/>
      <c r="R65" s="23"/>
      <c r="S65" s="23"/>
      <c r="T65" s="23"/>
      <c r="U65" s="23"/>
      <c r="V65" s="23"/>
      <c r="W65" s="23"/>
      <c r="X65" s="23"/>
      <c r="Y65" s="23"/>
      <c r="Z65" s="165"/>
      <c r="AA65" s="660"/>
      <c r="AK65" s="567"/>
    </row>
    <row r="66" spans="1:38" ht="13.5" customHeight="1">
      <c r="A66" s="23"/>
      <c r="B66" s="29"/>
      <c r="C66" s="23"/>
      <c r="D66" s="23"/>
      <c r="E66" s="173"/>
      <c r="F66" s="173"/>
      <c r="G66" s="173"/>
      <c r="H66" s="173"/>
      <c r="I66" s="173"/>
      <c r="J66" s="173"/>
      <c r="K66" s="173"/>
      <c r="L66" s="173"/>
      <c r="M66" s="173"/>
      <c r="N66" s="173"/>
      <c r="O66" s="173"/>
      <c r="P66" s="173"/>
      <c r="Q66" s="173"/>
      <c r="R66" s="173"/>
      <c r="S66" s="173"/>
      <c r="T66" s="173"/>
      <c r="U66" s="173"/>
      <c r="V66" s="173"/>
      <c r="W66" s="173"/>
      <c r="X66" s="173"/>
      <c r="Y66" s="173"/>
      <c r="Z66" s="165"/>
      <c r="AA66" s="660"/>
      <c r="AK66" s="567"/>
    </row>
    <row r="67" spans="1:38" ht="13.5" customHeight="1">
      <c r="A67" s="23"/>
      <c r="B67" s="29"/>
      <c r="C67" s="23"/>
      <c r="D67" s="23"/>
      <c r="E67" s="173"/>
      <c r="F67" s="173"/>
      <c r="G67" s="173"/>
      <c r="H67" s="173"/>
      <c r="I67" s="173"/>
      <c r="J67" s="173"/>
      <c r="K67" s="173"/>
      <c r="L67" s="173"/>
      <c r="M67" s="173"/>
      <c r="N67" s="173"/>
      <c r="O67" s="173"/>
      <c r="P67" s="173"/>
      <c r="Q67" s="173"/>
      <c r="R67" s="173"/>
      <c r="S67" s="173"/>
      <c r="T67" s="173"/>
      <c r="U67" s="173"/>
      <c r="V67" s="173"/>
      <c r="W67" s="173"/>
      <c r="X67" s="173"/>
      <c r="Y67" s="173"/>
      <c r="Z67" s="165"/>
      <c r="AA67" s="660"/>
      <c r="AK67" s="567"/>
    </row>
    <row r="68" spans="1:38" ht="6" customHeight="1">
      <c r="A68" s="23"/>
      <c r="B68" s="29"/>
      <c r="C68" s="23"/>
      <c r="D68" s="23"/>
      <c r="E68" s="173"/>
      <c r="F68" s="173"/>
      <c r="G68" s="173"/>
      <c r="H68" s="173"/>
      <c r="I68" s="173"/>
      <c r="J68" s="173"/>
      <c r="K68" s="173"/>
      <c r="L68" s="173"/>
      <c r="M68" s="173"/>
      <c r="N68" s="173"/>
      <c r="O68" s="173"/>
      <c r="P68" s="173"/>
      <c r="Q68" s="173"/>
      <c r="R68" s="173"/>
      <c r="S68" s="173"/>
      <c r="T68" s="173"/>
      <c r="U68" s="173"/>
      <c r="V68" s="173"/>
      <c r="W68" s="173"/>
      <c r="X68" s="173"/>
      <c r="Y68" s="173"/>
      <c r="Z68" s="165"/>
      <c r="AA68" s="660"/>
      <c r="AK68" s="567"/>
    </row>
    <row r="69" spans="1:38" ht="13.5" customHeight="1">
      <c r="A69" s="23"/>
      <c r="B69" s="29"/>
      <c r="D69" s="23" t="s">
        <v>1632</v>
      </c>
      <c r="E69" s="173"/>
      <c r="F69" s="173"/>
      <c r="G69" s="173"/>
      <c r="H69" s="173"/>
      <c r="I69" s="173"/>
      <c r="J69" s="173"/>
      <c r="K69" s="173"/>
      <c r="L69" s="173"/>
      <c r="M69" s="173"/>
      <c r="N69" s="173"/>
      <c r="O69" s="173"/>
      <c r="P69" s="173"/>
      <c r="Q69" s="173"/>
      <c r="R69" s="173"/>
      <c r="S69" s="173"/>
      <c r="T69" s="173"/>
      <c r="U69" s="173"/>
      <c r="V69" s="173"/>
      <c r="W69" s="173"/>
      <c r="X69" s="173"/>
      <c r="Y69" s="173"/>
      <c r="Z69" s="165"/>
      <c r="AA69" s="162" t="s">
        <v>126</v>
      </c>
      <c r="AB69" s="1889" t="s">
        <v>1633</v>
      </c>
      <c r="AC69" s="1889"/>
      <c r="AD69" s="1889"/>
      <c r="AE69" s="1889"/>
      <c r="AF69" s="1889"/>
      <c r="AG69" s="1889"/>
      <c r="AH69" s="1889"/>
      <c r="AI69" s="1889"/>
      <c r="AJ69" s="1889"/>
      <c r="AK69" s="567"/>
    </row>
    <row r="70" spans="1:38" ht="14.1" customHeight="1">
      <c r="A70" s="23"/>
      <c r="B70" s="29"/>
      <c r="C70" s="23"/>
      <c r="D70" s="23"/>
      <c r="E70" s="173"/>
      <c r="F70" s="173"/>
      <c r="G70" s="173"/>
      <c r="H70" s="173"/>
      <c r="I70" s="173"/>
      <c r="J70" s="173"/>
      <c r="K70" s="173"/>
      <c r="L70" s="173"/>
      <c r="M70" s="173"/>
      <c r="N70" s="173"/>
      <c r="O70" s="173"/>
      <c r="P70" s="173"/>
      <c r="Q70" s="173"/>
      <c r="R70" s="173"/>
      <c r="S70" s="173"/>
      <c r="T70" s="173"/>
      <c r="U70" s="173"/>
      <c r="V70" s="173"/>
      <c r="W70" s="173"/>
      <c r="X70" s="173"/>
      <c r="Y70" s="173"/>
      <c r="Z70" s="165"/>
      <c r="AA70" s="36"/>
      <c r="AB70" s="1889"/>
      <c r="AC70" s="1889"/>
      <c r="AD70" s="1889"/>
      <c r="AE70" s="1889"/>
      <c r="AF70" s="1889"/>
      <c r="AG70" s="1889"/>
      <c r="AH70" s="1889"/>
      <c r="AI70" s="1889"/>
      <c r="AJ70" s="1889"/>
      <c r="AK70" s="567"/>
    </row>
    <row r="71" spans="1:38" ht="6" customHeight="1">
      <c r="A71" s="23"/>
      <c r="B71" s="29"/>
      <c r="C71" s="23"/>
      <c r="D71" s="23"/>
      <c r="E71" s="173"/>
      <c r="F71" s="173"/>
      <c r="G71" s="173"/>
      <c r="H71" s="173"/>
      <c r="I71" s="173"/>
      <c r="J71" s="173"/>
      <c r="K71" s="173"/>
      <c r="L71" s="173"/>
      <c r="M71" s="173"/>
      <c r="N71" s="173"/>
      <c r="O71" s="173"/>
      <c r="P71" s="173"/>
      <c r="Q71" s="173"/>
      <c r="R71" s="173"/>
      <c r="S71" s="173"/>
      <c r="T71" s="173"/>
      <c r="U71" s="173"/>
      <c r="V71" s="173"/>
      <c r="W71" s="173"/>
      <c r="X71" s="173"/>
      <c r="Y71" s="173"/>
      <c r="Z71" s="165"/>
      <c r="AA71" s="42"/>
      <c r="AB71" s="1889"/>
      <c r="AC71" s="1889"/>
      <c r="AD71" s="1889"/>
      <c r="AE71" s="1889"/>
      <c r="AF71" s="1889"/>
      <c r="AG71" s="1889"/>
      <c r="AH71" s="1889"/>
      <c r="AI71" s="1889"/>
      <c r="AJ71" s="1889"/>
      <c r="AK71" s="567"/>
    </row>
    <row r="72" spans="1:38" ht="14.1" customHeight="1">
      <c r="A72" s="23"/>
      <c r="B72" s="29"/>
      <c r="D72" s="23" t="s">
        <v>1634</v>
      </c>
      <c r="E72" s="150"/>
      <c r="F72" s="150"/>
      <c r="G72" s="150"/>
      <c r="H72" s="150"/>
      <c r="I72" s="138"/>
      <c r="J72" s="1874" t="s">
        <v>833</v>
      </c>
      <c r="K72" s="1874"/>
      <c r="L72" s="1888"/>
      <c r="M72" s="1888"/>
      <c r="N72" s="150" t="s">
        <v>21</v>
      </c>
      <c r="O72" s="1888"/>
      <c r="P72" s="1888"/>
      <c r="Q72" s="150" t="s">
        <v>391</v>
      </c>
      <c r="R72" s="1888"/>
      <c r="S72" s="1888"/>
      <c r="T72" s="23" t="s">
        <v>124</v>
      </c>
      <c r="X72" s="173"/>
      <c r="Y72" s="173"/>
      <c r="Z72" s="165"/>
      <c r="AA72" s="36" t="s">
        <v>126</v>
      </c>
      <c r="AB72" s="1889" t="s">
        <v>1635</v>
      </c>
      <c r="AC72" s="1889"/>
      <c r="AD72" s="1889"/>
      <c r="AE72" s="1889"/>
      <c r="AF72" s="1889"/>
      <c r="AG72" s="1889"/>
      <c r="AH72" s="1889"/>
      <c r="AI72" s="1889"/>
      <c r="AJ72" s="1889"/>
      <c r="AK72" s="567"/>
      <c r="AL72" s="661"/>
    </row>
    <row r="73" spans="1:38" ht="6" customHeight="1" thickBot="1">
      <c r="A73" s="23"/>
      <c r="B73" s="212"/>
      <c r="C73" s="96"/>
      <c r="D73" s="96"/>
      <c r="E73" s="662"/>
      <c r="F73" s="662"/>
      <c r="G73" s="662"/>
      <c r="H73" s="662"/>
      <c r="I73" s="662"/>
      <c r="J73" s="662"/>
      <c r="K73" s="662"/>
      <c r="L73" s="662"/>
      <c r="M73" s="662"/>
      <c r="N73" s="662"/>
      <c r="O73" s="662"/>
      <c r="P73" s="662"/>
      <c r="Q73" s="662"/>
      <c r="R73" s="662"/>
      <c r="S73" s="662"/>
      <c r="T73" s="662"/>
      <c r="U73" s="662"/>
      <c r="V73" s="662"/>
      <c r="W73" s="662"/>
      <c r="X73" s="662"/>
      <c r="Y73" s="662"/>
      <c r="Z73" s="662"/>
      <c r="AA73" s="563"/>
      <c r="AB73" s="96"/>
      <c r="AC73" s="96"/>
      <c r="AD73" s="96"/>
      <c r="AE73" s="96"/>
      <c r="AF73" s="96"/>
      <c r="AG73" s="96"/>
      <c r="AH73" s="96"/>
      <c r="AI73" s="96"/>
      <c r="AJ73" s="96"/>
      <c r="AK73" s="568"/>
    </row>
  </sheetData>
  <sheetProtection algorithmName="SHA-512" hashValue="cHXpeAvtoBRBUhr5OWywEIdnpszczI12Raq4BxfN33V/j+tPQ9u/uUgxcIea3RI/JaIlGXRZEB+c3H0M0FP5Tw==" saltValue="X86j30XyW6Yd/C3usCT7qg==" spinCount="100000" sheet="1" formatCells="0" formatColumns="0" formatRows="0"/>
  <mergeCells count="197">
    <mergeCell ref="J72:K72"/>
    <mergeCell ref="L72:M72"/>
    <mergeCell ref="O72:P72"/>
    <mergeCell ref="R72:S72"/>
    <mergeCell ref="AB72:AJ72"/>
    <mergeCell ref="B62:C62"/>
    <mergeCell ref="D62:Y62"/>
    <mergeCell ref="AB69:AJ71"/>
    <mergeCell ref="AH23:AJ25"/>
    <mergeCell ref="N24:U24"/>
    <mergeCell ref="V24:W24"/>
    <mergeCell ref="X24:AB24"/>
    <mergeCell ref="AC24:AE24"/>
    <mergeCell ref="AF24:AG24"/>
    <mergeCell ref="N25:T25"/>
    <mergeCell ref="V25:W25"/>
    <mergeCell ref="X25:AB25"/>
    <mergeCell ref="AC25:AE25"/>
    <mergeCell ref="AF25:AG25"/>
    <mergeCell ref="X23:AB23"/>
    <mergeCell ref="AC23:AE23"/>
    <mergeCell ref="N23:U23"/>
    <mergeCell ref="V23:W23"/>
    <mergeCell ref="AB34:AJ34"/>
    <mergeCell ref="F7:G7"/>
    <mergeCell ref="I7:J7"/>
    <mergeCell ref="D18:W18"/>
    <mergeCell ref="D48:Y48"/>
    <mergeCell ref="D41:Y41"/>
    <mergeCell ref="AC26:AE26"/>
    <mergeCell ref="N20:AG20"/>
    <mergeCell ref="D37:F37"/>
    <mergeCell ref="D33:AJ33"/>
    <mergeCell ref="D34:W34"/>
    <mergeCell ref="D35:F35"/>
    <mergeCell ref="J20:L20"/>
    <mergeCell ref="D36:F36"/>
    <mergeCell ref="AH20:AJ20"/>
    <mergeCell ref="J21:L21"/>
    <mergeCell ref="N21:U21"/>
    <mergeCell ref="U17:V17"/>
    <mergeCell ref="R17:S17"/>
    <mergeCell ref="C15:X15"/>
    <mergeCell ref="W12:X13"/>
    <mergeCell ref="V21:W21"/>
    <mergeCell ref="X21:AB21"/>
    <mergeCell ref="AC21:AE21"/>
    <mergeCell ref="N22:U22"/>
    <mergeCell ref="V22:W22"/>
    <mergeCell ref="AA3:AK3"/>
    <mergeCell ref="B3:Z3"/>
    <mergeCell ref="A1:AK1"/>
    <mergeCell ref="B6:C6"/>
    <mergeCell ref="D6:W6"/>
    <mergeCell ref="D7:E7"/>
    <mergeCell ref="L7:O7"/>
    <mergeCell ref="B16:C16"/>
    <mergeCell ref="AF21:AG21"/>
    <mergeCell ref="AH21:AJ21"/>
    <mergeCell ref="X22:AB22"/>
    <mergeCell ref="AF22:AG22"/>
    <mergeCell ref="AC22:AE22"/>
    <mergeCell ref="AH22:AJ22"/>
    <mergeCell ref="D19:AJ19"/>
    <mergeCell ref="G20:I20"/>
    <mergeCell ref="C20:F20"/>
    <mergeCell ref="C4:Y4"/>
    <mergeCell ref="B18:C18"/>
    <mergeCell ref="D16:W16"/>
    <mergeCell ref="I8:J9"/>
    <mergeCell ref="C21:C26"/>
    <mergeCell ref="D21:F21"/>
    <mergeCell ref="C31:F31"/>
    <mergeCell ref="C30:F30"/>
    <mergeCell ref="J32:L32"/>
    <mergeCell ref="V32:W32"/>
    <mergeCell ref="X32:AB32"/>
    <mergeCell ref="AH32:AJ32"/>
    <mergeCell ref="J30:L30"/>
    <mergeCell ref="J31:L31"/>
    <mergeCell ref="AH31:AJ31"/>
    <mergeCell ref="X30:AB30"/>
    <mergeCell ref="AC30:AE30"/>
    <mergeCell ref="AH30:AJ30"/>
    <mergeCell ref="V30:W30"/>
    <mergeCell ref="N30:U30"/>
    <mergeCell ref="G30:I30"/>
    <mergeCell ref="G31:I31"/>
    <mergeCell ref="C32:I32"/>
    <mergeCell ref="M31:AG31"/>
    <mergeCell ref="V29:W29"/>
    <mergeCell ref="X29:AB29"/>
    <mergeCell ref="AC29:AE29"/>
    <mergeCell ref="AH29:AJ29"/>
    <mergeCell ref="AC32:AE32"/>
    <mergeCell ref="N32:U32"/>
    <mergeCell ref="X27:AB27"/>
    <mergeCell ref="AC27:AE27"/>
    <mergeCell ref="AH27:AJ27"/>
    <mergeCell ref="C27:C29"/>
    <mergeCell ref="D29:F29"/>
    <mergeCell ref="G26:I26"/>
    <mergeCell ref="G27:I27"/>
    <mergeCell ref="G28:I28"/>
    <mergeCell ref="G29:I29"/>
    <mergeCell ref="G21:I21"/>
    <mergeCell ref="D28:F28"/>
    <mergeCell ref="D27:F27"/>
    <mergeCell ref="D22:F25"/>
    <mergeCell ref="G22:I25"/>
    <mergeCell ref="J26:L26"/>
    <mergeCell ref="V26:W26"/>
    <mergeCell ref="J29:L29"/>
    <mergeCell ref="O29:S29"/>
    <mergeCell ref="T29:U29"/>
    <mergeCell ref="N27:U28"/>
    <mergeCell ref="J22:L25"/>
    <mergeCell ref="AC55:AJ57"/>
    <mergeCell ref="E44:Y46"/>
    <mergeCell ref="D39:T39"/>
    <mergeCell ref="N36:P36"/>
    <mergeCell ref="N35:P35"/>
    <mergeCell ref="J28:L28"/>
    <mergeCell ref="V28:W28"/>
    <mergeCell ref="X28:AB28"/>
    <mergeCell ref="AC28:AE28"/>
    <mergeCell ref="AH28:AJ28"/>
    <mergeCell ref="X26:AB26"/>
    <mergeCell ref="AH26:AJ26"/>
    <mergeCell ref="J27:L27"/>
    <mergeCell ref="V27:W27"/>
    <mergeCell ref="AF23:AG23"/>
    <mergeCell ref="M26:U26"/>
    <mergeCell ref="D26:F26"/>
    <mergeCell ref="B58:C58"/>
    <mergeCell ref="E59:Y59"/>
    <mergeCell ref="D58:Y58"/>
    <mergeCell ref="D56:Y56"/>
    <mergeCell ref="AA45:AB45"/>
    <mergeCell ref="AB43:AJ44"/>
    <mergeCell ref="AC45:AJ46"/>
    <mergeCell ref="E42:Y42"/>
    <mergeCell ref="E49:Y49"/>
    <mergeCell ref="E51:Y54"/>
    <mergeCell ref="B56:C56"/>
    <mergeCell ref="AC47:AJ49"/>
    <mergeCell ref="AA47:AB48"/>
    <mergeCell ref="AA50:AB51"/>
    <mergeCell ref="AC50:AJ54"/>
    <mergeCell ref="AA55:AB56"/>
    <mergeCell ref="D8:H9"/>
    <mergeCell ref="K8:L9"/>
    <mergeCell ref="M8:N9"/>
    <mergeCell ref="O8:P9"/>
    <mergeCell ref="Q8:R9"/>
    <mergeCell ref="S8:T9"/>
    <mergeCell ref="U8:X9"/>
    <mergeCell ref="D10:E11"/>
    <mergeCell ref="F10:H10"/>
    <mergeCell ref="I10:J10"/>
    <mergeCell ref="K10:L10"/>
    <mergeCell ref="M10:N10"/>
    <mergeCell ref="O10:P10"/>
    <mergeCell ref="Q10:R10"/>
    <mergeCell ref="S10:T10"/>
    <mergeCell ref="U10:V10"/>
    <mergeCell ref="W10:X11"/>
    <mergeCell ref="F11:H11"/>
    <mergeCell ref="I11:J11"/>
    <mergeCell ref="K11:L11"/>
    <mergeCell ref="M11:N11"/>
    <mergeCell ref="O11:P11"/>
    <mergeCell ref="Q11:R11"/>
    <mergeCell ref="AB14:AJ18"/>
    <mergeCell ref="AA14:AA15"/>
    <mergeCell ref="AB8:AJ9"/>
    <mergeCell ref="AB10:AJ11"/>
    <mergeCell ref="AB38:AJ42"/>
    <mergeCell ref="S11:T11"/>
    <mergeCell ref="U11:V11"/>
    <mergeCell ref="D12:E13"/>
    <mergeCell ref="F12:H12"/>
    <mergeCell ref="I12:J12"/>
    <mergeCell ref="K12:L12"/>
    <mergeCell ref="M12:N12"/>
    <mergeCell ref="O12:P12"/>
    <mergeCell ref="Q12:R12"/>
    <mergeCell ref="S12:T12"/>
    <mergeCell ref="U12:V12"/>
    <mergeCell ref="F13:H13"/>
    <mergeCell ref="I13:J13"/>
    <mergeCell ref="K13:L13"/>
    <mergeCell ref="M13:N13"/>
    <mergeCell ref="O13:P13"/>
    <mergeCell ref="Q13:R13"/>
    <mergeCell ref="S13:T13"/>
    <mergeCell ref="U13:V13"/>
  </mergeCells>
  <phoneticPr fontId="4"/>
  <conditionalFormatting sqref="E60:Y61">
    <cfRule type="containsBlanks" dxfId="401" priority="4">
      <formula>LEN(TRIM(E60))=0</formula>
    </cfRule>
  </conditionalFormatting>
  <conditionalFormatting sqref="F7:G7">
    <cfRule type="containsBlanks" dxfId="400" priority="27">
      <formula>LEN(TRIM(F7))=0</formula>
    </cfRule>
  </conditionalFormatting>
  <conditionalFormatting sqref="G21:L21 G22 J22 G27:L28 G30:L30 J32:L32">
    <cfRule type="containsBlanks" dxfId="399" priority="7">
      <formula>LEN(TRIM(G21))=0</formula>
    </cfRule>
  </conditionalFormatting>
  <conditionalFormatting sqref="I7">
    <cfRule type="containsBlanks" dxfId="398" priority="28">
      <formula>LEN(TRIM(I7))=0</formula>
    </cfRule>
  </conditionalFormatting>
  <conditionalFormatting sqref="I10:T11 I12:N13">
    <cfRule type="containsBlanks" dxfId="397" priority="2">
      <formula>LEN(TRIM(I10))=0</formula>
    </cfRule>
  </conditionalFormatting>
  <conditionalFormatting sqref="L72:M72 O72:P72 R72:S72">
    <cfRule type="containsBlanks" dxfId="396" priority="1">
      <formula>LEN(TRIM(L72))=0</formula>
    </cfRule>
  </conditionalFormatting>
  <conditionalFormatting sqref="V21:W21 V22 V23:W24">
    <cfRule type="containsBlanks" dxfId="395" priority="6">
      <formula>LEN(TRIM(V21))=0</formula>
    </cfRule>
  </conditionalFormatting>
  <conditionalFormatting sqref="V27:W28">
    <cfRule type="containsBlanks" dxfId="394" priority="24">
      <formula>LEN(TRIM(V27))=0</formula>
    </cfRule>
  </conditionalFormatting>
  <dataValidations count="4">
    <dataValidation type="custom" imeMode="off" allowBlank="1" showInputMessage="1" showErrorMessage="1" error="「,」（カンマ）ではなく「.」（小数点・ピリオド）を使用してください" sqref="J32:L32 J30:L30 J27:L28 J21:L25" xr:uid="{5B0B2AF0-A44C-4476-8B7E-3C20688881C3}">
      <formula1>ISERROR(SEARCH(",",J21))</formula1>
    </dataValidation>
    <dataValidation type="list" allowBlank="1" showInputMessage="1" showErrorMessage="1" sqref="O72" xr:uid="{018CEB14-3A61-416F-9687-5DC209E0CA22}">
      <formula1>"1,２,３,４,５,６,７,８,９,10,11,12"</formula1>
    </dataValidation>
    <dataValidation type="list" allowBlank="1" showInputMessage="1" showErrorMessage="1" sqref="R72" xr:uid="{C2F4F2EB-7BDC-4407-9478-5CB2EE8B1809}">
      <formula1>"1,２,３,４,５,６,７,８,９,10,11,12,13,14,15,16,17,18,19,20,21,22,23,24,25,26,27,28,29,30,31"</formula1>
    </dataValidation>
    <dataValidation type="list" allowBlank="1" showInputMessage="1" showErrorMessage="1" sqref="L72" xr:uid="{ACACEF65-A59F-4D0C-818D-AFD76639BD7D}">
      <formula1>"元,２,３,４,５,６,７,８,９,10,11,12,13,14,15,16,17,18,19,20,21,22,23,24,25,26,27,28,29,30,31"</formula1>
    </dataValidation>
  </dataValidations>
  <printOptions horizontalCentered="1"/>
  <pageMargins left="0.70866141732283472" right="0.31496062992125984" top="0.39370078740157483" bottom="0.39370078740157483" header="0.51181102362204722" footer="0.31496062992125984"/>
  <pageSetup paperSize="9" scale="8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0305" r:id="rId4" name="Check Box 1">
              <controlPr defaultSize="0" autoFill="0" autoLine="0" autoPict="0">
                <anchor moveWithCells="1">
                  <from>
                    <xdr:col>18</xdr:col>
                    <xdr:colOff>76200</xdr:colOff>
                    <xdr:row>14</xdr:row>
                    <xdr:rowOff>152400</xdr:rowOff>
                  </from>
                  <to>
                    <xdr:col>21</xdr:col>
                    <xdr:colOff>19050</xdr:colOff>
                    <xdr:row>16</xdr:row>
                    <xdr:rowOff>19050</xdr:rowOff>
                  </to>
                </anchor>
              </controlPr>
            </control>
          </mc:Choice>
        </mc:AlternateContent>
        <mc:AlternateContent xmlns:mc="http://schemas.openxmlformats.org/markup-compatibility/2006">
          <mc:Choice Requires="x14">
            <control shapeId="610306" r:id="rId5" name="Check Box 2">
              <controlPr defaultSize="0" autoFill="0" autoLine="0" autoPict="0">
                <anchor moveWithCells="1">
                  <from>
                    <xdr:col>21</xdr:col>
                    <xdr:colOff>76200</xdr:colOff>
                    <xdr:row>14</xdr:row>
                    <xdr:rowOff>152400</xdr:rowOff>
                  </from>
                  <to>
                    <xdr:col>24</xdr:col>
                    <xdr:colOff>19050</xdr:colOff>
                    <xdr:row>16</xdr:row>
                    <xdr:rowOff>9525</xdr:rowOff>
                  </to>
                </anchor>
              </controlPr>
            </control>
          </mc:Choice>
        </mc:AlternateContent>
        <mc:AlternateContent xmlns:mc="http://schemas.openxmlformats.org/markup-compatibility/2006">
          <mc:Choice Requires="x14">
            <control shapeId="610313" r:id="rId6" name="Check Box 34">
              <controlPr defaultSize="0" autoFill="0" autoLine="0" autoPict="0">
                <anchor moveWithCells="1" sizeWithCells="1">
                  <from>
                    <xdr:col>6</xdr:col>
                    <xdr:colOff>28575</xdr:colOff>
                    <xdr:row>33</xdr:row>
                    <xdr:rowOff>123825</xdr:rowOff>
                  </from>
                  <to>
                    <xdr:col>8</xdr:col>
                    <xdr:colOff>47625</xdr:colOff>
                    <xdr:row>35</xdr:row>
                    <xdr:rowOff>28575</xdr:rowOff>
                  </to>
                </anchor>
              </controlPr>
            </control>
          </mc:Choice>
        </mc:AlternateContent>
        <mc:AlternateContent xmlns:mc="http://schemas.openxmlformats.org/markup-compatibility/2006">
          <mc:Choice Requires="x14">
            <control shapeId="610316" r:id="rId7" name="Check Box 12">
              <controlPr defaultSize="0" autoFill="0" autoLine="0" autoPict="0">
                <anchor moveWithCells="1" sizeWithCells="1">
                  <from>
                    <xdr:col>8</xdr:col>
                    <xdr:colOff>180975</xdr:colOff>
                    <xdr:row>33</xdr:row>
                    <xdr:rowOff>114300</xdr:rowOff>
                  </from>
                  <to>
                    <xdr:col>9</xdr:col>
                    <xdr:colOff>190500</xdr:colOff>
                    <xdr:row>35</xdr:row>
                    <xdr:rowOff>9525</xdr:rowOff>
                  </to>
                </anchor>
              </controlPr>
            </control>
          </mc:Choice>
        </mc:AlternateContent>
        <mc:AlternateContent xmlns:mc="http://schemas.openxmlformats.org/markup-compatibility/2006">
          <mc:Choice Requires="x14">
            <control shapeId="610319" r:id="rId8" name="Check Box 15">
              <controlPr defaultSize="0" autoFill="0" autoLine="0" autoPict="0">
                <anchor moveWithCells="1" sizeWithCells="1">
                  <from>
                    <xdr:col>6</xdr:col>
                    <xdr:colOff>28575</xdr:colOff>
                    <xdr:row>35</xdr:row>
                    <xdr:rowOff>133350</xdr:rowOff>
                  </from>
                  <to>
                    <xdr:col>8</xdr:col>
                    <xdr:colOff>47625</xdr:colOff>
                    <xdr:row>37</xdr:row>
                    <xdr:rowOff>38100</xdr:rowOff>
                  </to>
                </anchor>
              </controlPr>
            </control>
          </mc:Choice>
        </mc:AlternateContent>
        <mc:AlternateContent xmlns:mc="http://schemas.openxmlformats.org/markup-compatibility/2006">
          <mc:Choice Requires="x14">
            <control shapeId="610320" r:id="rId9" name="Check Box 16">
              <controlPr defaultSize="0" autoFill="0" autoLine="0" autoPict="0">
                <anchor moveWithCells="1" sizeWithCells="1">
                  <from>
                    <xdr:col>6</xdr:col>
                    <xdr:colOff>28575</xdr:colOff>
                    <xdr:row>34</xdr:row>
                    <xdr:rowOff>123825</xdr:rowOff>
                  </from>
                  <to>
                    <xdr:col>8</xdr:col>
                    <xdr:colOff>47625</xdr:colOff>
                    <xdr:row>36</xdr:row>
                    <xdr:rowOff>28575</xdr:rowOff>
                  </to>
                </anchor>
              </controlPr>
            </control>
          </mc:Choice>
        </mc:AlternateContent>
        <mc:AlternateContent xmlns:mc="http://schemas.openxmlformats.org/markup-compatibility/2006">
          <mc:Choice Requires="x14">
            <control shapeId="610321" r:id="rId10" name="Check Box 17">
              <controlPr defaultSize="0" autoFill="0" autoLine="0" autoPict="0">
                <anchor moveWithCells="1" sizeWithCells="1">
                  <from>
                    <xdr:col>8</xdr:col>
                    <xdr:colOff>180975</xdr:colOff>
                    <xdr:row>34</xdr:row>
                    <xdr:rowOff>123825</xdr:rowOff>
                  </from>
                  <to>
                    <xdr:col>12</xdr:col>
                    <xdr:colOff>0</xdr:colOff>
                    <xdr:row>36</xdr:row>
                    <xdr:rowOff>28575</xdr:rowOff>
                  </to>
                </anchor>
              </controlPr>
            </control>
          </mc:Choice>
        </mc:AlternateContent>
        <mc:AlternateContent xmlns:mc="http://schemas.openxmlformats.org/markup-compatibility/2006">
          <mc:Choice Requires="x14">
            <control shapeId="610322" r:id="rId11" name="Check Box 18">
              <controlPr defaultSize="0" autoFill="0" autoLine="0" autoPict="0">
                <anchor moveWithCells="1" sizeWithCells="1">
                  <from>
                    <xdr:col>8</xdr:col>
                    <xdr:colOff>180975</xdr:colOff>
                    <xdr:row>35</xdr:row>
                    <xdr:rowOff>133350</xdr:rowOff>
                  </from>
                  <to>
                    <xdr:col>12</xdr:col>
                    <xdr:colOff>0</xdr:colOff>
                    <xdr:row>37</xdr:row>
                    <xdr:rowOff>38100</xdr:rowOff>
                  </to>
                </anchor>
              </controlPr>
            </control>
          </mc:Choice>
        </mc:AlternateContent>
        <mc:AlternateContent xmlns:mc="http://schemas.openxmlformats.org/markup-compatibility/2006">
          <mc:Choice Requires="x14">
            <control shapeId="610317" r:id="rId12" name="Check Box 13">
              <controlPr defaultSize="0" autoFill="0" autoLine="0" autoPict="0">
                <anchor moveWithCells="1" sizeWithCells="1">
                  <from>
                    <xdr:col>17</xdr:col>
                    <xdr:colOff>0</xdr:colOff>
                    <xdr:row>33</xdr:row>
                    <xdr:rowOff>114300</xdr:rowOff>
                  </from>
                  <to>
                    <xdr:col>19</xdr:col>
                    <xdr:colOff>19050</xdr:colOff>
                    <xdr:row>35</xdr:row>
                    <xdr:rowOff>19050</xdr:rowOff>
                  </to>
                </anchor>
              </controlPr>
            </control>
          </mc:Choice>
        </mc:AlternateContent>
        <mc:AlternateContent xmlns:mc="http://schemas.openxmlformats.org/markup-compatibility/2006">
          <mc:Choice Requires="x14">
            <control shapeId="610318" r:id="rId13" name="Check Box 14">
              <controlPr defaultSize="0" autoFill="0" autoLine="0" autoPict="0">
                <anchor moveWithCells="1" sizeWithCells="1">
                  <from>
                    <xdr:col>19</xdr:col>
                    <xdr:colOff>190500</xdr:colOff>
                    <xdr:row>33</xdr:row>
                    <xdr:rowOff>114300</xdr:rowOff>
                  </from>
                  <to>
                    <xdr:col>22</xdr:col>
                    <xdr:colOff>9525</xdr:colOff>
                    <xdr:row>35</xdr:row>
                    <xdr:rowOff>19050</xdr:rowOff>
                  </to>
                </anchor>
              </controlPr>
            </control>
          </mc:Choice>
        </mc:AlternateContent>
        <mc:AlternateContent xmlns:mc="http://schemas.openxmlformats.org/markup-compatibility/2006">
          <mc:Choice Requires="x14">
            <control shapeId="610323" r:id="rId14" name="Check Box 19">
              <controlPr defaultSize="0" autoFill="0" autoLine="0" autoPict="0">
                <anchor moveWithCells="1" sizeWithCells="1">
                  <from>
                    <xdr:col>17</xdr:col>
                    <xdr:colOff>0</xdr:colOff>
                    <xdr:row>34</xdr:row>
                    <xdr:rowOff>123825</xdr:rowOff>
                  </from>
                  <to>
                    <xdr:col>19</xdr:col>
                    <xdr:colOff>19050</xdr:colOff>
                    <xdr:row>36</xdr:row>
                    <xdr:rowOff>28575</xdr:rowOff>
                  </to>
                </anchor>
              </controlPr>
            </control>
          </mc:Choice>
        </mc:AlternateContent>
        <mc:AlternateContent xmlns:mc="http://schemas.openxmlformats.org/markup-compatibility/2006">
          <mc:Choice Requires="x14">
            <control shapeId="610324" r:id="rId15" name="Check Box 20">
              <controlPr defaultSize="0" autoFill="0" autoLine="0" autoPict="0">
                <anchor moveWithCells="1" sizeWithCells="1">
                  <from>
                    <xdr:col>19</xdr:col>
                    <xdr:colOff>190500</xdr:colOff>
                    <xdr:row>34</xdr:row>
                    <xdr:rowOff>123825</xdr:rowOff>
                  </from>
                  <to>
                    <xdr:col>22</xdr:col>
                    <xdr:colOff>9525</xdr:colOff>
                    <xdr:row>36</xdr:row>
                    <xdr:rowOff>28575</xdr:rowOff>
                  </to>
                </anchor>
              </controlPr>
            </control>
          </mc:Choice>
        </mc:AlternateContent>
        <mc:AlternateContent xmlns:mc="http://schemas.openxmlformats.org/markup-compatibility/2006">
          <mc:Choice Requires="x14">
            <control shapeId="610367" r:id="rId16" name="Check Box 1">
              <controlPr defaultSize="0" autoFill="0" autoLine="0" autoPict="0">
                <anchor moveWithCells="1">
                  <from>
                    <xdr:col>18</xdr:col>
                    <xdr:colOff>76200</xdr:colOff>
                    <xdr:row>38</xdr:row>
                    <xdr:rowOff>0</xdr:rowOff>
                  </from>
                  <to>
                    <xdr:col>21</xdr:col>
                    <xdr:colOff>19050</xdr:colOff>
                    <xdr:row>39</xdr:row>
                    <xdr:rowOff>47625</xdr:rowOff>
                  </to>
                </anchor>
              </controlPr>
            </control>
          </mc:Choice>
        </mc:AlternateContent>
        <mc:AlternateContent xmlns:mc="http://schemas.openxmlformats.org/markup-compatibility/2006">
          <mc:Choice Requires="x14">
            <control shapeId="610368" r:id="rId17" name="Check Box 2">
              <controlPr defaultSize="0" autoFill="0" autoLine="0" autoPict="0">
                <anchor moveWithCells="1">
                  <from>
                    <xdr:col>21</xdr:col>
                    <xdr:colOff>76200</xdr:colOff>
                    <xdr:row>38</xdr:row>
                    <xdr:rowOff>0</xdr:rowOff>
                  </from>
                  <to>
                    <xdr:col>24</xdr:col>
                    <xdr:colOff>19050</xdr:colOff>
                    <xdr:row>39</xdr:row>
                    <xdr:rowOff>38100</xdr:rowOff>
                  </to>
                </anchor>
              </controlPr>
            </control>
          </mc:Choice>
        </mc:AlternateContent>
        <mc:AlternateContent xmlns:mc="http://schemas.openxmlformats.org/markup-compatibility/2006">
          <mc:Choice Requires="x14">
            <control shapeId="610369" r:id="rId18" name="Check Box 1">
              <controlPr defaultSize="0" autoFill="0" autoLine="0" autoPict="0">
                <anchor moveWithCells="1">
                  <from>
                    <xdr:col>18</xdr:col>
                    <xdr:colOff>76200</xdr:colOff>
                    <xdr:row>40</xdr:row>
                    <xdr:rowOff>123825</xdr:rowOff>
                  </from>
                  <to>
                    <xdr:col>21</xdr:col>
                    <xdr:colOff>28575</xdr:colOff>
                    <xdr:row>42</xdr:row>
                    <xdr:rowOff>28575</xdr:rowOff>
                  </to>
                </anchor>
              </controlPr>
            </control>
          </mc:Choice>
        </mc:AlternateContent>
        <mc:AlternateContent xmlns:mc="http://schemas.openxmlformats.org/markup-compatibility/2006">
          <mc:Choice Requires="x14">
            <control shapeId="610370" r:id="rId19" name="Check Box 2">
              <controlPr defaultSize="0" autoFill="0" autoLine="0" autoPict="0">
                <anchor moveWithCells="1">
                  <from>
                    <xdr:col>21</xdr:col>
                    <xdr:colOff>47625</xdr:colOff>
                    <xdr:row>40</xdr:row>
                    <xdr:rowOff>123825</xdr:rowOff>
                  </from>
                  <to>
                    <xdr:col>24</xdr:col>
                    <xdr:colOff>0</xdr:colOff>
                    <xdr:row>42</xdr:row>
                    <xdr:rowOff>19050</xdr:rowOff>
                  </to>
                </anchor>
              </controlPr>
            </control>
          </mc:Choice>
        </mc:AlternateContent>
        <mc:AlternateContent xmlns:mc="http://schemas.openxmlformats.org/markup-compatibility/2006">
          <mc:Choice Requires="x14">
            <control shapeId="610373" r:id="rId20" name="Check Box 1">
              <controlPr defaultSize="0" autoFill="0" autoLine="0" autoPict="0">
                <anchor moveWithCells="1">
                  <from>
                    <xdr:col>18</xdr:col>
                    <xdr:colOff>76200</xdr:colOff>
                    <xdr:row>48</xdr:row>
                    <xdr:rowOff>0</xdr:rowOff>
                  </from>
                  <to>
                    <xdr:col>21</xdr:col>
                    <xdr:colOff>28575</xdr:colOff>
                    <xdr:row>49</xdr:row>
                    <xdr:rowOff>0</xdr:rowOff>
                  </to>
                </anchor>
              </controlPr>
            </control>
          </mc:Choice>
        </mc:AlternateContent>
        <mc:AlternateContent xmlns:mc="http://schemas.openxmlformats.org/markup-compatibility/2006">
          <mc:Choice Requires="x14">
            <control shapeId="610374" r:id="rId21" name="Check Box 2">
              <controlPr defaultSize="0" autoFill="0" autoLine="0" autoPict="0">
                <anchor moveWithCells="1">
                  <from>
                    <xdr:col>21</xdr:col>
                    <xdr:colOff>47625</xdr:colOff>
                    <xdr:row>48</xdr:row>
                    <xdr:rowOff>0</xdr:rowOff>
                  </from>
                  <to>
                    <xdr:col>24</xdr:col>
                    <xdr:colOff>0</xdr:colOff>
                    <xdr:row>48</xdr:row>
                    <xdr:rowOff>142875</xdr:rowOff>
                  </to>
                </anchor>
              </controlPr>
            </control>
          </mc:Choice>
        </mc:AlternateContent>
        <mc:AlternateContent xmlns:mc="http://schemas.openxmlformats.org/markup-compatibility/2006">
          <mc:Choice Requires="x14">
            <control shapeId="610377" r:id="rId22" name="Check Box 73">
              <controlPr defaultSize="0" autoFill="0" autoLine="0" autoPict="0">
                <anchor moveWithCells="1">
                  <from>
                    <xdr:col>18</xdr:col>
                    <xdr:colOff>76200</xdr:colOff>
                    <xdr:row>52</xdr:row>
                    <xdr:rowOff>114300</xdr:rowOff>
                  </from>
                  <to>
                    <xdr:col>21</xdr:col>
                    <xdr:colOff>28575</xdr:colOff>
                    <xdr:row>53</xdr:row>
                    <xdr:rowOff>114300</xdr:rowOff>
                  </to>
                </anchor>
              </controlPr>
            </control>
          </mc:Choice>
        </mc:AlternateContent>
        <mc:AlternateContent xmlns:mc="http://schemas.openxmlformats.org/markup-compatibility/2006">
          <mc:Choice Requires="x14">
            <control shapeId="610378" r:id="rId23" name="Check Box 74">
              <controlPr defaultSize="0" autoFill="0" autoLine="0" autoPict="0">
                <anchor moveWithCells="1">
                  <from>
                    <xdr:col>21</xdr:col>
                    <xdr:colOff>47625</xdr:colOff>
                    <xdr:row>52</xdr:row>
                    <xdr:rowOff>114300</xdr:rowOff>
                  </from>
                  <to>
                    <xdr:col>24</xdr:col>
                    <xdr:colOff>0</xdr:colOff>
                    <xdr:row>53</xdr:row>
                    <xdr:rowOff>104775</xdr:rowOff>
                  </to>
                </anchor>
              </controlPr>
            </control>
          </mc:Choice>
        </mc:AlternateContent>
        <mc:AlternateContent xmlns:mc="http://schemas.openxmlformats.org/markup-compatibility/2006">
          <mc:Choice Requires="x14">
            <control shapeId="610381" r:id="rId24" name="Check Box 77">
              <controlPr defaultSize="0" autoFill="0" autoLine="0" autoPict="0">
                <anchor moveWithCells="1">
                  <from>
                    <xdr:col>18</xdr:col>
                    <xdr:colOff>76200</xdr:colOff>
                    <xdr:row>55</xdr:row>
                    <xdr:rowOff>0</xdr:rowOff>
                  </from>
                  <to>
                    <xdr:col>21</xdr:col>
                    <xdr:colOff>28575</xdr:colOff>
                    <xdr:row>56</xdr:row>
                    <xdr:rowOff>47625</xdr:rowOff>
                  </to>
                </anchor>
              </controlPr>
            </control>
          </mc:Choice>
        </mc:AlternateContent>
        <mc:AlternateContent xmlns:mc="http://schemas.openxmlformats.org/markup-compatibility/2006">
          <mc:Choice Requires="x14">
            <control shapeId="610382" r:id="rId25" name="Check Box 78">
              <controlPr defaultSize="0" autoFill="0" autoLine="0" autoPict="0">
                <anchor moveWithCells="1">
                  <from>
                    <xdr:col>21</xdr:col>
                    <xdr:colOff>47625</xdr:colOff>
                    <xdr:row>55</xdr:row>
                    <xdr:rowOff>0</xdr:rowOff>
                  </from>
                  <to>
                    <xdr:col>24</xdr:col>
                    <xdr:colOff>0</xdr:colOff>
                    <xdr:row>56</xdr:row>
                    <xdr:rowOff>38100</xdr:rowOff>
                  </to>
                </anchor>
              </controlPr>
            </control>
          </mc:Choice>
        </mc:AlternateContent>
        <mc:AlternateContent xmlns:mc="http://schemas.openxmlformats.org/markup-compatibility/2006">
          <mc:Choice Requires="x14">
            <control shapeId="610383" r:id="rId26" name="Check Box 79">
              <controlPr defaultSize="0" autoFill="0" autoLine="0" autoPict="0">
                <anchor moveWithCells="1">
                  <from>
                    <xdr:col>18</xdr:col>
                    <xdr:colOff>76200</xdr:colOff>
                    <xdr:row>57</xdr:row>
                    <xdr:rowOff>0</xdr:rowOff>
                  </from>
                  <to>
                    <xdr:col>21</xdr:col>
                    <xdr:colOff>28575</xdr:colOff>
                    <xdr:row>58</xdr:row>
                    <xdr:rowOff>28575</xdr:rowOff>
                  </to>
                </anchor>
              </controlPr>
            </control>
          </mc:Choice>
        </mc:AlternateContent>
        <mc:AlternateContent xmlns:mc="http://schemas.openxmlformats.org/markup-compatibility/2006">
          <mc:Choice Requires="x14">
            <control shapeId="610384" r:id="rId27" name="Check Box 80">
              <controlPr defaultSize="0" autoFill="0" autoLine="0" autoPict="0">
                <anchor moveWithCells="1">
                  <from>
                    <xdr:col>21</xdr:col>
                    <xdr:colOff>47625</xdr:colOff>
                    <xdr:row>57</xdr:row>
                    <xdr:rowOff>0</xdr:rowOff>
                  </from>
                  <to>
                    <xdr:col>24</xdr:col>
                    <xdr:colOff>0</xdr:colOff>
                    <xdr:row>58</xdr:row>
                    <xdr:rowOff>19050</xdr:rowOff>
                  </to>
                </anchor>
              </controlPr>
            </control>
          </mc:Choice>
        </mc:AlternateContent>
        <mc:AlternateContent xmlns:mc="http://schemas.openxmlformats.org/markup-compatibility/2006">
          <mc:Choice Requires="x14">
            <control shapeId="610385" r:id="rId28" name="Check Box 1">
              <controlPr defaultSize="0" autoFill="0" autoLine="0" autoPict="0">
                <anchor moveWithCells="1">
                  <from>
                    <xdr:col>18</xdr:col>
                    <xdr:colOff>76200</xdr:colOff>
                    <xdr:row>44</xdr:row>
                    <xdr:rowOff>38100</xdr:rowOff>
                  </from>
                  <to>
                    <xdr:col>21</xdr:col>
                    <xdr:colOff>19050</xdr:colOff>
                    <xdr:row>45</xdr:row>
                    <xdr:rowOff>85725</xdr:rowOff>
                  </to>
                </anchor>
              </controlPr>
            </control>
          </mc:Choice>
        </mc:AlternateContent>
        <mc:AlternateContent xmlns:mc="http://schemas.openxmlformats.org/markup-compatibility/2006">
          <mc:Choice Requires="x14">
            <control shapeId="610386" r:id="rId29" name="Check Box 2">
              <controlPr defaultSize="0" autoFill="0" autoLine="0" autoPict="0">
                <anchor moveWithCells="1">
                  <from>
                    <xdr:col>21</xdr:col>
                    <xdr:colOff>76200</xdr:colOff>
                    <xdr:row>44</xdr:row>
                    <xdr:rowOff>38100</xdr:rowOff>
                  </from>
                  <to>
                    <xdr:col>24</xdr:col>
                    <xdr:colOff>19050</xdr:colOff>
                    <xdr:row>45</xdr:row>
                    <xdr:rowOff>76200</xdr:rowOff>
                  </to>
                </anchor>
              </controlPr>
            </control>
          </mc:Choice>
        </mc:AlternateContent>
        <mc:AlternateContent xmlns:mc="http://schemas.openxmlformats.org/markup-compatibility/2006">
          <mc:Choice Requires="x14">
            <control shapeId="610396" r:id="rId30" name="Check Box 92">
              <controlPr defaultSize="0" autoPict="0">
                <anchor moveWithCells="1" sizeWithCells="1">
                  <from>
                    <xdr:col>3</xdr:col>
                    <xdr:colOff>95250</xdr:colOff>
                    <xdr:row>66</xdr:row>
                    <xdr:rowOff>9525</xdr:rowOff>
                  </from>
                  <to>
                    <xdr:col>15</xdr:col>
                    <xdr:colOff>171450</xdr:colOff>
                    <xdr:row>67</xdr:row>
                    <xdr:rowOff>57150</xdr:rowOff>
                  </to>
                </anchor>
              </controlPr>
            </control>
          </mc:Choice>
        </mc:AlternateContent>
        <mc:AlternateContent xmlns:mc="http://schemas.openxmlformats.org/markup-compatibility/2006">
          <mc:Choice Requires="x14">
            <control shapeId="610397" r:id="rId31" name="Check Box 33">
              <controlPr defaultSize="0" autoPict="0">
                <anchor moveWithCells="1" sizeWithCells="1">
                  <from>
                    <xdr:col>3</xdr:col>
                    <xdr:colOff>95250</xdr:colOff>
                    <xdr:row>62</xdr:row>
                    <xdr:rowOff>142875</xdr:rowOff>
                  </from>
                  <to>
                    <xdr:col>10</xdr:col>
                    <xdr:colOff>38100</xdr:colOff>
                    <xdr:row>64</xdr:row>
                    <xdr:rowOff>19050</xdr:rowOff>
                  </to>
                </anchor>
              </controlPr>
            </control>
          </mc:Choice>
        </mc:AlternateContent>
        <mc:AlternateContent xmlns:mc="http://schemas.openxmlformats.org/markup-compatibility/2006">
          <mc:Choice Requires="x14">
            <control shapeId="610398" r:id="rId32" name="Check Box 94">
              <controlPr defaultSize="0" autoPict="0">
                <anchor moveWithCells="1" sizeWithCells="1">
                  <from>
                    <xdr:col>3</xdr:col>
                    <xdr:colOff>95250</xdr:colOff>
                    <xdr:row>63</xdr:row>
                    <xdr:rowOff>114300</xdr:rowOff>
                  </from>
                  <to>
                    <xdr:col>6</xdr:col>
                    <xdr:colOff>152400</xdr:colOff>
                    <xdr:row>65</xdr:row>
                    <xdr:rowOff>57150</xdr:rowOff>
                  </to>
                </anchor>
              </controlPr>
            </control>
          </mc:Choice>
        </mc:AlternateContent>
        <mc:AlternateContent xmlns:mc="http://schemas.openxmlformats.org/markup-compatibility/2006">
          <mc:Choice Requires="x14">
            <control shapeId="610399" r:id="rId33" name="Check Box 95">
              <controlPr defaultSize="0" autoPict="0">
                <anchor moveWithCells="1" sizeWithCells="1">
                  <from>
                    <xdr:col>3</xdr:col>
                    <xdr:colOff>95250</xdr:colOff>
                    <xdr:row>65</xdr:row>
                    <xdr:rowOff>9525</xdr:rowOff>
                  </from>
                  <to>
                    <xdr:col>16</xdr:col>
                    <xdr:colOff>180975</xdr:colOff>
                    <xdr:row>66</xdr:row>
                    <xdr:rowOff>28575</xdr:rowOff>
                  </to>
                </anchor>
              </controlPr>
            </control>
          </mc:Choice>
        </mc:AlternateContent>
        <mc:AlternateContent xmlns:mc="http://schemas.openxmlformats.org/markup-compatibility/2006">
          <mc:Choice Requires="x14">
            <control shapeId="610400" r:id="rId34" name="Check Box 96">
              <controlPr defaultSize="0" autoPict="0">
                <anchor moveWithCells="1" sizeWithCells="1">
                  <from>
                    <xdr:col>14</xdr:col>
                    <xdr:colOff>104775</xdr:colOff>
                    <xdr:row>62</xdr:row>
                    <xdr:rowOff>114300</xdr:rowOff>
                  </from>
                  <to>
                    <xdr:col>21</xdr:col>
                    <xdr:colOff>200025</xdr:colOff>
                    <xdr:row>64</xdr:row>
                    <xdr:rowOff>57150</xdr:rowOff>
                  </to>
                </anchor>
              </controlPr>
            </control>
          </mc:Choice>
        </mc:AlternateContent>
        <mc:AlternateContent xmlns:mc="http://schemas.openxmlformats.org/markup-compatibility/2006">
          <mc:Choice Requires="x14">
            <control shapeId="610401" r:id="rId35" name="Check Box 97">
              <controlPr defaultSize="0" autoPict="0">
                <anchor moveWithCells="1" sizeWithCells="1">
                  <from>
                    <xdr:col>14</xdr:col>
                    <xdr:colOff>104775</xdr:colOff>
                    <xdr:row>63</xdr:row>
                    <xdr:rowOff>161925</xdr:rowOff>
                  </from>
                  <to>
                    <xdr:col>23</xdr:col>
                    <xdr:colOff>19050</xdr:colOff>
                    <xdr:row>65</xdr:row>
                    <xdr:rowOff>0</xdr:rowOff>
                  </to>
                </anchor>
              </controlPr>
            </control>
          </mc:Choice>
        </mc:AlternateContent>
        <mc:AlternateContent xmlns:mc="http://schemas.openxmlformats.org/markup-compatibility/2006">
          <mc:Choice Requires="x14">
            <control shapeId="610402" r:id="rId36" name="Check Box 151">
              <controlPr defaultSize="0" autoPict="0">
                <anchor moveWithCells="1" sizeWithCells="1">
                  <from>
                    <xdr:col>17</xdr:col>
                    <xdr:colOff>161925</xdr:colOff>
                    <xdr:row>69</xdr:row>
                    <xdr:rowOff>19050</xdr:rowOff>
                  </from>
                  <to>
                    <xdr:col>21</xdr:col>
                    <xdr:colOff>95250</xdr:colOff>
                    <xdr:row>70</xdr:row>
                    <xdr:rowOff>28575</xdr:rowOff>
                  </to>
                </anchor>
              </controlPr>
            </control>
          </mc:Choice>
        </mc:AlternateContent>
        <mc:AlternateContent xmlns:mc="http://schemas.openxmlformats.org/markup-compatibility/2006">
          <mc:Choice Requires="x14">
            <control shapeId="610403" r:id="rId37" name="Check Box 152">
              <controlPr defaultSize="0" autoPict="0">
                <anchor moveWithCells="1" sizeWithCells="1">
                  <from>
                    <xdr:col>21</xdr:col>
                    <xdr:colOff>190500</xdr:colOff>
                    <xdr:row>69</xdr:row>
                    <xdr:rowOff>9525</xdr:rowOff>
                  </from>
                  <to>
                    <xdr:col>25</xdr:col>
                    <xdr:colOff>47625</xdr:colOff>
                    <xdr:row>70</xdr:row>
                    <xdr:rowOff>28575</xdr:rowOff>
                  </to>
                </anchor>
              </controlPr>
            </control>
          </mc:Choice>
        </mc:AlternateContent>
        <mc:AlternateContent xmlns:mc="http://schemas.openxmlformats.org/markup-compatibility/2006">
          <mc:Choice Requires="x14">
            <control shapeId="610404" r:id="rId38" name="Check Box 100">
              <controlPr defaultSize="0" autoPict="0">
                <anchor moveWithCells="1" sizeWithCells="1">
                  <from>
                    <xdr:col>14</xdr:col>
                    <xdr:colOff>9525</xdr:colOff>
                    <xdr:row>69</xdr:row>
                    <xdr:rowOff>9525</xdr:rowOff>
                  </from>
                  <to>
                    <xdr:col>17</xdr:col>
                    <xdr:colOff>114300</xdr:colOff>
                    <xdr:row>70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BAE3D-6903-4408-AD03-18540CB49D8E}">
  <sheetPr>
    <tabColor theme="8" tint="0.59999389629810485"/>
  </sheetPr>
  <dimension ref="A1:DM166"/>
  <sheetViews>
    <sheetView showGridLines="0" view="pageBreakPreview" zoomScaleNormal="100" zoomScaleSheetLayoutView="100" workbookViewId="0">
      <selection activeCell="A50" sqref="A50"/>
    </sheetView>
  </sheetViews>
  <sheetFormatPr defaultColWidth="2.625" defaultRowHeight="12"/>
  <cols>
    <col min="1" max="32" width="2.5" style="504" customWidth="1"/>
    <col min="33" max="35" width="2.5" style="505" customWidth="1"/>
    <col min="36" max="38" width="2.5" style="504" customWidth="1"/>
    <col min="39" max="39" width="2.5" style="503" customWidth="1"/>
    <col min="40" max="50" width="2.5" style="504" customWidth="1"/>
    <col min="51" max="51" width="7.75" style="504" customWidth="1"/>
    <col min="52" max="76" width="2.625" style="504" customWidth="1"/>
    <col min="77" max="77" width="4.875" style="504" customWidth="1"/>
    <col min="78" max="78" width="2.875" style="504" customWidth="1"/>
    <col min="79" max="81" width="2.625" style="504" customWidth="1"/>
    <col min="82" max="87" width="6.375" style="504" customWidth="1"/>
    <col min="88" max="91" width="2.625" style="504"/>
    <col min="92" max="93" width="5.125" style="504" customWidth="1"/>
    <col min="94" max="16384" width="2.625" style="504"/>
  </cols>
  <sheetData>
    <row r="1" spans="1:90" ht="14.1" customHeight="1" thickBot="1">
      <c r="A1" s="1913" t="s">
        <v>1562</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c r="AN1" s="1913"/>
      <c r="AO1" s="1913"/>
      <c r="AP1" s="1913"/>
      <c r="AQ1" s="1913"/>
      <c r="AR1" s="1913"/>
      <c r="AS1" s="1913"/>
      <c r="AT1" s="1913"/>
      <c r="AU1" s="1913"/>
      <c r="AV1" s="1913"/>
      <c r="AW1" s="1913"/>
      <c r="AX1" s="1913"/>
      <c r="AZ1" s="1914"/>
      <c r="BA1" s="1914"/>
      <c r="BB1" s="1914"/>
      <c r="BC1" s="1914"/>
      <c r="BD1" s="1914"/>
    </row>
    <row r="2" spans="1:90" ht="14.25" customHeight="1">
      <c r="A2" s="1915" t="s">
        <v>29</v>
      </c>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7"/>
      <c r="AL2" s="1918" t="s">
        <v>3</v>
      </c>
      <c r="AM2" s="1919"/>
      <c r="AN2" s="1919"/>
      <c r="AO2" s="1919"/>
      <c r="AP2" s="1919"/>
      <c r="AQ2" s="1919"/>
      <c r="AR2" s="1919"/>
      <c r="AS2" s="1919"/>
      <c r="AT2" s="1919"/>
      <c r="AU2" s="1919"/>
      <c r="AV2" s="1919"/>
      <c r="AW2" s="1919"/>
      <c r="AX2" s="1920"/>
      <c r="AZ2" s="858"/>
    </row>
    <row r="3" spans="1:90" ht="14.1" customHeight="1">
      <c r="A3" s="1209"/>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1210"/>
      <c r="AL3" s="876"/>
      <c r="AM3" s="876"/>
      <c r="AN3" s="876"/>
      <c r="AO3" s="876"/>
      <c r="AP3" s="876"/>
      <c r="AQ3" s="876"/>
      <c r="AR3" s="876"/>
      <c r="AS3" s="876"/>
      <c r="AT3" s="876"/>
      <c r="AU3" s="876"/>
      <c r="AV3" s="876"/>
      <c r="AW3" s="876"/>
      <c r="AX3" s="1211"/>
    </row>
    <row r="4" spans="1:90" ht="14.1" customHeight="1">
      <c r="A4" s="1921">
        <v>3</v>
      </c>
      <c r="B4" s="1922"/>
      <c r="C4" s="1882" t="s">
        <v>1401</v>
      </c>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522"/>
      <c r="AM4" s="876"/>
      <c r="AN4" s="876"/>
      <c r="AO4" s="876"/>
      <c r="AP4" s="876"/>
      <c r="AQ4" s="876"/>
      <c r="AR4" s="876"/>
      <c r="AS4" s="876"/>
      <c r="AT4" s="876"/>
      <c r="AU4" s="876"/>
      <c r="AV4" s="876"/>
      <c r="AW4" s="876"/>
      <c r="AX4" s="1211"/>
      <c r="AZ4" s="1212"/>
    </row>
    <row r="5" spans="1:90" ht="13.5" customHeight="1">
      <c r="A5" s="1936" t="s">
        <v>451</v>
      </c>
      <c r="B5" s="1937"/>
      <c r="C5" s="1938" t="s">
        <v>1235</v>
      </c>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9" t="s">
        <v>835</v>
      </c>
      <c r="AC5" s="1939"/>
      <c r="AD5" s="1939"/>
      <c r="AE5" s="1939"/>
      <c r="AF5" s="1939"/>
      <c r="AG5" s="1939"/>
      <c r="AH5" s="1939"/>
      <c r="AI5" s="1939"/>
      <c r="AJ5" s="1939"/>
      <c r="AK5" s="1946" t="s">
        <v>141</v>
      </c>
      <c r="AL5" s="1946"/>
      <c r="AM5" s="1906" t="s">
        <v>836</v>
      </c>
      <c r="AN5" s="1906"/>
      <c r="AO5" s="1906"/>
      <c r="AP5" s="1906"/>
      <c r="AQ5" s="1906"/>
      <c r="AR5" s="1906"/>
      <c r="AS5" s="1213"/>
      <c r="AT5" s="1213"/>
      <c r="AU5" s="1213"/>
      <c r="AV5" s="1213"/>
      <c r="AW5" s="1213"/>
      <c r="AX5" s="1214"/>
    </row>
    <row r="6" spans="1:90" ht="15.75" customHeight="1">
      <c r="A6" s="1209"/>
      <c r="C6" s="1366" t="s">
        <v>14</v>
      </c>
      <c r="D6" s="1367"/>
      <c r="E6" s="1367"/>
      <c r="F6" s="1367"/>
      <c r="G6" s="1363" t="s">
        <v>323</v>
      </c>
      <c r="H6" s="1364"/>
      <c r="I6" s="1364"/>
      <c r="J6" s="1364"/>
      <c r="K6" s="1364"/>
      <c r="L6" s="1364"/>
      <c r="M6" s="1364"/>
      <c r="N6" s="1364"/>
      <c r="O6" s="1364"/>
      <c r="P6" s="1364"/>
      <c r="Q6" s="1364"/>
      <c r="R6" s="1364"/>
      <c r="S6" s="1364"/>
      <c r="T6" s="1364"/>
      <c r="U6" s="1364"/>
      <c r="V6" s="1364"/>
      <c r="W6" s="1364"/>
      <c r="X6" s="1364"/>
      <c r="Y6" s="1364"/>
      <c r="Z6" s="1364"/>
      <c r="AA6" s="1364"/>
      <c r="AB6" s="1364"/>
      <c r="AC6" s="1364"/>
      <c r="AD6" s="1364"/>
      <c r="AE6" s="1364"/>
      <c r="AF6" s="1364"/>
      <c r="AG6" s="1364"/>
      <c r="AH6" s="1364"/>
      <c r="AI6" s="1364"/>
      <c r="AJ6" s="1364"/>
      <c r="AK6" s="1364"/>
      <c r="AL6" s="1364"/>
      <c r="AM6" s="825"/>
      <c r="AN6" s="22"/>
      <c r="AO6" s="22"/>
      <c r="AP6" s="22"/>
      <c r="AQ6" s="22"/>
      <c r="AR6" s="22"/>
      <c r="AS6" s="22"/>
      <c r="AT6" s="22"/>
      <c r="AU6" s="22"/>
      <c r="AV6" s="22"/>
      <c r="AW6" s="22"/>
      <c r="AX6" s="32"/>
      <c r="AZ6" s="1215"/>
      <c r="BA6" s="23"/>
      <c r="BB6" s="22"/>
      <c r="BC6" s="105"/>
      <c r="BD6" s="105"/>
      <c r="BE6" s="105"/>
      <c r="BF6" s="105"/>
      <c r="BG6" s="105"/>
      <c r="BH6" s="105"/>
      <c r="BI6" s="105"/>
      <c r="BJ6" s="105"/>
      <c r="BK6" s="105"/>
      <c r="BL6" s="105"/>
      <c r="BM6" s="105"/>
      <c r="BN6" s="105"/>
      <c r="BO6" s="105"/>
      <c r="BP6" s="105"/>
      <c r="BQ6" s="105"/>
      <c r="BR6" s="105"/>
      <c r="BS6" s="105"/>
      <c r="BT6" s="105"/>
      <c r="BU6" s="22"/>
      <c r="BV6" s="22"/>
      <c r="BW6" s="22"/>
      <c r="BX6" s="22"/>
      <c r="BY6" s="22">
        <f>IF(COUNT(R11:W12)&gt;0,1,0)</f>
        <v>1</v>
      </c>
      <c r="BZ6" s="22"/>
      <c r="CA6" s="105"/>
      <c r="CB6" s="105"/>
      <c r="CC6" s="105"/>
      <c r="CD6" s="105"/>
      <c r="CE6" s="105"/>
      <c r="CF6" s="105"/>
      <c r="CG6" s="105"/>
      <c r="CH6" s="105"/>
      <c r="CI6" s="105"/>
      <c r="CJ6" s="105"/>
      <c r="CK6" s="22"/>
      <c r="CL6" s="22"/>
    </row>
    <row r="7" spans="1:90" ht="15.75" customHeight="1">
      <c r="A7" s="1209"/>
      <c r="B7" s="1216"/>
      <c r="C7" s="1728"/>
      <c r="D7" s="1344"/>
      <c r="E7" s="1344"/>
      <c r="F7" s="1344"/>
      <c r="G7" s="1908" t="s">
        <v>1564</v>
      </c>
      <c r="H7" s="1436"/>
      <c r="I7" s="1436"/>
      <c r="J7" s="1436"/>
      <c r="K7" s="1436"/>
      <c r="L7" s="1436"/>
      <c r="M7" s="1436"/>
      <c r="N7" s="1436"/>
      <c r="O7" s="1436"/>
      <c r="P7" s="1436"/>
      <c r="Q7" s="1437"/>
      <c r="R7" s="1908" t="s">
        <v>1184</v>
      </c>
      <c r="S7" s="1436"/>
      <c r="T7" s="1436"/>
      <c r="U7" s="1436"/>
      <c r="V7" s="1436"/>
      <c r="W7" s="1436"/>
      <c r="X7" s="1436"/>
      <c r="Y7" s="1436"/>
      <c r="Z7" s="1436"/>
      <c r="AA7" s="1436"/>
      <c r="AB7" s="1436"/>
      <c r="AC7" s="1437"/>
      <c r="AD7" s="1909" t="s">
        <v>1220</v>
      </c>
      <c r="AE7" s="1910"/>
      <c r="AF7" s="1910"/>
      <c r="AG7" s="1910"/>
      <c r="AH7" s="1910"/>
      <c r="AI7" s="1910"/>
      <c r="AJ7" s="1910"/>
      <c r="AK7" s="1910"/>
      <c r="AL7" s="1910"/>
      <c r="AM7" s="1217"/>
      <c r="AO7" s="858"/>
      <c r="AP7" s="23"/>
      <c r="AQ7" s="23"/>
      <c r="AR7" s="105"/>
      <c r="AS7" s="105"/>
      <c r="AT7" s="105"/>
      <c r="AU7" s="105"/>
      <c r="AV7" s="105"/>
      <c r="AW7" s="105"/>
      <c r="AX7" s="698"/>
      <c r="AY7" s="105"/>
      <c r="AZ7" s="105"/>
      <c r="BA7" s="105"/>
      <c r="BB7" s="105"/>
      <c r="BC7" s="105"/>
      <c r="BD7" s="105"/>
      <c r="BE7" s="105"/>
      <c r="BF7" s="1218"/>
      <c r="BG7" s="1218"/>
      <c r="BH7" s="105"/>
      <c r="BI7" s="105"/>
      <c r="BJ7" s="22"/>
      <c r="BK7" s="22"/>
      <c r="BL7" s="22"/>
      <c r="BM7" s="22"/>
      <c r="BN7" s="22"/>
      <c r="BO7" s="22"/>
      <c r="BP7" s="105"/>
      <c r="BQ7" s="105"/>
      <c r="BR7" s="105"/>
      <c r="BS7" s="105"/>
      <c r="BT7" s="105"/>
      <c r="BU7" s="105"/>
      <c r="BV7" s="105"/>
      <c r="BW7" s="105"/>
      <c r="BX7" s="105"/>
      <c r="BY7" s="105"/>
      <c r="BZ7" s="22"/>
      <c r="CA7" s="22"/>
    </row>
    <row r="8" spans="1:90" ht="15.75" customHeight="1">
      <c r="A8" s="1209"/>
      <c r="B8" s="22"/>
      <c r="C8" s="1907"/>
      <c r="D8" s="1418"/>
      <c r="E8" s="1418"/>
      <c r="F8" s="1418"/>
      <c r="G8" s="1907"/>
      <c r="H8" s="1418"/>
      <c r="I8" s="1418"/>
      <c r="J8" s="1418"/>
      <c r="K8" s="1418"/>
      <c r="L8" s="1418"/>
      <c r="M8" s="1418"/>
      <c r="N8" s="1418"/>
      <c r="O8" s="1418"/>
      <c r="P8" s="1418"/>
      <c r="Q8" s="1419"/>
      <c r="R8" s="1907" t="s">
        <v>1185</v>
      </c>
      <c r="S8" s="1418"/>
      <c r="T8" s="1418"/>
      <c r="U8" s="1418"/>
      <c r="V8" s="1418"/>
      <c r="W8" s="1418"/>
      <c r="X8" s="1418"/>
      <c r="Y8" s="1418"/>
      <c r="Z8" s="1418"/>
      <c r="AA8" s="1418"/>
      <c r="AB8" s="1418"/>
      <c r="AC8" s="1419"/>
      <c r="AD8" s="1911"/>
      <c r="AE8" s="1912"/>
      <c r="AF8" s="1912"/>
      <c r="AG8" s="1912"/>
      <c r="AH8" s="1912"/>
      <c r="AI8" s="1912"/>
      <c r="AJ8" s="1912"/>
      <c r="AK8" s="1912"/>
      <c r="AL8" s="1912"/>
      <c r="AM8" s="1217"/>
      <c r="AO8" s="858"/>
      <c r="AP8" s="133"/>
      <c r="AQ8" s="22"/>
      <c r="AR8" s="22"/>
      <c r="AS8" s="22"/>
      <c r="AT8" s="22"/>
      <c r="AU8" s="22"/>
      <c r="AV8" s="22"/>
      <c r="AW8" s="22"/>
      <c r="AX8" s="3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1212"/>
      <c r="CC8" s="1212"/>
    </row>
    <row r="9" spans="1:90" ht="15.75" customHeight="1">
      <c r="A9" s="1209"/>
      <c r="B9" s="22"/>
      <c r="C9" s="1923" t="s">
        <v>319</v>
      </c>
      <c r="D9" s="1924"/>
      <c r="E9" s="1926" t="s">
        <v>248</v>
      </c>
      <c r="F9" s="1923"/>
      <c r="G9" s="1908" t="s">
        <v>320</v>
      </c>
      <c r="H9" s="1436"/>
      <c r="I9" s="1436"/>
      <c r="J9" s="1436"/>
      <c r="K9" s="1436"/>
      <c r="L9" s="1435" t="s">
        <v>248</v>
      </c>
      <c r="M9" s="1436"/>
      <c r="N9" s="1436"/>
      <c r="O9" s="1436"/>
      <c r="P9" s="1436"/>
      <c r="Q9" s="1437"/>
      <c r="R9" s="1928" t="s">
        <v>320</v>
      </c>
      <c r="S9" s="1929"/>
      <c r="T9" s="1929"/>
      <c r="U9" s="1417" t="s">
        <v>248</v>
      </c>
      <c r="V9" s="1418"/>
      <c r="W9" s="1418"/>
      <c r="X9" s="1418"/>
      <c r="Y9" s="1418"/>
      <c r="Z9" s="1930"/>
      <c r="AA9" s="1931" t="s">
        <v>322</v>
      </c>
      <c r="AB9" s="1932"/>
      <c r="AC9" s="1933"/>
      <c r="AD9" s="1924" t="s">
        <v>320</v>
      </c>
      <c r="AE9" s="1940"/>
      <c r="AF9" s="1940"/>
      <c r="AG9" s="1506" t="s">
        <v>248</v>
      </c>
      <c r="AH9" s="1507"/>
      <c r="AI9" s="1507"/>
      <c r="AJ9" s="1507"/>
      <c r="AK9" s="1507"/>
      <c r="AL9" s="1507"/>
      <c r="AM9" s="1219"/>
      <c r="AP9" s="23"/>
      <c r="AQ9" s="105"/>
      <c r="AR9" s="105"/>
      <c r="AS9" s="105"/>
      <c r="AT9" s="105"/>
      <c r="AU9" s="105"/>
      <c r="AV9" s="105"/>
      <c r="AW9" s="105"/>
      <c r="AX9" s="698"/>
      <c r="AY9" s="105"/>
      <c r="AZ9" s="105"/>
      <c r="BA9" s="105"/>
      <c r="BB9" s="105"/>
      <c r="BC9" s="105"/>
      <c r="BD9" s="105"/>
      <c r="BE9" s="105"/>
      <c r="BF9" s="1218"/>
      <c r="BG9" s="1218"/>
      <c r="BH9" s="105"/>
      <c r="BI9" s="105"/>
      <c r="BJ9" s="105"/>
      <c r="BK9" s="105"/>
      <c r="BL9" s="105"/>
      <c r="BM9" s="105"/>
      <c r="BN9" s="105"/>
      <c r="BO9" s="105"/>
      <c r="BP9" s="105"/>
      <c r="BQ9" s="105"/>
      <c r="BR9" s="105"/>
      <c r="BS9" s="105"/>
      <c r="BT9" s="105"/>
      <c r="BU9" s="105"/>
      <c r="BV9" s="105"/>
      <c r="BW9" s="105"/>
      <c r="BX9" s="105"/>
      <c r="BY9" s="105"/>
      <c r="BZ9" s="22"/>
      <c r="CA9" s="105"/>
      <c r="CB9" s="1212"/>
      <c r="CC9" s="1212"/>
    </row>
    <row r="10" spans="1:90" ht="15.75" customHeight="1">
      <c r="A10" s="1209"/>
      <c r="B10" s="22"/>
      <c r="C10" s="1925"/>
      <c r="D10" s="1378"/>
      <c r="E10" s="1927"/>
      <c r="F10" s="1925"/>
      <c r="G10" s="1907"/>
      <c r="H10" s="1418"/>
      <c r="I10" s="1930"/>
      <c r="J10" s="1941" t="s">
        <v>321</v>
      </c>
      <c r="K10" s="1942"/>
      <c r="L10" s="1941" t="s">
        <v>49</v>
      </c>
      <c r="M10" s="1942"/>
      <c r="N10" s="1942"/>
      <c r="O10" s="1941" t="s">
        <v>1399</v>
      </c>
      <c r="P10" s="1942"/>
      <c r="Q10" s="1943"/>
      <c r="R10" s="1378"/>
      <c r="S10" s="1379"/>
      <c r="T10" s="1379"/>
      <c r="U10" s="1944" t="s">
        <v>49</v>
      </c>
      <c r="V10" s="1379"/>
      <c r="W10" s="1379"/>
      <c r="X10" s="1941" t="s">
        <v>1399</v>
      </c>
      <c r="Y10" s="1942"/>
      <c r="Z10" s="1945"/>
      <c r="AA10" s="1934"/>
      <c r="AB10" s="1934"/>
      <c r="AC10" s="1935"/>
      <c r="AD10" s="1378"/>
      <c r="AE10" s="1379"/>
      <c r="AF10" s="1379"/>
      <c r="AG10" s="1941" t="s">
        <v>49</v>
      </c>
      <c r="AH10" s="1942"/>
      <c r="AI10" s="1945"/>
      <c r="AJ10" s="1941" t="s">
        <v>1399</v>
      </c>
      <c r="AK10" s="1942"/>
      <c r="AL10" s="1943"/>
      <c r="AM10" s="1219"/>
      <c r="AN10" s="889"/>
      <c r="AO10" s="505"/>
      <c r="AP10" s="105"/>
      <c r="AQ10" s="23"/>
      <c r="AR10" s="105"/>
      <c r="AS10" s="105"/>
      <c r="AT10" s="105"/>
      <c r="AU10" s="105"/>
      <c r="AV10" s="105"/>
      <c r="AW10" s="105"/>
      <c r="AX10" s="698"/>
      <c r="AY10" s="105"/>
      <c r="AZ10" s="105"/>
      <c r="BA10" s="105"/>
      <c r="BB10" s="105"/>
      <c r="BC10" s="105"/>
      <c r="BD10" s="105"/>
      <c r="BE10" s="105"/>
      <c r="BF10" s="1220"/>
      <c r="BG10" s="1220"/>
      <c r="BH10" s="105"/>
      <c r="BI10" s="105"/>
      <c r="BJ10" s="105"/>
      <c r="BK10" s="105"/>
      <c r="BL10" s="105"/>
      <c r="BM10" s="105"/>
      <c r="BN10" s="105"/>
      <c r="BO10" s="105"/>
      <c r="BP10" s="105"/>
      <c r="BQ10" s="105"/>
      <c r="BR10" s="105"/>
      <c r="BS10" s="105"/>
      <c r="BT10" s="105"/>
      <c r="BU10" s="105"/>
      <c r="BV10" s="105"/>
      <c r="BW10" s="105"/>
      <c r="BX10" s="109"/>
      <c r="BY10" s="109"/>
      <c r="BZ10" s="22"/>
      <c r="CA10" s="22"/>
    </row>
    <row r="11" spans="1:90" ht="15.75" customHeight="1">
      <c r="A11" s="1209"/>
      <c r="B11" s="22"/>
      <c r="C11" s="1970">
        <v>1</v>
      </c>
      <c r="D11" s="1968"/>
      <c r="E11" s="1972"/>
      <c r="F11" s="1970"/>
      <c r="G11" s="1968">
        <v>4</v>
      </c>
      <c r="H11" s="1948"/>
      <c r="I11" s="1948"/>
      <c r="J11" s="1974"/>
      <c r="K11" s="1947"/>
      <c r="L11" s="1947">
        <v>1</v>
      </c>
      <c r="M11" s="1948"/>
      <c r="N11" s="1948"/>
      <c r="O11" s="1947">
        <v>1</v>
      </c>
      <c r="P11" s="1948"/>
      <c r="Q11" s="1976"/>
      <c r="R11" s="1960">
        <v>1</v>
      </c>
      <c r="S11" s="1961"/>
      <c r="T11" s="1961"/>
      <c r="U11" s="1963"/>
      <c r="V11" s="1961"/>
      <c r="W11" s="1961"/>
      <c r="X11" s="1963"/>
      <c r="Y11" s="1961"/>
      <c r="Z11" s="1964"/>
      <c r="AA11" s="1894" t="str">
        <f>IF(OR(U11&gt;=1,R11&gt;=1,X11&gt;=1),"（1）","")</f>
        <v>（1）</v>
      </c>
      <c r="AB11" s="1894"/>
      <c r="AC11" s="1895"/>
      <c r="AD11" s="1968">
        <v>1</v>
      </c>
      <c r="AE11" s="1948"/>
      <c r="AF11" s="1969"/>
      <c r="AG11" s="1947"/>
      <c r="AH11" s="1948"/>
      <c r="AI11" s="1969"/>
      <c r="AJ11" s="1947"/>
      <c r="AK11" s="1948"/>
      <c r="AL11" s="1948"/>
      <c r="AM11" s="1219"/>
      <c r="AO11" s="858"/>
      <c r="AP11" s="105"/>
      <c r="AQ11" s="23"/>
      <c r="AR11" s="105"/>
      <c r="AS11" s="105"/>
      <c r="AT11" s="105"/>
      <c r="AU11" s="105"/>
      <c r="AV11" s="22"/>
      <c r="AW11" s="22"/>
      <c r="AX11" s="3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row>
    <row r="12" spans="1:90" ht="15.75" customHeight="1">
      <c r="A12" s="1209"/>
      <c r="B12" s="22"/>
      <c r="C12" s="1971"/>
      <c r="D12" s="1962"/>
      <c r="E12" s="1973"/>
      <c r="F12" s="1971"/>
      <c r="G12" s="1962"/>
      <c r="H12" s="1950"/>
      <c r="I12" s="1950"/>
      <c r="J12" s="1975"/>
      <c r="K12" s="1949"/>
      <c r="L12" s="1949"/>
      <c r="M12" s="1950"/>
      <c r="N12" s="1950"/>
      <c r="O12" s="1949"/>
      <c r="P12" s="1950"/>
      <c r="Q12" s="1977"/>
      <c r="R12" s="1962"/>
      <c r="S12" s="1950"/>
      <c r="T12" s="1950"/>
      <c r="U12" s="1949"/>
      <c r="V12" s="1950"/>
      <c r="W12" s="1950"/>
      <c r="X12" s="1949"/>
      <c r="Y12" s="1950"/>
      <c r="Z12" s="1965"/>
      <c r="AA12" s="1966"/>
      <c r="AB12" s="1966"/>
      <c r="AC12" s="1967"/>
      <c r="AD12" s="1962"/>
      <c r="AE12" s="1950"/>
      <c r="AF12" s="1965"/>
      <c r="AG12" s="1949"/>
      <c r="AH12" s="1950"/>
      <c r="AI12" s="1965"/>
      <c r="AJ12" s="1949"/>
      <c r="AK12" s="1950"/>
      <c r="AL12" s="1950"/>
      <c r="AM12" s="1221" t="s">
        <v>126</v>
      </c>
      <c r="AN12" s="1707" t="s">
        <v>1400</v>
      </c>
      <c r="AO12" s="1707"/>
      <c r="AP12" s="1707"/>
      <c r="AQ12" s="1707"/>
      <c r="AR12" s="1707"/>
      <c r="AS12" s="1707"/>
      <c r="AT12" s="1707"/>
      <c r="AU12" s="1707"/>
      <c r="AV12" s="1707"/>
      <c r="AW12" s="1707"/>
      <c r="AX12" s="3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row>
    <row r="13" spans="1:90" ht="15.75" customHeight="1">
      <c r="A13" s="1209"/>
      <c r="B13" s="22"/>
      <c r="C13" s="22"/>
      <c r="D13" s="22"/>
      <c r="E13" s="22"/>
      <c r="F13" s="22"/>
      <c r="G13" s="22"/>
      <c r="H13" s="22"/>
      <c r="I13" s="22"/>
      <c r="J13" s="22"/>
      <c r="K13" s="22"/>
      <c r="L13" s="519"/>
      <c r="M13" s="519"/>
      <c r="N13" s="519"/>
      <c r="O13" s="520"/>
      <c r="P13" s="520"/>
      <c r="Q13" s="519"/>
      <c r="R13" s="519"/>
      <c r="S13" s="519"/>
      <c r="T13" s="519"/>
      <c r="U13" s="519"/>
      <c r="V13" s="519"/>
      <c r="W13" s="519"/>
      <c r="X13" s="519"/>
      <c r="Y13" s="519"/>
      <c r="Z13" s="520"/>
      <c r="AA13" s="520"/>
      <c r="AB13" s="519"/>
      <c r="AC13" s="519"/>
      <c r="AD13" s="519"/>
      <c r="AE13" s="519"/>
      <c r="AF13" s="519"/>
      <c r="AG13" s="519"/>
      <c r="AH13" s="519"/>
      <c r="AI13" s="519"/>
      <c r="AJ13" s="519"/>
      <c r="AK13" s="521"/>
      <c r="AL13" s="169"/>
      <c r="AN13" s="1707"/>
      <c r="AO13" s="1707"/>
      <c r="AP13" s="1707"/>
      <c r="AQ13" s="1707"/>
      <c r="AR13" s="1707"/>
      <c r="AS13" s="1707"/>
      <c r="AT13" s="1707"/>
      <c r="AU13" s="1707"/>
      <c r="AV13" s="1707"/>
      <c r="AW13" s="1707"/>
      <c r="AX13" s="161"/>
      <c r="AZ13" s="121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row>
    <row r="14" spans="1:90" ht="15.75" customHeight="1">
      <c r="A14" s="1209"/>
      <c r="B14" s="22"/>
      <c r="C14" s="1363" t="s">
        <v>324</v>
      </c>
      <c r="D14" s="1364"/>
      <c r="E14" s="1364"/>
      <c r="F14" s="1364"/>
      <c r="G14" s="1364"/>
      <c r="H14" s="1364"/>
      <c r="I14" s="1364"/>
      <c r="J14" s="1364"/>
      <c r="K14" s="1364"/>
      <c r="L14" s="1364"/>
      <c r="M14" s="1364"/>
      <c r="N14" s="1365"/>
      <c r="O14" s="1951" t="s">
        <v>1234</v>
      </c>
      <c r="P14" s="1952"/>
      <c r="Q14" s="1952"/>
      <c r="R14" s="1952"/>
      <c r="S14" s="1952"/>
      <c r="T14" s="1952"/>
      <c r="U14" s="1952"/>
      <c r="V14" s="1952"/>
      <c r="W14" s="1952"/>
      <c r="X14" s="1953" t="s">
        <v>144</v>
      </c>
      <c r="Y14" s="1954"/>
      <c r="Z14" s="1955"/>
      <c r="AK14" s="522"/>
      <c r="AL14" s="169"/>
      <c r="AM14" s="160"/>
      <c r="AN14" s="1707"/>
      <c r="AO14" s="1707"/>
      <c r="AP14" s="1707"/>
      <c r="AQ14" s="1707"/>
      <c r="AR14" s="1707"/>
      <c r="AS14" s="1707"/>
      <c r="AT14" s="1707"/>
      <c r="AU14" s="1707"/>
      <c r="AV14" s="1707"/>
      <c r="AW14" s="1707"/>
      <c r="AX14" s="161"/>
      <c r="BA14" s="22"/>
      <c r="BB14" s="105"/>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105"/>
      <c r="CL14" s="22"/>
    </row>
    <row r="15" spans="1:90" ht="15.75" customHeight="1">
      <c r="A15" s="1209"/>
      <c r="B15" s="22"/>
      <c r="C15" s="1928" t="s">
        <v>320</v>
      </c>
      <c r="D15" s="1929"/>
      <c r="E15" s="1929"/>
      <c r="F15" s="1417" t="s">
        <v>248</v>
      </c>
      <c r="G15" s="1418"/>
      <c r="H15" s="1418"/>
      <c r="I15" s="1418"/>
      <c r="J15" s="1418"/>
      <c r="K15" s="1930"/>
      <c r="L15" s="1931" t="s">
        <v>325</v>
      </c>
      <c r="M15" s="1932"/>
      <c r="N15" s="1933"/>
      <c r="O15" s="1928" t="s">
        <v>320</v>
      </c>
      <c r="P15" s="1929"/>
      <c r="Q15" s="1929"/>
      <c r="R15" s="1417" t="s">
        <v>248</v>
      </c>
      <c r="S15" s="1418"/>
      <c r="T15" s="1418"/>
      <c r="U15" s="1418"/>
      <c r="V15" s="1418"/>
      <c r="W15" s="1419"/>
      <c r="X15" s="1956"/>
      <c r="Y15" s="1551"/>
      <c r="Z15" s="1957"/>
      <c r="AK15" s="522"/>
      <c r="AL15" s="523" t="s">
        <v>466</v>
      </c>
      <c r="AM15" s="1982" t="s">
        <v>1218</v>
      </c>
      <c r="AN15" s="1982"/>
      <c r="AO15" s="1982"/>
      <c r="AP15" s="1982"/>
      <c r="AQ15" s="1982"/>
      <c r="AR15" s="1982"/>
      <c r="AS15" s="1982"/>
      <c r="AT15" s="1982"/>
      <c r="AU15" s="1982"/>
      <c r="AV15" s="1982"/>
      <c r="AW15" s="1982"/>
      <c r="AX15" s="161"/>
      <c r="BA15" s="22"/>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row>
    <row r="16" spans="1:90" ht="15.75" customHeight="1">
      <c r="A16" s="1209"/>
      <c r="B16" s="22"/>
      <c r="C16" s="1378"/>
      <c r="D16" s="1379"/>
      <c r="E16" s="1379"/>
      <c r="F16" s="1944" t="s">
        <v>49</v>
      </c>
      <c r="G16" s="1379"/>
      <c r="H16" s="1379"/>
      <c r="I16" s="1941" t="s">
        <v>1399</v>
      </c>
      <c r="J16" s="1942"/>
      <c r="K16" s="1945"/>
      <c r="L16" s="1934"/>
      <c r="M16" s="1934"/>
      <c r="N16" s="1935"/>
      <c r="O16" s="1378"/>
      <c r="P16" s="1379"/>
      <c r="Q16" s="1379"/>
      <c r="R16" s="1944" t="s">
        <v>49</v>
      </c>
      <c r="S16" s="1379"/>
      <c r="T16" s="1379"/>
      <c r="U16" s="1941" t="s">
        <v>1399</v>
      </c>
      <c r="V16" s="1942"/>
      <c r="W16" s="1943"/>
      <c r="X16" s="1958"/>
      <c r="Y16" s="1479"/>
      <c r="Z16" s="1959"/>
      <c r="AK16" s="522"/>
      <c r="AL16" s="169"/>
      <c r="AM16" s="1982"/>
      <c r="AN16" s="1982"/>
      <c r="AO16" s="1982"/>
      <c r="AP16" s="1982"/>
      <c r="AQ16" s="1982"/>
      <c r="AR16" s="1982"/>
      <c r="AS16" s="1982"/>
      <c r="AT16" s="1982"/>
      <c r="AU16" s="1982"/>
      <c r="AV16" s="1982"/>
      <c r="AW16" s="1982"/>
      <c r="AX16" s="161"/>
      <c r="BA16" s="22"/>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row>
    <row r="17" spans="1:117" ht="15.75" customHeight="1">
      <c r="A17" s="1209"/>
      <c r="B17" s="22"/>
      <c r="C17" s="1960">
        <v>1</v>
      </c>
      <c r="D17" s="1961"/>
      <c r="E17" s="1961"/>
      <c r="F17" s="1963"/>
      <c r="G17" s="1961"/>
      <c r="H17" s="1961"/>
      <c r="I17" s="1963"/>
      <c r="J17" s="1961"/>
      <c r="K17" s="1964"/>
      <c r="L17" s="1961"/>
      <c r="M17" s="1961"/>
      <c r="N17" s="1983"/>
      <c r="O17" s="1961">
        <v>1</v>
      </c>
      <c r="P17" s="1961"/>
      <c r="Q17" s="1961"/>
      <c r="R17" s="1947"/>
      <c r="S17" s="1948"/>
      <c r="T17" s="1948"/>
      <c r="U17" s="1947"/>
      <c r="V17" s="1948"/>
      <c r="W17" s="1976"/>
      <c r="X17" s="1986">
        <f>C11+E11+G11+L11+O11+R11+U11+X11+AD11+AG11+AJ11+C17+F17+I17+O17+R17+U17</f>
        <v>11</v>
      </c>
      <c r="Y17" s="1987"/>
      <c r="Z17" s="1988"/>
      <c r="AK17" s="522"/>
      <c r="AL17" s="524"/>
      <c r="AM17" s="1982"/>
      <c r="AN17" s="1982"/>
      <c r="AO17" s="1982"/>
      <c r="AP17" s="1982"/>
      <c r="AQ17" s="1982"/>
      <c r="AR17" s="1982"/>
      <c r="AS17" s="1982"/>
      <c r="AT17" s="1982"/>
      <c r="AU17" s="1982"/>
      <c r="AV17" s="1982"/>
      <c r="AW17" s="1982"/>
      <c r="AX17" s="1222"/>
      <c r="BA17" s="1223"/>
      <c r="BB17" s="105"/>
      <c r="BC17" s="105"/>
      <c r="BD17" s="105"/>
      <c r="BE17" s="105"/>
      <c r="BF17" s="50"/>
      <c r="BG17" s="50"/>
      <c r="BH17" s="50"/>
      <c r="BI17" s="50"/>
      <c r="BJ17" s="50"/>
      <c r="BK17" s="50"/>
      <c r="BL17" s="50"/>
      <c r="BM17" s="50"/>
      <c r="BN17" s="50"/>
      <c r="BO17" s="50"/>
      <c r="BP17" s="22"/>
      <c r="BQ17" s="22"/>
      <c r="BR17" s="22"/>
      <c r="BS17" s="22"/>
      <c r="BT17" s="50"/>
      <c r="BU17" s="50"/>
      <c r="BV17" s="50"/>
      <c r="BW17" s="50"/>
      <c r="BX17" s="50"/>
      <c r="BY17" s="50"/>
      <c r="BZ17" s="50"/>
      <c r="CA17" s="50"/>
      <c r="CB17" s="50"/>
      <c r="CC17" s="50"/>
      <c r="CD17" s="50"/>
      <c r="CE17" s="50"/>
      <c r="CF17" s="50"/>
      <c r="CG17" s="50"/>
      <c r="CH17" s="50"/>
      <c r="CI17" s="50"/>
      <c r="CJ17" s="50"/>
      <c r="CK17" s="50"/>
      <c r="CL17" s="50"/>
    </row>
    <row r="18" spans="1:117" ht="15.75" customHeight="1">
      <c r="A18" s="1209"/>
      <c r="B18" s="22"/>
      <c r="C18" s="1962"/>
      <c r="D18" s="1950"/>
      <c r="E18" s="1950"/>
      <c r="F18" s="1949"/>
      <c r="G18" s="1950"/>
      <c r="H18" s="1950"/>
      <c r="I18" s="1949"/>
      <c r="J18" s="1950"/>
      <c r="K18" s="1965"/>
      <c r="L18" s="1950"/>
      <c r="M18" s="1950"/>
      <c r="N18" s="1977"/>
      <c r="O18" s="1950"/>
      <c r="P18" s="1950"/>
      <c r="Q18" s="1950"/>
      <c r="R18" s="1949"/>
      <c r="S18" s="1950"/>
      <c r="T18" s="1950"/>
      <c r="U18" s="1949"/>
      <c r="V18" s="1950"/>
      <c r="W18" s="1977"/>
      <c r="X18" s="1710"/>
      <c r="Y18" s="1989"/>
      <c r="Z18" s="1711"/>
      <c r="AK18" s="522"/>
      <c r="AL18" s="524"/>
      <c r="AM18" s="1982"/>
      <c r="AN18" s="1982"/>
      <c r="AO18" s="1982"/>
      <c r="AP18" s="1982"/>
      <c r="AQ18" s="1982"/>
      <c r="AR18" s="1982"/>
      <c r="AS18" s="1982"/>
      <c r="AT18" s="1982"/>
      <c r="AU18" s="1982"/>
      <c r="AV18" s="1982"/>
      <c r="AW18" s="1982"/>
      <c r="AX18" s="1222"/>
      <c r="BA18" s="1978"/>
      <c r="BB18" s="1764"/>
      <c r="BC18" s="1764"/>
      <c r="BD18" s="1764"/>
      <c r="BE18" s="1764"/>
      <c r="BF18" s="1764"/>
      <c r="BG18" s="1764"/>
      <c r="BH18" s="1764"/>
      <c r="BI18" s="1764"/>
      <c r="BJ18" s="1764"/>
      <c r="BK18" s="1764"/>
      <c r="BL18" s="1764"/>
      <c r="BM18" s="1764"/>
      <c r="BN18" s="1764"/>
      <c r="BO18" s="1764"/>
      <c r="BP18" s="1764"/>
      <c r="BQ18" s="1764"/>
      <c r="BR18" s="1764"/>
      <c r="BS18" s="1764"/>
      <c r="BT18" s="1764"/>
      <c r="BU18" s="1764"/>
      <c r="BV18" s="1764"/>
      <c r="BW18" s="1764"/>
      <c r="BX18" s="1764"/>
      <c r="BY18" s="1764"/>
      <c r="BZ18" s="1764"/>
      <c r="CA18" s="1764"/>
      <c r="CB18" s="1764"/>
      <c r="CC18" s="1764"/>
      <c r="CD18" s="1764"/>
      <c r="CE18" s="1764"/>
      <c r="CF18" s="1764"/>
      <c r="CG18" s="1764"/>
      <c r="CH18" s="1764"/>
      <c r="CI18" s="1764"/>
      <c r="CJ18" s="1764"/>
      <c r="CK18" s="1764"/>
      <c r="CL18" s="1764"/>
    </row>
    <row r="19" spans="1:117" ht="15.75" customHeight="1">
      <c r="A19" s="1209"/>
      <c r="B19" s="22"/>
      <c r="C19" s="137"/>
      <c r="D19" s="164"/>
      <c r="E19" s="164"/>
      <c r="F19" s="164"/>
      <c r="AK19" s="522"/>
      <c r="AL19" s="524"/>
      <c r="AM19" s="1982"/>
      <c r="AN19" s="1982"/>
      <c r="AO19" s="1982"/>
      <c r="AP19" s="1982"/>
      <c r="AQ19" s="1982"/>
      <c r="AR19" s="1982"/>
      <c r="AS19" s="1982"/>
      <c r="AT19" s="1982"/>
      <c r="AU19" s="1982"/>
      <c r="AV19" s="1982"/>
      <c r="AW19" s="1982"/>
      <c r="AX19" s="1222"/>
      <c r="BA19" s="1224"/>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row>
    <row r="20" spans="1:117" ht="14.1" customHeight="1">
      <c r="A20" s="1209"/>
      <c r="B20" s="22"/>
      <c r="C20" s="1979" t="s">
        <v>151</v>
      </c>
      <c r="D20" s="1980"/>
      <c r="E20" s="1980"/>
      <c r="F20" s="1980"/>
      <c r="G20" s="1980"/>
      <c r="H20" s="1980"/>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2"/>
      <c r="AK20" s="512"/>
      <c r="AL20" s="513"/>
      <c r="AM20" s="514"/>
      <c r="AN20" s="514"/>
      <c r="AO20" s="514"/>
      <c r="AP20" s="514"/>
      <c r="AQ20" s="514"/>
      <c r="AR20" s="514"/>
      <c r="AS20" s="514"/>
      <c r="AT20" s="514"/>
      <c r="AU20" s="514"/>
      <c r="AV20" s="514"/>
      <c r="AW20" s="1225"/>
      <c r="AX20" s="1222"/>
      <c r="AZ20" s="1226"/>
      <c r="BA20" s="22"/>
      <c r="BO20" s="22"/>
      <c r="BP20" s="22"/>
      <c r="BQ20" s="22"/>
      <c r="BR20" s="22"/>
      <c r="BS20" s="22"/>
      <c r="BT20" s="22"/>
      <c r="BU20" s="22"/>
      <c r="BV20" s="22"/>
      <c r="BW20" s="22"/>
      <c r="BX20" s="131"/>
      <c r="BY20" s="131"/>
      <c r="BZ20" s="131"/>
      <c r="CA20" s="22"/>
      <c r="CB20" s="22"/>
      <c r="CC20" s="22"/>
      <c r="CD20" s="22"/>
      <c r="CE20" s="22"/>
      <c r="CF20" s="22"/>
      <c r="CG20" s="22"/>
      <c r="CH20" s="22"/>
      <c r="CI20" s="22"/>
      <c r="CJ20" s="22"/>
      <c r="CK20" s="22"/>
      <c r="CL20" s="22"/>
    </row>
    <row r="21" spans="1:117" ht="14.1" customHeight="1">
      <c r="A21" s="1209"/>
      <c r="B21" s="22"/>
      <c r="C21" s="1981" t="s">
        <v>454</v>
      </c>
      <c r="D21" s="1462"/>
      <c r="E21" s="1737" t="s">
        <v>944</v>
      </c>
      <c r="F21" s="1737"/>
      <c r="G21" s="1737"/>
      <c r="H21" s="1737"/>
      <c r="I21" s="1737"/>
      <c r="J21" s="1737"/>
      <c r="K21" s="1737"/>
      <c r="L21" s="1737"/>
      <c r="M21" s="1737"/>
      <c r="N21" s="1737"/>
      <c r="O21" s="1737"/>
      <c r="P21" s="1737"/>
      <c r="Q21" s="1737"/>
      <c r="R21" s="1737"/>
      <c r="S21" s="1737"/>
      <c r="T21" s="1737"/>
      <c r="U21" s="1737"/>
      <c r="V21" s="1737"/>
      <c r="W21" s="1737"/>
      <c r="X21" s="1737"/>
      <c r="Y21" s="1737"/>
      <c r="Z21" s="1737"/>
      <c r="AA21" s="1737"/>
      <c r="AB21" s="1737"/>
      <c r="AC21" s="1737"/>
      <c r="AD21" s="1737"/>
      <c r="AE21" s="1737"/>
      <c r="AF21" s="1737"/>
      <c r="AG21" s="1737"/>
      <c r="AH21" s="1737"/>
      <c r="AI21" s="1737"/>
      <c r="AJ21" s="1737"/>
      <c r="AK21" s="1737"/>
      <c r="AL21" s="1737"/>
      <c r="AM21" s="1737"/>
      <c r="AN21" s="1737"/>
      <c r="AO21" s="1737"/>
      <c r="AP21" s="1737"/>
      <c r="AQ21" s="1737"/>
      <c r="AR21" s="1737"/>
      <c r="AS21" s="1737"/>
      <c r="AT21" s="1737"/>
      <c r="AU21" s="1737"/>
      <c r="AV21" s="1737"/>
      <c r="AW21" s="1227"/>
      <c r="AX21" s="1228"/>
      <c r="AY21" s="1229"/>
      <c r="BA21" s="22"/>
      <c r="BO21" s="22"/>
      <c r="BP21" s="22"/>
      <c r="BQ21" s="22"/>
      <c r="BR21" s="22"/>
      <c r="BS21" s="22"/>
      <c r="BT21" s="22"/>
      <c r="BU21" s="22"/>
      <c r="BV21" s="22"/>
      <c r="BW21" s="22"/>
      <c r="BX21" s="160"/>
      <c r="BY21" s="160"/>
      <c r="BZ21" s="160"/>
      <c r="CA21" s="22"/>
      <c r="CB21" s="22"/>
      <c r="CC21" s="22"/>
      <c r="CD21" s="22"/>
      <c r="CE21" s="22"/>
      <c r="CF21" s="22"/>
      <c r="CG21" s="22"/>
      <c r="CH21" s="22"/>
      <c r="CI21" s="22"/>
      <c r="CJ21" s="22"/>
      <c r="CK21" s="22"/>
      <c r="CL21" s="22"/>
    </row>
    <row r="22" spans="1:117" ht="14.1" customHeight="1">
      <c r="A22" s="1209"/>
      <c r="B22" s="22"/>
      <c r="C22" s="1981" t="s">
        <v>401</v>
      </c>
      <c r="D22" s="1462"/>
      <c r="E22" s="1984" t="s">
        <v>1188</v>
      </c>
      <c r="F22" s="1984"/>
      <c r="G22" s="1984"/>
      <c r="H22" s="1984"/>
      <c r="I22" s="1984"/>
      <c r="J22" s="1984"/>
      <c r="K22" s="1984"/>
      <c r="L22" s="1984"/>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4"/>
      <c r="AK22" s="1984"/>
      <c r="AL22" s="1984"/>
      <c r="AM22" s="1984"/>
      <c r="AN22" s="1984"/>
      <c r="AO22" s="1984"/>
      <c r="AP22" s="1984"/>
      <c r="AQ22" s="1984"/>
      <c r="AR22" s="1984"/>
      <c r="AS22" s="1984"/>
      <c r="AT22" s="1984"/>
      <c r="AU22" s="1984"/>
      <c r="AV22" s="1984"/>
      <c r="AW22" s="1230"/>
      <c r="AX22" s="1231"/>
      <c r="AY22" s="506"/>
      <c r="AZ22" s="505"/>
      <c r="BA22" s="22"/>
      <c r="BO22" s="22"/>
      <c r="BP22" s="22"/>
      <c r="BQ22" s="22"/>
      <c r="BR22" s="22"/>
      <c r="BS22" s="22"/>
      <c r="BT22" s="22"/>
      <c r="BU22" s="22"/>
      <c r="BV22" s="22"/>
      <c r="BW22" s="22"/>
      <c r="BX22" s="160"/>
      <c r="BY22" s="160"/>
      <c r="BZ22" s="160"/>
      <c r="CA22" s="22"/>
      <c r="CB22" s="22"/>
      <c r="CC22" s="22"/>
      <c r="CD22" s="22"/>
      <c r="CE22" s="22"/>
      <c r="CF22" s="22"/>
      <c r="CG22" s="22"/>
      <c r="CH22" s="22"/>
      <c r="CI22" s="22"/>
      <c r="CJ22" s="22"/>
      <c r="CK22" s="22"/>
      <c r="CL22" s="22"/>
    </row>
    <row r="23" spans="1:117" ht="14.1" customHeight="1">
      <c r="A23" s="1209"/>
      <c r="C23" s="516"/>
      <c r="D23" s="1985" t="s">
        <v>771</v>
      </c>
      <c r="E23" s="1985"/>
      <c r="F23" s="1737" t="s">
        <v>1189</v>
      </c>
      <c r="G23" s="1737"/>
      <c r="H23" s="1737"/>
      <c r="I23" s="1737"/>
      <c r="J23" s="1737"/>
      <c r="K23" s="1737"/>
      <c r="L23" s="1737"/>
      <c r="M23" s="1737"/>
      <c r="N23" s="1737"/>
      <c r="O23" s="1737"/>
      <c r="P23" s="1737"/>
      <c r="Q23" s="1737"/>
      <c r="R23" s="1737"/>
      <c r="S23" s="1737"/>
      <c r="T23" s="1737"/>
      <c r="U23" s="1737"/>
      <c r="V23" s="1737"/>
      <c r="W23" s="1737"/>
      <c r="X23" s="1737"/>
      <c r="Y23" s="1737"/>
      <c r="Z23" s="1737"/>
      <c r="AA23" s="1737"/>
      <c r="AB23" s="1737"/>
      <c r="AC23" s="1737"/>
      <c r="AD23" s="1737"/>
      <c r="AE23" s="1737"/>
      <c r="AF23" s="1737"/>
      <c r="AG23" s="1737"/>
      <c r="AH23" s="1737"/>
      <c r="AI23" s="1737"/>
      <c r="AJ23" s="1737"/>
      <c r="AK23" s="1737"/>
      <c r="AL23" s="1737"/>
      <c r="AM23" s="1737"/>
      <c r="AN23" s="1737"/>
      <c r="AO23" s="1737"/>
      <c r="AP23" s="1737"/>
      <c r="AQ23" s="1737"/>
      <c r="AR23" s="1737"/>
      <c r="AS23" s="1737"/>
      <c r="AT23" s="1737"/>
      <c r="AU23" s="1737"/>
      <c r="AV23" s="1737"/>
      <c r="AW23" s="1230"/>
      <c r="AX23" s="1231"/>
      <c r="AY23" s="506"/>
      <c r="AZ23" s="505"/>
      <c r="BA23" s="22"/>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22"/>
      <c r="CJ23" s="22"/>
      <c r="CK23" s="22"/>
      <c r="CL23" s="22"/>
    </row>
    <row r="24" spans="1:117" ht="14.1" customHeight="1">
      <c r="A24" s="1209"/>
      <c r="B24" s="1232"/>
      <c r="C24" s="516"/>
      <c r="E24" s="105"/>
      <c r="F24" s="136" t="s">
        <v>126</v>
      </c>
      <c r="G24" s="1737" t="s">
        <v>1530</v>
      </c>
      <c r="H24" s="1737"/>
      <c r="I24" s="1737"/>
      <c r="J24" s="1737"/>
      <c r="K24" s="1737"/>
      <c r="L24" s="1737"/>
      <c r="M24" s="1737"/>
      <c r="N24" s="1737"/>
      <c r="O24" s="1737"/>
      <c r="P24" s="1737"/>
      <c r="Q24" s="1737"/>
      <c r="R24" s="1737"/>
      <c r="S24" s="1737"/>
      <c r="T24" s="1737"/>
      <c r="U24" s="1737"/>
      <c r="V24" s="1737"/>
      <c r="W24" s="1737"/>
      <c r="X24" s="1737"/>
      <c r="Y24" s="1737"/>
      <c r="Z24" s="1737"/>
      <c r="AA24" s="1737"/>
      <c r="AB24" s="1737"/>
      <c r="AC24" s="1737"/>
      <c r="AD24" s="1737"/>
      <c r="AE24" s="1737"/>
      <c r="AF24" s="1737"/>
      <c r="AG24" s="1737"/>
      <c r="AH24" s="1737"/>
      <c r="AI24" s="1737"/>
      <c r="AJ24" s="1737"/>
      <c r="AK24" s="1737"/>
      <c r="AL24" s="1737"/>
      <c r="AM24" s="1737"/>
      <c r="AN24" s="1737"/>
      <c r="AO24" s="1737"/>
      <c r="AP24" s="1737"/>
      <c r="AQ24" s="1737"/>
      <c r="AR24" s="1737"/>
      <c r="AS24" s="1737"/>
      <c r="AT24" s="1737"/>
      <c r="AU24" s="1737"/>
      <c r="AV24" s="1737"/>
      <c r="AW24" s="1230"/>
      <c r="AX24" s="1231"/>
      <c r="AY24" s="506"/>
      <c r="AZ24" s="505"/>
      <c r="BA24" s="22"/>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22"/>
      <c r="CJ24" s="22"/>
      <c r="CK24" s="22"/>
      <c r="CL24" s="22"/>
    </row>
    <row r="25" spans="1:117" ht="14.1" customHeight="1">
      <c r="A25" s="1209"/>
      <c r="B25" s="1232"/>
      <c r="C25" s="516"/>
      <c r="D25" s="1985" t="s">
        <v>1191</v>
      </c>
      <c r="E25" s="1985"/>
      <c r="F25" s="1737" t="s">
        <v>1190</v>
      </c>
      <c r="G25" s="1737"/>
      <c r="H25" s="1737"/>
      <c r="I25" s="1737"/>
      <c r="J25" s="1737"/>
      <c r="K25" s="1737"/>
      <c r="L25" s="1737"/>
      <c r="M25" s="1737"/>
      <c r="N25" s="1737"/>
      <c r="O25" s="1737"/>
      <c r="P25" s="1737"/>
      <c r="Q25" s="1737"/>
      <c r="R25" s="1737"/>
      <c r="S25" s="1737"/>
      <c r="T25" s="1737"/>
      <c r="U25" s="1737"/>
      <c r="V25" s="1737"/>
      <c r="W25" s="1737"/>
      <c r="X25" s="1737"/>
      <c r="Y25" s="1737"/>
      <c r="Z25" s="1737"/>
      <c r="AA25" s="1737"/>
      <c r="AB25" s="1737"/>
      <c r="AC25" s="1737"/>
      <c r="AD25" s="1737"/>
      <c r="AE25" s="1737"/>
      <c r="AF25" s="1737"/>
      <c r="AG25" s="1737"/>
      <c r="AH25" s="1737"/>
      <c r="AI25" s="1737"/>
      <c r="AJ25" s="1737"/>
      <c r="AK25" s="1737"/>
      <c r="AL25" s="1737"/>
      <c r="AM25" s="1737"/>
      <c r="AN25" s="1737"/>
      <c r="AO25" s="1737"/>
      <c r="AP25" s="1737"/>
      <c r="AQ25" s="1737"/>
      <c r="AR25" s="1737"/>
      <c r="AS25" s="1737"/>
      <c r="AT25" s="1737"/>
      <c r="AU25" s="1737"/>
      <c r="AV25" s="1737"/>
      <c r="AW25" s="1230"/>
      <c r="AX25" s="1231"/>
      <c r="AY25" s="506"/>
      <c r="AZ25" s="1233"/>
      <c r="BA25" s="22"/>
      <c r="BB25" s="22"/>
      <c r="BC25" s="22"/>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22"/>
      <c r="CJ25" s="22"/>
      <c r="CK25" s="22"/>
      <c r="CL25" s="22"/>
    </row>
    <row r="26" spans="1:117" ht="13.5" customHeight="1">
      <c r="A26" s="1209"/>
      <c r="C26" s="516"/>
      <c r="E26" s="22"/>
      <c r="F26" s="517" t="s">
        <v>126</v>
      </c>
      <c r="G26" s="1737" t="s">
        <v>326</v>
      </c>
      <c r="H26" s="1737"/>
      <c r="I26" s="1737"/>
      <c r="J26" s="1737"/>
      <c r="K26" s="1737"/>
      <c r="L26" s="1737"/>
      <c r="M26" s="1737"/>
      <c r="N26" s="1737"/>
      <c r="O26" s="1737"/>
      <c r="P26" s="1737"/>
      <c r="Q26" s="1737"/>
      <c r="R26" s="1737"/>
      <c r="S26" s="1737"/>
      <c r="T26" s="1737"/>
      <c r="U26" s="1737"/>
      <c r="V26" s="1737"/>
      <c r="W26" s="1737"/>
      <c r="X26" s="1737"/>
      <c r="Y26" s="1737"/>
      <c r="Z26" s="1737"/>
      <c r="AA26" s="1737"/>
      <c r="AB26" s="1737"/>
      <c r="AC26" s="1737"/>
      <c r="AD26" s="1737"/>
      <c r="AE26" s="1737"/>
      <c r="AF26" s="1737"/>
      <c r="AG26" s="1737"/>
      <c r="AH26" s="1737"/>
      <c r="AI26" s="1737"/>
      <c r="AJ26" s="1737"/>
      <c r="AK26" s="1737"/>
      <c r="AL26" s="1737"/>
      <c r="AM26" s="1737"/>
      <c r="AN26" s="1737"/>
      <c r="AO26" s="1737"/>
      <c r="AP26" s="1737"/>
      <c r="AQ26" s="1737"/>
      <c r="AR26" s="1737"/>
      <c r="AS26" s="1737"/>
      <c r="AT26" s="1737"/>
      <c r="AU26" s="1737"/>
      <c r="AV26" s="1737"/>
      <c r="AW26" s="1230"/>
      <c r="AX26" s="1231"/>
      <c r="BA26" s="22"/>
      <c r="BX26" s="22"/>
      <c r="BY26" s="22"/>
      <c r="BZ26" s="22"/>
      <c r="CA26" s="22"/>
      <c r="CB26" s="22"/>
      <c r="CC26" s="22"/>
      <c r="CD26" s="22"/>
      <c r="CE26" s="22"/>
      <c r="CF26" s="22"/>
      <c r="CG26" s="159"/>
      <c r="CH26" s="160"/>
      <c r="CI26" s="160"/>
      <c r="CJ26" s="160"/>
      <c r="CK26" s="160"/>
      <c r="CL26" s="160"/>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row>
    <row r="27" spans="1:117" ht="13.5" customHeight="1">
      <c r="A27" s="1209"/>
      <c r="C27" s="516"/>
      <c r="D27" s="1985" t="s">
        <v>1193</v>
      </c>
      <c r="E27" s="1985"/>
      <c r="F27" s="1737" t="s">
        <v>1192</v>
      </c>
      <c r="G27" s="1737"/>
      <c r="H27" s="1737"/>
      <c r="I27" s="1737"/>
      <c r="J27" s="1737"/>
      <c r="K27" s="1737"/>
      <c r="L27" s="1737"/>
      <c r="M27" s="1737"/>
      <c r="N27" s="1737"/>
      <c r="O27" s="1737"/>
      <c r="P27" s="1737"/>
      <c r="Q27" s="1737"/>
      <c r="R27" s="1737"/>
      <c r="S27" s="1737"/>
      <c r="T27" s="1737"/>
      <c r="U27" s="1737"/>
      <c r="V27" s="1737"/>
      <c r="W27" s="1737"/>
      <c r="X27" s="1737"/>
      <c r="Y27" s="1737"/>
      <c r="Z27" s="1737"/>
      <c r="AA27" s="1737"/>
      <c r="AB27" s="1737"/>
      <c r="AC27" s="1737"/>
      <c r="AD27" s="1737"/>
      <c r="AE27" s="1737"/>
      <c r="AF27" s="1737"/>
      <c r="AG27" s="1737"/>
      <c r="AH27" s="1737"/>
      <c r="AI27" s="1737"/>
      <c r="AJ27" s="1737"/>
      <c r="AK27" s="1737"/>
      <c r="AL27" s="1737"/>
      <c r="AM27" s="1737"/>
      <c r="AN27" s="1737"/>
      <c r="AO27" s="1737"/>
      <c r="AP27" s="1737"/>
      <c r="AQ27" s="1737"/>
      <c r="AR27" s="1737"/>
      <c r="AS27" s="1737"/>
      <c r="AT27" s="1737"/>
      <c r="AU27" s="1737"/>
      <c r="AV27" s="1737"/>
      <c r="AW27" s="1234"/>
      <c r="AX27" s="1235"/>
      <c r="AY27" s="160"/>
      <c r="AZ27" s="1236"/>
      <c r="BA27" s="22"/>
      <c r="BF27" s="22"/>
      <c r="BG27" s="22"/>
      <c r="BH27" s="22"/>
      <c r="BI27" s="22"/>
      <c r="BJ27" s="22"/>
      <c r="BK27" s="22"/>
      <c r="BX27" s="22"/>
      <c r="BY27" s="22"/>
      <c r="BZ27" s="22"/>
      <c r="CA27" s="22"/>
      <c r="CB27" s="22"/>
      <c r="CC27" s="22"/>
      <c r="CD27" s="22"/>
      <c r="CE27" s="22"/>
      <c r="CF27" s="22"/>
      <c r="CG27" s="22"/>
      <c r="CH27" s="160"/>
      <c r="CI27" s="160"/>
      <c r="CJ27" s="160"/>
      <c r="CK27" s="160"/>
      <c r="CL27" s="160"/>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row>
    <row r="28" spans="1:117" ht="14.1" customHeight="1">
      <c r="A28" s="1209"/>
      <c r="B28" s="1232"/>
      <c r="C28" s="516"/>
      <c r="F28" s="517" t="s">
        <v>126</v>
      </c>
      <c r="G28" s="1991" t="s">
        <v>1592</v>
      </c>
      <c r="H28" s="1991"/>
      <c r="I28" s="1991"/>
      <c r="J28" s="1991"/>
      <c r="K28" s="1991"/>
      <c r="L28" s="1991"/>
      <c r="M28" s="1991"/>
      <c r="N28" s="1991"/>
      <c r="O28" s="1991"/>
      <c r="P28" s="1991"/>
      <c r="Q28" s="1991"/>
      <c r="R28" s="1991"/>
      <c r="S28" s="1991"/>
      <c r="T28" s="1991"/>
      <c r="U28" s="1991"/>
      <c r="V28" s="1991"/>
      <c r="W28" s="1991"/>
      <c r="X28" s="1991"/>
      <c r="Y28" s="1991"/>
      <c r="Z28" s="1991"/>
      <c r="AA28" s="1991"/>
      <c r="AB28" s="1991"/>
      <c r="AC28" s="1991"/>
      <c r="AD28" s="1991"/>
      <c r="AE28" s="1991"/>
      <c r="AF28" s="1991"/>
      <c r="AG28" s="1991"/>
      <c r="AH28" s="1991"/>
      <c r="AI28" s="1991"/>
      <c r="AJ28" s="1991"/>
      <c r="AK28" s="1991"/>
      <c r="AL28" s="1991"/>
      <c r="AM28" s="1991"/>
      <c r="AN28" s="1991"/>
      <c r="AO28" s="1991"/>
      <c r="AP28" s="1991"/>
      <c r="AQ28" s="1991"/>
      <c r="AR28" s="1991"/>
      <c r="AS28" s="1991"/>
      <c r="AT28" s="1991"/>
      <c r="AU28" s="1991"/>
      <c r="AV28" s="1991"/>
      <c r="AW28" s="1237"/>
      <c r="AX28" s="1238"/>
      <c r="AY28" s="160"/>
      <c r="AZ28" s="22"/>
      <c r="BA28" s="22"/>
      <c r="BF28" s="22"/>
      <c r="BG28" s="22"/>
      <c r="BH28" s="22"/>
      <c r="BI28" s="1239"/>
      <c r="BJ28" s="1239"/>
      <c r="BK28" s="1239"/>
      <c r="CK28" s="160"/>
      <c r="CL28" s="160"/>
      <c r="CM28" s="166"/>
      <c r="CN28" s="166"/>
      <c r="CO28" s="166"/>
    </row>
    <row r="29" spans="1:117" ht="14.1" customHeight="1">
      <c r="A29" s="1209"/>
      <c r="C29" s="516"/>
      <c r="G29" s="1991"/>
      <c r="H29" s="1991"/>
      <c r="I29" s="1991"/>
      <c r="J29" s="1991"/>
      <c r="K29" s="1991"/>
      <c r="L29" s="1991"/>
      <c r="M29" s="1991"/>
      <c r="N29" s="1991"/>
      <c r="O29" s="1991"/>
      <c r="P29" s="1991"/>
      <c r="Q29" s="1991"/>
      <c r="R29" s="1991"/>
      <c r="S29" s="1991"/>
      <c r="T29" s="1991"/>
      <c r="U29" s="1991"/>
      <c r="V29" s="1991"/>
      <c r="W29" s="1991"/>
      <c r="X29" s="1991"/>
      <c r="Y29" s="1991"/>
      <c r="Z29" s="1991"/>
      <c r="AA29" s="1991"/>
      <c r="AB29" s="1991"/>
      <c r="AC29" s="1991"/>
      <c r="AD29" s="1991"/>
      <c r="AE29" s="1991"/>
      <c r="AF29" s="1991"/>
      <c r="AG29" s="1991"/>
      <c r="AH29" s="1991"/>
      <c r="AI29" s="1991"/>
      <c r="AJ29" s="1991"/>
      <c r="AK29" s="1991"/>
      <c r="AL29" s="1991"/>
      <c r="AM29" s="1991"/>
      <c r="AN29" s="1991"/>
      <c r="AO29" s="1991"/>
      <c r="AP29" s="1991"/>
      <c r="AQ29" s="1991"/>
      <c r="AR29" s="1991"/>
      <c r="AS29" s="1991"/>
      <c r="AT29" s="1991"/>
      <c r="AU29" s="1991"/>
      <c r="AV29" s="1991"/>
      <c r="AW29" s="1240"/>
      <c r="AX29" s="161"/>
      <c r="BF29" s="22"/>
      <c r="BG29" s="22"/>
      <c r="BH29" s="22"/>
      <c r="BI29" s="1239"/>
      <c r="BJ29" s="1239"/>
      <c r="BK29" s="1239"/>
      <c r="BN29" s="22"/>
      <c r="BO29" s="1707"/>
      <c r="BP29" s="1707"/>
      <c r="BQ29" s="1707"/>
      <c r="BR29" s="1707"/>
      <c r="BS29" s="1707"/>
      <c r="BT29" s="1707"/>
      <c r="BU29" s="1707"/>
      <c r="BV29" s="1707"/>
      <c r="BW29" s="1707"/>
      <c r="BX29" s="1707"/>
      <c r="BY29" s="1707"/>
      <c r="CK29" s="22"/>
      <c r="CL29" s="22"/>
    </row>
    <row r="30" spans="1:117" ht="14.1" customHeight="1">
      <c r="A30" s="1209"/>
      <c r="C30" s="1990" t="s">
        <v>715</v>
      </c>
      <c r="D30" s="1985"/>
      <c r="E30" s="1993" t="s">
        <v>1674</v>
      </c>
      <c r="F30" s="1993"/>
      <c r="G30" s="1993"/>
      <c r="H30" s="1993"/>
      <c r="I30" s="1993"/>
      <c r="J30" s="1993"/>
      <c r="K30" s="1993"/>
      <c r="L30" s="1993"/>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993"/>
      <c r="AL30" s="1993"/>
      <c r="AM30" s="1993"/>
      <c r="AN30" s="1993"/>
      <c r="AO30" s="1993"/>
      <c r="AP30" s="1993"/>
      <c r="AQ30" s="1993"/>
      <c r="AR30" s="1993"/>
      <c r="AS30" s="1993"/>
      <c r="AT30" s="1993"/>
      <c r="AU30" s="1993"/>
      <c r="AV30" s="1993"/>
      <c r="AW30" s="1240"/>
      <c r="AX30" s="161"/>
      <c r="BN30" s="159"/>
      <c r="BO30" s="1707"/>
      <c r="BP30" s="1707"/>
      <c r="BQ30" s="1707"/>
      <c r="BR30" s="1707"/>
      <c r="BS30" s="1707"/>
      <c r="BT30" s="1707"/>
      <c r="BU30" s="1707"/>
      <c r="BV30" s="1707"/>
      <c r="BW30" s="1707"/>
      <c r="BX30" s="1707"/>
      <c r="BY30" s="1707"/>
      <c r="BZ30" s="22"/>
      <c r="CA30" s="22"/>
      <c r="CB30" s="22"/>
      <c r="CC30" s="22"/>
      <c r="CD30" s="22"/>
      <c r="CE30" s="22"/>
      <c r="CF30" s="22"/>
      <c r="CG30" s="22"/>
      <c r="CH30" s="22"/>
      <c r="CI30" s="22"/>
      <c r="CJ30" s="22"/>
      <c r="CK30" s="22"/>
      <c r="CL30" s="22"/>
    </row>
    <row r="31" spans="1:117" ht="14.1" customHeight="1">
      <c r="A31" s="1209"/>
      <c r="C31" s="1990" t="s">
        <v>1194</v>
      </c>
      <c r="D31" s="1985"/>
      <c r="E31" s="1991" t="s">
        <v>1675</v>
      </c>
      <c r="F31" s="1991"/>
      <c r="G31" s="1991"/>
      <c r="H31" s="1991"/>
      <c r="I31" s="1991"/>
      <c r="J31" s="1991"/>
      <c r="K31" s="1991"/>
      <c r="L31" s="1991"/>
      <c r="M31" s="1991"/>
      <c r="N31" s="1991"/>
      <c r="O31" s="1991"/>
      <c r="P31" s="1991"/>
      <c r="Q31" s="1991"/>
      <c r="R31" s="1991"/>
      <c r="S31" s="1991"/>
      <c r="T31" s="1991"/>
      <c r="U31" s="1991"/>
      <c r="V31" s="1991"/>
      <c r="W31" s="1991"/>
      <c r="X31" s="1991"/>
      <c r="Y31" s="1991"/>
      <c r="Z31" s="1991"/>
      <c r="AA31" s="1991"/>
      <c r="AB31" s="1991"/>
      <c r="AC31" s="1991"/>
      <c r="AD31" s="1991"/>
      <c r="AE31" s="1991"/>
      <c r="AF31" s="1991"/>
      <c r="AG31" s="1991"/>
      <c r="AH31" s="1991"/>
      <c r="AI31" s="1991"/>
      <c r="AJ31" s="1991"/>
      <c r="AK31" s="1991"/>
      <c r="AL31" s="1991"/>
      <c r="AM31" s="1991"/>
      <c r="AN31" s="1991"/>
      <c r="AO31" s="1991"/>
      <c r="AP31" s="1991"/>
      <c r="AQ31" s="1991"/>
      <c r="AR31" s="1991"/>
      <c r="AS31" s="1991"/>
      <c r="AT31" s="1991"/>
      <c r="AU31" s="1991"/>
      <c r="AV31" s="1991"/>
      <c r="AW31" s="1240"/>
      <c r="AX31" s="161"/>
      <c r="BA31" s="133"/>
      <c r="BB31" s="22"/>
      <c r="BC31" s="22"/>
      <c r="BD31" s="22"/>
      <c r="BE31" s="22"/>
      <c r="BF31" s="22"/>
      <c r="BG31" s="22"/>
      <c r="BH31" s="22"/>
      <c r="BI31" s="22"/>
      <c r="BJ31" s="22"/>
      <c r="BK31" s="22"/>
      <c r="BN31" s="159"/>
      <c r="BO31" s="22"/>
      <c r="BP31" s="1545"/>
      <c r="BQ31" s="1545"/>
      <c r="BR31" s="1545"/>
      <c r="BS31" s="1545"/>
      <c r="BT31" s="1545"/>
      <c r="BU31" s="1545"/>
      <c r="BV31" s="1545"/>
      <c r="BW31" s="1545"/>
      <c r="BX31" s="1545"/>
      <c r="BY31" s="1545"/>
      <c r="BZ31" s="22"/>
      <c r="CA31" s="22"/>
      <c r="CB31" s="22"/>
      <c r="CC31" s="22"/>
      <c r="CD31" s="22"/>
      <c r="CE31" s="22"/>
      <c r="CF31" s="22"/>
      <c r="CG31" s="22"/>
      <c r="CH31" s="22"/>
      <c r="CI31" s="22"/>
      <c r="CJ31" s="22"/>
      <c r="CK31" s="22"/>
      <c r="CL31" s="22"/>
    </row>
    <row r="32" spans="1:117" ht="14.1" customHeight="1">
      <c r="A32" s="34"/>
      <c r="C32" s="515"/>
      <c r="D32" s="136"/>
      <c r="E32" s="1991"/>
      <c r="F32" s="1991"/>
      <c r="G32" s="1991"/>
      <c r="H32" s="1991"/>
      <c r="I32" s="1991"/>
      <c r="J32" s="1991"/>
      <c r="K32" s="1991"/>
      <c r="L32" s="1991"/>
      <c r="M32" s="1991"/>
      <c r="N32" s="1991"/>
      <c r="O32" s="1991"/>
      <c r="P32" s="1991"/>
      <c r="Q32" s="1991"/>
      <c r="R32" s="1991"/>
      <c r="S32" s="1991"/>
      <c r="T32" s="1991"/>
      <c r="U32" s="1991"/>
      <c r="V32" s="1991"/>
      <c r="W32" s="1991"/>
      <c r="X32" s="1991"/>
      <c r="Y32" s="1991"/>
      <c r="Z32" s="1991"/>
      <c r="AA32" s="1991"/>
      <c r="AB32" s="1991"/>
      <c r="AC32" s="1991"/>
      <c r="AD32" s="1991"/>
      <c r="AE32" s="1991"/>
      <c r="AF32" s="1991"/>
      <c r="AG32" s="1991"/>
      <c r="AH32" s="1991"/>
      <c r="AI32" s="1991"/>
      <c r="AJ32" s="1991"/>
      <c r="AK32" s="1991"/>
      <c r="AL32" s="1991"/>
      <c r="AM32" s="1991"/>
      <c r="AN32" s="1991"/>
      <c r="AO32" s="1991"/>
      <c r="AP32" s="1991"/>
      <c r="AQ32" s="1991"/>
      <c r="AR32" s="1991"/>
      <c r="AS32" s="1991"/>
      <c r="AT32" s="1991"/>
      <c r="AU32" s="1991"/>
      <c r="AV32" s="1991"/>
      <c r="AW32" s="1240"/>
      <c r="AX32" s="161"/>
      <c r="BA32" s="22"/>
      <c r="BB32" s="22"/>
      <c r="BC32" s="22"/>
      <c r="BD32" s="22"/>
      <c r="BE32" s="22"/>
      <c r="BF32" s="22"/>
      <c r="BG32" s="22"/>
      <c r="BH32" s="22"/>
      <c r="BI32" s="22"/>
      <c r="BJ32" s="22"/>
      <c r="BK32" s="22"/>
      <c r="BN32" s="159"/>
      <c r="BO32" s="22"/>
      <c r="BP32" s="1545"/>
      <c r="BQ32" s="1545"/>
      <c r="BR32" s="1545"/>
      <c r="BS32" s="1545"/>
      <c r="BT32" s="1545"/>
      <c r="BU32" s="1545"/>
      <c r="BV32" s="1545"/>
      <c r="BW32" s="1545"/>
      <c r="BX32" s="1545"/>
      <c r="BY32" s="1545"/>
      <c r="BZ32" s="22"/>
      <c r="CA32" s="22"/>
      <c r="CB32" s="22"/>
      <c r="CC32" s="22"/>
      <c r="CD32" s="22"/>
      <c r="CE32" s="22"/>
      <c r="CF32" s="22"/>
      <c r="CG32" s="22"/>
      <c r="CH32" s="22"/>
      <c r="CI32" s="22"/>
      <c r="CJ32" s="22"/>
      <c r="CK32" s="22"/>
      <c r="CL32" s="22"/>
    </row>
    <row r="33" spans="1:90" ht="14.1" customHeight="1">
      <c r="A33" s="34"/>
      <c r="C33" s="1990" t="s">
        <v>1205</v>
      </c>
      <c r="D33" s="1985"/>
      <c r="E33" s="1992" t="s">
        <v>1529</v>
      </c>
      <c r="F33" s="1992"/>
      <c r="G33" s="1992"/>
      <c r="H33" s="1992"/>
      <c r="I33" s="1992"/>
      <c r="J33" s="1992"/>
      <c r="K33" s="1992"/>
      <c r="L33" s="1992"/>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1992"/>
      <c r="AO33" s="1992"/>
      <c r="AP33" s="1992"/>
      <c r="AQ33" s="1992"/>
      <c r="AR33" s="1992"/>
      <c r="AS33" s="1992"/>
      <c r="AT33" s="1992"/>
      <c r="AU33" s="1992"/>
      <c r="AV33" s="1992"/>
      <c r="AW33" s="1234"/>
      <c r="AX33" s="1235"/>
      <c r="BA33" s="22"/>
      <c r="BB33" s="22"/>
      <c r="BC33" s="22"/>
      <c r="BD33" s="22"/>
      <c r="BE33" s="22"/>
      <c r="BF33" s="22"/>
      <c r="BG33" s="22"/>
      <c r="BH33" s="22"/>
      <c r="BI33" s="22"/>
      <c r="BJ33" s="22"/>
      <c r="BK33" s="22"/>
      <c r="BN33" s="159"/>
      <c r="BO33" s="610"/>
      <c r="BP33" s="1545"/>
      <c r="BQ33" s="1545"/>
      <c r="BR33" s="1545"/>
      <c r="BS33" s="1545"/>
      <c r="BT33" s="1545"/>
      <c r="BU33" s="1545"/>
      <c r="BV33" s="1545"/>
      <c r="BW33" s="1545"/>
      <c r="BX33" s="1545"/>
      <c r="BY33" s="1545"/>
      <c r="BZ33" s="22"/>
      <c r="CA33" s="22"/>
      <c r="CB33" s="22"/>
      <c r="CC33" s="22"/>
      <c r="CD33" s="22"/>
      <c r="CE33" s="22"/>
      <c r="CF33" s="22"/>
      <c r="CG33" s="22"/>
      <c r="CH33" s="22"/>
      <c r="CI33" s="22"/>
      <c r="CJ33" s="22"/>
      <c r="CK33" s="22"/>
      <c r="CL33" s="22"/>
    </row>
    <row r="34" spans="1:90" ht="14.1" customHeight="1">
      <c r="A34" s="34"/>
      <c r="C34" s="518"/>
      <c r="D34" s="517"/>
      <c r="E34" s="1992"/>
      <c r="F34" s="1992"/>
      <c r="G34" s="1992"/>
      <c r="H34" s="1992"/>
      <c r="I34" s="1992"/>
      <c r="J34" s="1992"/>
      <c r="K34" s="1992"/>
      <c r="L34" s="1992"/>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c r="AN34" s="1992"/>
      <c r="AO34" s="1992"/>
      <c r="AP34" s="1992"/>
      <c r="AQ34" s="1992"/>
      <c r="AR34" s="1992"/>
      <c r="AS34" s="1992"/>
      <c r="AT34" s="1992"/>
      <c r="AU34" s="1992"/>
      <c r="AV34" s="1992"/>
      <c r="AW34" s="1234"/>
      <c r="AX34" s="1235"/>
      <c r="BA34" s="22"/>
      <c r="BB34" s="105"/>
      <c r="BC34" s="22"/>
      <c r="BD34" s="105"/>
      <c r="BE34" s="1241"/>
      <c r="BF34" s="50"/>
      <c r="BG34" s="50"/>
      <c r="BH34" s="50"/>
      <c r="BI34" s="50"/>
      <c r="BJ34" s="50"/>
      <c r="BK34" s="50"/>
      <c r="BN34" s="159"/>
      <c r="BO34" s="610"/>
      <c r="BP34" s="1545"/>
      <c r="BQ34" s="1545"/>
      <c r="BR34" s="1545"/>
      <c r="BS34" s="1545"/>
      <c r="BT34" s="1545"/>
      <c r="BU34" s="1545"/>
      <c r="BV34" s="1545"/>
      <c r="BW34" s="1545"/>
      <c r="BX34" s="1545"/>
      <c r="BY34" s="1545"/>
      <c r="BZ34" s="22"/>
      <c r="CA34" s="22"/>
      <c r="CB34" s="22"/>
      <c r="CC34" s="22"/>
      <c r="CD34" s="22"/>
      <c r="CE34" s="22"/>
      <c r="CF34" s="22"/>
      <c r="CG34" s="22"/>
      <c r="CH34" s="22"/>
      <c r="CI34" s="22"/>
      <c r="CJ34" s="22"/>
      <c r="CK34" s="22"/>
      <c r="CL34" s="22"/>
    </row>
    <row r="35" spans="1:90" ht="14.1" customHeight="1">
      <c r="A35" s="34"/>
      <c r="C35" s="1990" t="s">
        <v>1403</v>
      </c>
      <c r="D35" s="1985"/>
      <c r="E35" s="1984" t="s">
        <v>1593</v>
      </c>
      <c r="F35" s="1984"/>
      <c r="G35" s="1984"/>
      <c r="H35" s="1984"/>
      <c r="I35" s="1984"/>
      <c r="J35" s="1984"/>
      <c r="K35" s="1984"/>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234"/>
      <c r="AX35" s="1235"/>
      <c r="BA35" s="22"/>
      <c r="BB35" s="22"/>
      <c r="BC35" s="22"/>
      <c r="BD35" s="22"/>
      <c r="BE35" s="22"/>
      <c r="BF35" s="22"/>
      <c r="BG35" s="22"/>
      <c r="BH35" s="22"/>
      <c r="BI35" s="22"/>
      <c r="BJ35" s="22"/>
      <c r="BK35" s="22"/>
      <c r="BN35" s="159"/>
      <c r="BO35" s="610"/>
      <c r="BP35" s="1545"/>
      <c r="BQ35" s="1545"/>
      <c r="BR35" s="1545"/>
      <c r="BS35" s="1545"/>
      <c r="BT35" s="1545"/>
      <c r="BU35" s="1545"/>
      <c r="BV35" s="1545"/>
      <c r="BW35" s="1545"/>
      <c r="BX35" s="1545"/>
      <c r="BY35" s="1545"/>
      <c r="BZ35" s="22"/>
      <c r="CA35" s="22"/>
      <c r="CB35" s="22"/>
      <c r="CC35" s="22"/>
      <c r="CD35" s="22"/>
      <c r="CE35" s="22"/>
      <c r="CF35" s="22"/>
      <c r="CG35" s="22"/>
      <c r="CH35" s="22"/>
      <c r="CI35" s="22"/>
      <c r="CJ35" s="22"/>
      <c r="CK35" s="22"/>
      <c r="CL35" s="22"/>
    </row>
    <row r="36" spans="1:90" ht="14.1" customHeight="1">
      <c r="A36" s="1209"/>
      <c r="C36" s="529"/>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1"/>
      <c r="AH36" s="531"/>
      <c r="AI36" s="531"/>
      <c r="AJ36" s="530"/>
      <c r="AK36" s="532"/>
      <c r="AL36" s="533"/>
      <c r="AM36" s="533"/>
      <c r="AN36" s="533"/>
      <c r="AO36" s="533"/>
      <c r="AP36" s="533"/>
      <c r="AQ36" s="533"/>
      <c r="AR36" s="533"/>
      <c r="AS36" s="533"/>
      <c r="AT36" s="533"/>
      <c r="AU36" s="533"/>
      <c r="AV36" s="533"/>
      <c r="AW36" s="1242"/>
      <c r="AX36" s="1235"/>
      <c r="BM36" s="22"/>
      <c r="BN36" s="159"/>
      <c r="BO36" s="22"/>
      <c r="BP36" s="1545"/>
      <c r="BQ36" s="1545"/>
      <c r="BR36" s="1545"/>
      <c r="BS36" s="1545"/>
      <c r="BT36" s="1545"/>
      <c r="BU36" s="1545"/>
      <c r="BV36" s="1545"/>
      <c r="BW36" s="1545"/>
      <c r="BX36" s="1545"/>
      <c r="BY36" s="1545"/>
      <c r="BZ36" s="22"/>
      <c r="CA36" s="22"/>
      <c r="CB36" s="22"/>
      <c r="CC36" s="22"/>
      <c r="CD36" s="22"/>
      <c r="CE36" s="22"/>
      <c r="CF36" s="22"/>
      <c r="CG36" s="22"/>
      <c r="CH36" s="22"/>
      <c r="CI36" s="22"/>
      <c r="CJ36" s="22"/>
      <c r="CK36" s="22"/>
      <c r="CL36" s="22"/>
    </row>
    <row r="37" spans="1:90" ht="14.1" customHeight="1">
      <c r="A37" s="1209"/>
      <c r="C37" s="1243"/>
      <c r="D37" s="1243"/>
      <c r="E37" s="1243"/>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3"/>
      <c r="AH37" s="1243"/>
      <c r="AI37" s="1243"/>
      <c r="AK37" s="1244"/>
      <c r="AL37" s="1192"/>
      <c r="AM37" s="1192"/>
      <c r="AN37" s="1192"/>
      <c r="AO37" s="1192"/>
      <c r="AP37" s="1192"/>
      <c r="AQ37" s="1192"/>
      <c r="AR37" s="1192"/>
      <c r="AS37" s="1192"/>
      <c r="AT37" s="1192"/>
      <c r="AU37" s="1192"/>
      <c r="AV37" s="1192"/>
      <c r="AW37" s="1192"/>
      <c r="AX37" s="1235"/>
      <c r="BA37" s="504" t="s">
        <v>1195</v>
      </c>
      <c r="BM37" s="22"/>
      <c r="BN37" s="159"/>
      <c r="BO37" s="22"/>
      <c r="BP37" s="1545"/>
      <c r="BQ37" s="1545"/>
      <c r="BR37" s="1545"/>
      <c r="BS37" s="1545"/>
      <c r="BT37" s="1545"/>
      <c r="BU37" s="1545"/>
      <c r="BV37" s="1545"/>
      <c r="BW37" s="1545"/>
      <c r="BX37" s="1545"/>
      <c r="BY37" s="1545"/>
      <c r="BZ37" s="22"/>
      <c r="CA37" s="22"/>
      <c r="CB37" s="22"/>
      <c r="CC37" s="22"/>
      <c r="CD37" s="22"/>
      <c r="CE37" s="22"/>
      <c r="CF37" s="22"/>
      <c r="CG37" s="22"/>
      <c r="CH37" s="22"/>
      <c r="CI37" s="22"/>
      <c r="CJ37" s="22"/>
      <c r="CK37" s="22"/>
      <c r="CL37" s="22"/>
    </row>
    <row r="38" spans="1:90" ht="14.1" customHeight="1">
      <c r="A38" s="1736" t="s">
        <v>450</v>
      </c>
      <c r="B38" s="1462"/>
      <c r="C38" s="1737" t="s">
        <v>470</v>
      </c>
      <c r="D38" s="1737"/>
      <c r="E38" s="1737"/>
      <c r="F38" s="1737"/>
      <c r="G38" s="1737"/>
      <c r="H38" s="1737"/>
      <c r="I38" s="1737"/>
      <c r="J38" s="1737"/>
      <c r="K38" s="1737"/>
      <c r="L38" s="1737"/>
      <c r="M38" s="1737"/>
      <c r="N38" s="1737"/>
      <c r="O38" s="1737"/>
      <c r="P38" s="1737"/>
      <c r="Q38" s="1737"/>
      <c r="R38" s="1737"/>
      <c r="S38" s="1737"/>
      <c r="T38" s="1737"/>
      <c r="U38" s="1737"/>
      <c r="V38" s="1737"/>
      <c r="W38" s="1737"/>
      <c r="X38" s="1737"/>
      <c r="Y38" s="1737"/>
      <c r="Z38" s="1737"/>
      <c r="AA38" s="1737"/>
      <c r="AB38" s="1737"/>
      <c r="AC38" s="1737"/>
      <c r="AD38" s="1737"/>
      <c r="AE38" s="1737"/>
      <c r="AF38" s="1737"/>
      <c r="AG38" s="1737"/>
      <c r="AH38" s="1737"/>
      <c r="AI38" s="1737"/>
      <c r="AJ38" s="1737"/>
      <c r="AK38" s="768"/>
      <c r="AL38" s="169" t="s">
        <v>126</v>
      </c>
      <c r="AM38" s="1707" t="s">
        <v>1402</v>
      </c>
      <c r="AN38" s="1707"/>
      <c r="AO38" s="1707"/>
      <c r="AP38" s="1707"/>
      <c r="AQ38" s="1707"/>
      <c r="AR38" s="1707"/>
      <c r="AS38" s="1707"/>
      <c r="AT38" s="1707"/>
      <c r="AU38" s="1707"/>
      <c r="AV38" s="1707"/>
      <c r="AW38" s="1707"/>
      <c r="AX38" s="1245"/>
      <c r="BA38" s="133" t="s">
        <v>1187</v>
      </c>
      <c r="BB38" s="22"/>
      <c r="BC38" s="22"/>
      <c r="BM38" s="22"/>
      <c r="BN38" s="159"/>
      <c r="BO38" s="503"/>
      <c r="BP38" s="1545"/>
      <c r="BQ38" s="1545"/>
      <c r="BR38" s="1545"/>
      <c r="BS38" s="1545"/>
      <c r="BT38" s="1545"/>
      <c r="BU38" s="1545"/>
      <c r="BV38" s="1545"/>
      <c r="BW38" s="1545"/>
      <c r="BX38" s="1545"/>
      <c r="BY38" s="1545"/>
      <c r="BZ38" s="22"/>
      <c r="CA38" s="22"/>
      <c r="CB38" s="22"/>
      <c r="CC38" s="22"/>
      <c r="CD38" s="22"/>
      <c r="CE38" s="22"/>
      <c r="CF38" s="22"/>
      <c r="CG38" s="22"/>
      <c r="CH38" s="22"/>
      <c r="CI38" s="22"/>
      <c r="CJ38" s="22"/>
      <c r="CK38" s="22"/>
      <c r="CL38" s="22"/>
    </row>
    <row r="39" spans="1:90" ht="14.1" customHeight="1">
      <c r="A39" s="34"/>
      <c r="B39" s="22"/>
      <c r="C39" s="171" t="s">
        <v>35</v>
      </c>
      <c r="D39" s="1994" t="s">
        <v>1531</v>
      </c>
      <c r="E39" s="1994"/>
      <c r="F39" s="1994"/>
      <c r="G39" s="1994"/>
      <c r="H39" s="1994"/>
      <c r="I39" s="1994"/>
      <c r="J39" s="1994"/>
      <c r="K39" s="1994"/>
      <c r="L39" s="1994"/>
      <c r="M39" s="1994"/>
      <c r="N39" s="1994"/>
      <c r="O39" s="1994"/>
      <c r="P39" s="1994"/>
      <c r="Q39" s="1994"/>
      <c r="R39" s="1994"/>
      <c r="S39" s="1994"/>
      <c r="T39" s="22"/>
      <c r="U39" s="22"/>
      <c r="V39" s="22"/>
      <c r="W39" s="22"/>
      <c r="X39" s="22"/>
      <c r="Y39" s="22"/>
      <c r="Z39" s="519"/>
      <c r="AA39" s="22"/>
      <c r="AB39" s="105"/>
      <c r="AC39" s="22"/>
      <c r="AD39" s="22"/>
      <c r="AE39" s="22"/>
      <c r="AF39" s="22"/>
      <c r="AG39" s="22"/>
      <c r="AH39" s="22"/>
      <c r="AI39" s="22"/>
      <c r="AJ39" s="22"/>
      <c r="AK39" s="22"/>
      <c r="AL39" s="31"/>
      <c r="AM39" s="1707"/>
      <c r="AN39" s="1707"/>
      <c r="AO39" s="1707"/>
      <c r="AP39" s="1707"/>
      <c r="AQ39" s="1707"/>
      <c r="AR39" s="1707"/>
      <c r="AS39" s="1707"/>
      <c r="AT39" s="1707"/>
      <c r="AU39" s="1707"/>
      <c r="AV39" s="1707"/>
      <c r="AW39" s="1707"/>
      <c r="AX39" s="1246"/>
      <c r="AZ39" s="1247"/>
      <c r="BA39" s="22"/>
      <c r="BB39" s="22" t="s">
        <v>331</v>
      </c>
      <c r="BC39" s="22"/>
      <c r="BL39" s="22"/>
      <c r="BM39" s="22"/>
      <c r="BN39" s="171"/>
      <c r="BO39" s="502"/>
      <c r="BP39" s="1545"/>
      <c r="BQ39" s="1545"/>
      <c r="BR39" s="1545"/>
      <c r="BS39" s="1545"/>
      <c r="BT39" s="1545"/>
      <c r="BU39" s="1545"/>
      <c r="BV39" s="1545"/>
      <c r="BW39" s="1545"/>
      <c r="BX39" s="1545"/>
      <c r="BY39" s="1545"/>
      <c r="BZ39" s="22"/>
      <c r="CA39" s="22"/>
      <c r="CB39" s="22"/>
      <c r="CC39" s="22"/>
      <c r="CD39" s="22"/>
      <c r="CE39" s="22"/>
      <c r="CF39" s="22"/>
      <c r="CG39" s="22"/>
      <c r="CH39" s="22"/>
      <c r="CI39" s="22"/>
      <c r="CJ39" s="22"/>
      <c r="CK39" s="22"/>
      <c r="CL39" s="22"/>
    </row>
    <row r="40" spans="1:90" ht="14.25" customHeight="1">
      <c r="A40" s="29"/>
      <c r="B40" s="22"/>
      <c r="C40" s="22"/>
      <c r="D40" s="23" t="s">
        <v>212</v>
      </c>
      <c r="E40" s="1995" t="s">
        <v>262</v>
      </c>
      <c r="F40" s="1995"/>
      <c r="G40" s="1995"/>
      <c r="H40" s="1995"/>
      <c r="I40" s="1995"/>
      <c r="J40" s="1995"/>
      <c r="K40" s="1995"/>
      <c r="L40" s="1995"/>
      <c r="M40" s="1995"/>
      <c r="N40" s="1995"/>
      <c r="O40" s="1995"/>
      <c r="P40" s="1995"/>
      <c r="Q40" s="1995"/>
      <c r="R40" s="22"/>
      <c r="S40" s="1996">
        <f>AA79</f>
        <v>7</v>
      </c>
      <c r="T40" s="1996"/>
      <c r="U40" s="105" t="s">
        <v>114</v>
      </c>
      <c r="V40" s="22"/>
      <c r="W40" s="22"/>
      <c r="X40" s="22"/>
      <c r="Y40" s="22"/>
      <c r="Z40" s="22"/>
      <c r="AA40" s="22"/>
      <c r="AB40" s="22"/>
      <c r="AC40" s="22"/>
      <c r="AD40" s="22"/>
      <c r="AE40" s="22"/>
      <c r="AF40" s="22"/>
      <c r="AG40" s="22"/>
      <c r="AH40" s="22"/>
      <c r="AI40" s="22"/>
      <c r="AJ40" s="22"/>
      <c r="AK40" s="22"/>
      <c r="AL40" s="525"/>
      <c r="AM40" s="510"/>
      <c r="AN40" s="510"/>
      <c r="AO40" s="510"/>
      <c r="AP40" s="510"/>
      <c r="AQ40" s="510"/>
      <c r="AR40" s="510"/>
      <c r="AS40" s="510"/>
      <c r="AT40" s="510"/>
      <c r="AU40" s="510"/>
      <c r="AV40" s="510"/>
      <c r="AW40" s="510"/>
      <c r="AX40" s="1246"/>
      <c r="AZ40" s="507"/>
      <c r="BA40" s="22"/>
      <c r="BB40" s="22"/>
      <c r="BC40" s="22" t="s">
        <v>176</v>
      </c>
      <c r="BD40" s="22"/>
      <c r="BE40" s="22"/>
      <c r="BF40" s="22"/>
      <c r="BG40" s="22"/>
      <c r="BH40" s="22"/>
      <c r="BI40" s="22"/>
      <c r="BJ40" s="22"/>
      <c r="BK40" s="22"/>
      <c r="BL40" s="22"/>
      <c r="BM40" s="22"/>
      <c r="BN40" s="1248"/>
      <c r="BO40" s="503"/>
      <c r="BP40" s="1545"/>
      <c r="BQ40" s="1545"/>
      <c r="BR40" s="1545"/>
      <c r="BS40" s="1545"/>
      <c r="BT40" s="1545"/>
      <c r="BU40" s="1545"/>
      <c r="BV40" s="1545"/>
      <c r="BW40" s="1545"/>
      <c r="BX40" s="1545"/>
      <c r="BY40" s="1545"/>
      <c r="BZ40" s="22"/>
      <c r="CA40" s="22"/>
      <c r="CB40" s="22"/>
      <c r="CC40" s="22"/>
      <c r="CD40" s="22"/>
      <c r="CE40" s="22"/>
      <c r="CF40" s="22"/>
      <c r="CG40" s="22"/>
      <c r="CH40" s="22"/>
      <c r="CI40" s="22"/>
      <c r="CJ40" s="22"/>
      <c r="CK40" s="22"/>
      <c r="CL40" s="22"/>
    </row>
    <row r="41" spans="1:90" ht="14.1" customHeight="1" thickBot="1">
      <c r="A41" s="29"/>
      <c r="B41" s="22"/>
      <c r="C41" s="22"/>
      <c r="D41" s="22" t="s">
        <v>1689</v>
      </c>
      <c r="E41" s="1995" t="s">
        <v>1119</v>
      </c>
      <c r="F41" s="1995"/>
      <c r="G41" s="1995"/>
      <c r="H41" s="1995"/>
      <c r="I41" s="1995"/>
      <c r="J41" s="1995"/>
      <c r="K41" s="1995"/>
      <c r="L41" s="1995"/>
      <c r="M41" s="1995"/>
      <c r="N41" s="1995"/>
      <c r="O41" s="1995"/>
      <c r="P41" s="1995"/>
      <c r="Q41" s="1995"/>
      <c r="R41" s="22"/>
      <c r="S41" s="1997">
        <f>$G$11+$L$11+$O$11+$AD$11+$AG$11+$AJ$11+IF(COUNT(R11:Z12)&gt;0,1,0)</f>
        <v>8</v>
      </c>
      <c r="T41" s="1997"/>
      <c r="U41" s="105" t="s">
        <v>114</v>
      </c>
      <c r="V41" s="22"/>
      <c r="W41" s="22"/>
      <c r="X41" s="22"/>
      <c r="Y41" s="142"/>
      <c r="Z41" s="142"/>
      <c r="AA41" s="142"/>
      <c r="AB41" s="22"/>
      <c r="AC41" s="142"/>
      <c r="AD41" s="142"/>
      <c r="AE41" s="142"/>
      <c r="AF41" s="1239"/>
      <c r="AG41" s="1239"/>
      <c r="AH41" s="1239"/>
      <c r="AI41" s="22"/>
      <c r="AJ41" s="22"/>
      <c r="AK41" s="142"/>
      <c r="AL41" s="527" t="s">
        <v>1594</v>
      </c>
      <c r="AX41" s="1231"/>
      <c r="AZ41" s="507"/>
      <c r="BA41" s="22"/>
      <c r="BB41" s="105"/>
      <c r="BC41" s="22" t="s">
        <v>177</v>
      </c>
      <c r="BD41" s="22"/>
      <c r="BE41" s="22"/>
      <c r="BF41" s="22"/>
      <c r="BG41" s="22"/>
      <c r="BH41" s="22"/>
      <c r="BI41" s="22"/>
      <c r="BJ41" s="22"/>
      <c r="BK41" s="22"/>
      <c r="BL41" s="22"/>
      <c r="BM41" s="22"/>
      <c r="BN41" s="165"/>
      <c r="BO41" s="165"/>
      <c r="BP41" s="1545"/>
      <c r="BQ41" s="1545"/>
      <c r="BR41" s="1545"/>
      <c r="BS41" s="1545"/>
      <c r="BT41" s="1545"/>
      <c r="BU41" s="1545"/>
      <c r="BV41" s="1545"/>
      <c r="BW41" s="1545"/>
      <c r="BX41" s="1545"/>
      <c r="BY41" s="1545"/>
      <c r="BZ41" s="22"/>
      <c r="CA41" s="22"/>
      <c r="CB41" s="22"/>
      <c r="CC41" s="22"/>
      <c r="CD41" s="22"/>
      <c r="CE41" s="22"/>
      <c r="CF41" s="22"/>
      <c r="CG41" s="22"/>
      <c r="CH41" s="22"/>
      <c r="CI41" s="22"/>
      <c r="CJ41" s="22"/>
      <c r="CK41" s="22"/>
      <c r="CL41" s="22"/>
    </row>
    <row r="42" spans="1:90" ht="14.1" customHeight="1" thickBot="1">
      <c r="A42" s="29"/>
      <c r="B42" s="22"/>
      <c r="C42" s="23"/>
      <c r="D42" s="23" t="s">
        <v>1690</v>
      </c>
      <c r="E42" s="1995" t="s">
        <v>1118</v>
      </c>
      <c r="F42" s="1995"/>
      <c r="G42" s="1995"/>
      <c r="H42" s="1995"/>
      <c r="I42" s="1995"/>
      <c r="J42" s="1995"/>
      <c r="K42" s="1995"/>
      <c r="L42" s="1995"/>
      <c r="M42" s="1995"/>
      <c r="N42" s="1995"/>
      <c r="O42" s="1995"/>
      <c r="P42" s="1995"/>
      <c r="Q42" s="1995"/>
      <c r="R42" s="22"/>
      <c r="S42" s="1998">
        <f>$BE$50</f>
        <v>7.497109826589595</v>
      </c>
      <c r="T42" s="1999"/>
      <c r="U42" s="105" t="s">
        <v>114</v>
      </c>
      <c r="V42" s="22"/>
      <c r="W42" s="22"/>
      <c r="X42" s="22"/>
      <c r="Y42" s="1249"/>
      <c r="Z42" s="1249"/>
      <c r="AA42" s="1249"/>
      <c r="AB42" s="1250"/>
      <c r="AC42" s="1249"/>
      <c r="AD42" s="1249"/>
      <c r="AE42" s="1249"/>
      <c r="AF42" s="1239"/>
      <c r="AG42" s="1239"/>
      <c r="AH42" s="1239"/>
      <c r="AI42" s="22"/>
      <c r="AJ42" s="22"/>
      <c r="AK42" s="142"/>
      <c r="AL42" s="90" t="s">
        <v>30</v>
      </c>
      <c r="AM42" s="1707" t="s">
        <v>1673</v>
      </c>
      <c r="AN42" s="1707"/>
      <c r="AO42" s="1707"/>
      <c r="AP42" s="1707"/>
      <c r="AQ42" s="1707"/>
      <c r="AR42" s="1707"/>
      <c r="AS42" s="1707"/>
      <c r="AT42" s="1707"/>
      <c r="AU42" s="1707"/>
      <c r="AV42" s="1707"/>
      <c r="AW42" s="1707"/>
      <c r="AX42" s="161"/>
      <c r="AZ42" s="507"/>
      <c r="BA42" s="22"/>
      <c r="BB42" s="22"/>
      <c r="BC42" s="22" t="s">
        <v>178</v>
      </c>
      <c r="BD42" s="22"/>
      <c r="BE42" s="22"/>
      <c r="BF42" s="22"/>
      <c r="BG42" s="22"/>
      <c r="BH42" s="22"/>
      <c r="BI42" s="22"/>
      <c r="BJ42" s="22"/>
      <c r="BK42" s="22"/>
      <c r="BL42" s="50"/>
      <c r="BM42" s="22"/>
      <c r="BX42" s="22"/>
      <c r="BY42" s="22"/>
      <c r="BZ42" s="22"/>
      <c r="CA42" s="22"/>
      <c r="CB42" s="22"/>
      <c r="CC42" s="22"/>
      <c r="CD42" s="22"/>
      <c r="CE42" s="22"/>
      <c r="CF42" s="22"/>
      <c r="CG42" s="22"/>
      <c r="CH42" s="22"/>
      <c r="CI42" s="22"/>
      <c r="CJ42" s="22"/>
      <c r="CK42" s="22"/>
      <c r="CL42" s="22"/>
    </row>
    <row r="43" spans="1:90" ht="14.1" customHeight="1">
      <c r="A43" s="29"/>
      <c r="B43" s="22"/>
      <c r="C43" s="23"/>
      <c r="D43" s="23"/>
      <c r="E43" s="1208"/>
      <c r="F43" s="1208"/>
      <c r="G43" s="1208"/>
      <c r="H43" s="1208"/>
      <c r="I43" s="1208"/>
      <c r="J43" s="1208"/>
      <c r="K43" s="1208"/>
      <c r="L43" s="1208"/>
      <c r="M43" s="1208"/>
      <c r="N43" s="1208"/>
      <c r="O43" s="1208"/>
      <c r="P43" s="1208"/>
      <c r="Q43" s="1208"/>
      <c r="R43" s="22"/>
      <c r="S43" s="1251"/>
      <c r="T43" s="1251"/>
      <c r="U43" s="105"/>
      <c r="V43" s="22"/>
      <c r="W43" s="22"/>
      <c r="X43" s="22"/>
      <c r="Y43" s="1249"/>
      <c r="Z43" s="1249"/>
      <c r="AA43" s="1249"/>
      <c r="AB43" s="1250"/>
      <c r="AC43" s="1249"/>
      <c r="AD43" s="1249"/>
      <c r="AE43" s="1249"/>
      <c r="AF43" s="1239"/>
      <c r="AG43" s="1239"/>
      <c r="AH43" s="1239"/>
      <c r="AI43" s="22"/>
      <c r="AJ43" s="22"/>
      <c r="AK43" s="142"/>
      <c r="AL43" s="42"/>
      <c r="AM43" s="1707"/>
      <c r="AN43" s="1707"/>
      <c r="AO43" s="1707"/>
      <c r="AP43" s="1707"/>
      <c r="AQ43" s="1707"/>
      <c r="AR43" s="1707"/>
      <c r="AS43" s="1707"/>
      <c r="AT43" s="1707"/>
      <c r="AU43" s="1707"/>
      <c r="AV43" s="1707"/>
      <c r="AW43" s="1707"/>
      <c r="AX43" s="161"/>
      <c r="AZ43" s="507"/>
      <c r="BA43" s="22"/>
      <c r="BB43" s="105"/>
      <c r="BC43" s="22"/>
      <c r="BD43" s="105"/>
      <c r="BE43" s="1241"/>
      <c r="BF43" s="50"/>
      <c r="BG43" s="50"/>
      <c r="BH43" s="50"/>
      <c r="BI43" s="50"/>
      <c r="BJ43" s="50"/>
      <c r="BK43" s="50"/>
      <c r="BL43" s="22"/>
      <c r="BM43" s="760" t="s">
        <v>327</v>
      </c>
      <c r="BX43" s="22"/>
      <c r="BY43" s="22"/>
      <c r="BZ43" s="22"/>
      <c r="CA43" s="22"/>
      <c r="CB43" s="22"/>
      <c r="CC43" s="22"/>
      <c r="CD43" s="22"/>
      <c r="CE43" s="22"/>
      <c r="CF43" s="22"/>
      <c r="CG43" s="22"/>
      <c r="CH43" s="22"/>
      <c r="CI43" s="22"/>
      <c r="CJ43" s="22"/>
      <c r="CK43" s="22"/>
      <c r="CL43" s="22"/>
    </row>
    <row r="44" spans="1:90" ht="14.1" customHeight="1">
      <c r="A44" s="29"/>
      <c r="B44" s="22"/>
      <c r="C44" s="23" t="s">
        <v>467</v>
      </c>
      <c r="D44" s="23" t="s">
        <v>1763</v>
      </c>
      <c r="E44" s="23"/>
      <c r="F44" s="23"/>
      <c r="G44" s="23"/>
      <c r="H44" s="23"/>
      <c r="I44" s="23"/>
      <c r="J44" s="23"/>
      <c r="K44" s="23"/>
      <c r="L44" s="23"/>
      <c r="M44" s="23"/>
      <c r="V44" s="22"/>
      <c r="W44" s="22"/>
      <c r="X44" s="22"/>
      <c r="Y44" s="142"/>
      <c r="Z44" s="142"/>
      <c r="AA44" s="142"/>
      <c r="AB44" s="1250"/>
      <c r="AC44" s="142"/>
      <c r="AD44" s="142"/>
      <c r="AE44" s="142"/>
      <c r="AF44" s="1239"/>
      <c r="AG44" s="1239"/>
      <c r="AH44" s="1239"/>
      <c r="AI44" s="22"/>
      <c r="AJ44" s="22"/>
      <c r="AK44" s="142"/>
      <c r="AL44" s="175"/>
      <c r="AM44" s="1707"/>
      <c r="AN44" s="1707"/>
      <c r="AO44" s="1707"/>
      <c r="AP44" s="1707"/>
      <c r="AQ44" s="1707"/>
      <c r="AR44" s="1707"/>
      <c r="AS44" s="1707"/>
      <c r="AT44" s="1707"/>
      <c r="AU44" s="1707"/>
      <c r="AV44" s="1707"/>
      <c r="AW44" s="1707"/>
      <c r="AX44" s="161"/>
      <c r="BA44" s="1344" t="s">
        <v>171</v>
      </c>
      <c r="BB44" s="1344"/>
      <c r="BC44" s="1344"/>
      <c r="BD44" s="1344"/>
      <c r="BE44" s="1344"/>
      <c r="BF44" s="1344"/>
      <c r="BG44" s="1344"/>
      <c r="BH44" s="1344"/>
      <c r="BI44" s="1344"/>
      <c r="BJ44" s="1344"/>
      <c r="BK44" s="1252"/>
      <c r="BL44" s="1253"/>
      <c r="BM44" s="1344" t="s">
        <v>171</v>
      </c>
      <c r="BN44" s="1344"/>
      <c r="BO44" s="1344"/>
      <c r="BP44" s="1344"/>
      <c r="BQ44" s="1344"/>
      <c r="BR44" s="1344"/>
      <c r="BS44" s="1344"/>
      <c r="BT44" s="1344"/>
      <c r="BU44" s="1344"/>
      <c r="BV44" s="1344"/>
      <c r="BX44" s="22"/>
    </row>
    <row r="45" spans="1:90" ht="14.1" customHeight="1">
      <c r="A45" s="29"/>
      <c r="B45" s="22"/>
      <c r="C45" s="23"/>
      <c r="D45" s="23"/>
      <c r="E45" s="105" t="s">
        <v>126</v>
      </c>
      <c r="F45" s="23" t="s">
        <v>1685</v>
      </c>
      <c r="G45" s="23"/>
      <c r="H45" s="23"/>
      <c r="I45" s="23"/>
      <c r="J45" s="23"/>
      <c r="K45" s="23"/>
      <c r="L45" s="23"/>
      <c r="M45" s="23"/>
      <c r="V45" s="22"/>
      <c r="W45" s="22"/>
      <c r="X45" s="22"/>
      <c r="Y45" s="142"/>
      <c r="Z45" s="142"/>
      <c r="AA45" s="142"/>
      <c r="AB45" s="1250"/>
      <c r="AC45" s="142"/>
      <c r="AD45" s="142"/>
      <c r="AE45" s="142"/>
      <c r="AF45" s="1239"/>
      <c r="AG45" s="1239"/>
      <c r="AH45" s="1239"/>
      <c r="AI45" s="22"/>
      <c r="AJ45" s="22"/>
      <c r="AK45" s="142"/>
      <c r="AL45" s="31"/>
      <c r="AM45" s="1707"/>
      <c r="AN45" s="1707"/>
      <c r="AO45" s="1707"/>
      <c r="AP45" s="1707"/>
      <c r="AQ45" s="1707"/>
      <c r="AR45" s="1707"/>
      <c r="AS45" s="1707"/>
      <c r="AT45" s="1707"/>
      <c r="AU45" s="1707"/>
      <c r="AV45" s="1707"/>
      <c r="AW45" s="1707"/>
      <c r="AX45" s="161"/>
      <c r="AZ45" s="507"/>
      <c r="BA45" s="1370"/>
      <c r="BB45" s="1370"/>
      <c r="BC45" s="1370"/>
      <c r="BD45" s="1370"/>
      <c r="BE45" s="1370"/>
      <c r="BF45" s="1370"/>
      <c r="BG45" s="1370"/>
      <c r="BH45" s="1370"/>
      <c r="BI45" s="1370"/>
      <c r="BJ45" s="1370"/>
      <c r="BK45" s="1252"/>
      <c r="BL45" s="1253"/>
      <c r="BM45" s="1370"/>
      <c r="BN45" s="1370"/>
      <c r="BO45" s="1370"/>
      <c r="BP45" s="1370"/>
      <c r="BQ45" s="1370"/>
      <c r="BR45" s="1370"/>
      <c r="BS45" s="1370"/>
      <c r="BT45" s="1370"/>
      <c r="BU45" s="1370"/>
      <c r="BV45" s="1370"/>
      <c r="BX45" s="22"/>
    </row>
    <row r="46" spans="1:90" ht="14.1" customHeight="1">
      <c r="A46" s="29"/>
      <c r="B46" s="22"/>
      <c r="C46" s="23"/>
      <c r="D46" s="23"/>
      <c r="E46" s="105"/>
      <c r="F46" s="23"/>
      <c r="G46" s="23"/>
      <c r="H46" s="23"/>
      <c r="I46" s="23"/>
      <c r="J46" s="23"/>
      <c r="K46" s="23"/>
      <c r="L46" s="23"/>
      <c r="M46" s="23"/>
      <c r="V46" s="22"/>
      <c r="W46" s="22"/>
      <c r="X46" s="22"/>
      <c r="Y46" s="142"/>
      <c r="Z46" s="142"/>
      <c r="AA46" s="142"/>
      <c r="AB46" s="1250"/>
      <c r="AC46" s="142"/>
      <c r="AD46" s="142"/>
      <c r="AE46" s="142"/>
      <c r="AF46" s="1239"/>
      <c r="AG46" s="1239"/>
      <c r="AH46" s="1239"/>
      <c r="AI46" s="22"/>
      <c r="AJ46" s="22"/>
      <c r="AK46" s="142"/>
      <c r="AL46" s="169"/>
      <c r="AM46" s="1707"/>
      <c r="AN46" s="1707"/>
      <c r="AO46" s="1707"/>
      <c r="AP46" s="1707"/>
      <c r="AQ46" s="1707"/>
      <c r="AR46" s="1707"/>
      <c r="AS46" s="1707"/>
      <c r="AT46" s="1707"/>
      <c r="AU46" s="1707"/>
      <c r="AV46" s="1707"/>
      <c r="AW46" s="1707"/>
      <c r="AX46" s="161"/>
      <c r="AZ46" s="507"/>
      <c r="BA46" s="2000" t="s">
        <v>1032</v>
      </c>
      <c r="BB46" s="2001"/>
      <c r="BC46" s="2001"/>
      <c r="BD46" s="2002"/>
      <c r="BE46" s="2006">
        <v>173</v>
      </c>
      <c r="BF46" s="2007"/>
      <c r="BG46" s="2007"/>
      <c r="BH46" s="2010" t="s">
        <v>174</v>
      </c>
      <c r="BI46" s="2010"/>
      <c r="BJ46" s="2011"/>
      <c r="BK46" s="1252"/>
      <c r="BL46" s="1253"/>
      <c r="BM46" s="2000" t="s">
        <v>1032</v>
      </c>
      <c r="BN46" s="2001"/>
      <c r="BO46" s="2001"/>
      <c r="BP46" s="2002"/>
      <c r="BQ46" s="2014">
        <v>173</v>
      </c>
      <c r="BR46" s="2015"/>
      <c r="BS46" s="2015"/>
      <c r="BT46" s="2010" t="s">
        <v>174</v>
      </c>
      <c r="BU46" s="2010"/>
      <c r="BV46" s="2011"/>
      <c r="BX46" s="22"/>
      <c r="CF46" s="1254" t="s">
        <v>1686</v>
      </c>
      <c r="CG46" s="1255"/>
    </row>
    <row r="47" spans="1:90" ht="14.1" customHeight="1">
      <c r="A47" s="34"/>
      <c r="B47" s="22"/>
      <c r="C47" s="171" t="s">
        <v>468</v>
      </c>
      <c r="D47" s="1737" t="s">
        <v>1158</v>
      </c>
      <c r="E47" s="1737"/>
      <c r="F47" s="1737"/>
      <c r="G47" s="1737"/>
      <c r="H47" s="1737"/>
      <c r="I47" s="1737"/>
      <c r="J47" s="1737"/>
      <c r="K47" s="1737"/>
      <c r="L47" s="1737"/>
      <c r="M47" s="1737"/>
      <c r="N47" s="1737"/>
      <c r="O47" s="1737"/>
      <c r="P47" s="1737"/>
      <c r="Q47" s="1737"/>
      <c r="R47" s="1737"/>
      <c r="S47" s="1737"/>
      <c r="T47" s="1737"/>
      <c r="U47" s="1737"/>
      <c r="V47" s="1737"/>
      <c r="W47" s="1737"/>
      <c r="X47" s="1737"/>
      <c r="Y47" s="1737"/>
      <c r="Z47" s="1737"/>
      <c r="AA47" s="1737"/>
      <c r="AB47" s="1737"/>
      <c r="AC47" s="1737"/>
      <c r="AD47" s="1737"/>
      <c r="AE47" s="1737"/>
      <c r="AF47" s="1737"/>
      <c r="AG47" s="1737"/>
      <c r="AH47" s="1737"/>
      <c r="AI47" s="1737"/>
      <c r="AJ47" s="1737"/>
      <c r="AK47" s="22"/>
      <c r="AL47" s="169"/>
      <c r="AM47" s="1707"/>
      <c r="AN47" s="1707"/>
      <c r="AO47" s="1707"/>
      <c r="AP47" s="1707"/>
      <c r="AQ47" s="1707"/>
      <c r="AR47" s="1707"/>
      <c r="AS47" s="1707"/>
      <c r="AT47" s="1707"/>
      <c r="AU47" s="1707"/>
      <c r="AV47" s="1707"/>
      <c r="AW47" s="1707"/>
      <c r="AX47" s="161"/>
      <c r="AZ47" s="507"/>
      <c r="BA47" s="2003"/>
      <c r="BB47" s="2004"/>
      <c r="BC47" s="2004"/>
      <c r="BD47" s="2005"/>
      <c r="BE47" s="2008"/>
      <c r="BF47" s="2009"/>
      <c r="BG47" s="2009"/>
      <c r="BH47" s="2012"/>
      <c r="BI47" s="2012"/>
      <c r="BJ47" s="2013"/>
      <c r="BK47" s="1252"/>
      <c r="BL47" s="1253"/>
      <c r="BM47" s="2003"/>
      <c r="BN47" s="2004"/>
      <c r="BO47" s="2004"/>
      <c r="BP47" s="2005"/>
      <c r="BQ47" s="2016"/>
      <c r="BR47" s="2017"/>
      <c r="BS47" s="2017"/>
      <c r="BT47" s="2012"/>
      <c r="BU47" s="2012"/>
      <c r="BV47" s="2013"/>
      <c r="BX47" s="22"/>
      <c r="CF47" s="1256" t="b">
        <v>0</v>
      </c>
      <c r="CG47" s="1257"/>
    </row>
    <row r="48" spans="1:90" ht="14.1" customHeight="1">
      <c r="A48" s="34"/>
      <c r="C48" s="1737" t="s">
        <v>1237</v>
      </c>
      <c r="D48" s="1737"/>
      <c r="E48" s="1737"/>
      <c r="F48" s="1737"/>
      <c r="G48" s="1737"/>
      <c r="H48" s="1737"/>
      <c r="I48" s="1737"/>
      <c r="J48" s="1737"/>
      <c r="K48" s="1737"/>
      <c r="L48" s="1737"/>
      <c r="M48" s="1737"/>
      <c r="N48" s="1737"/>
      <c r="O48" s="1737"/>
      <c r="P48" s="1737"/>
      <c r="Q48" s="1737"/>
      <c r="R48" s="1737"/>
      <c r="S48" s="1737"/>
      <c r="T48" s="1737"/>
      <c r="U48" s="1737"/>
      <c r="V48" s="1737"/>
      <c r="W48" s="1737"/>
      <c r="X48" s="1737"/>
      <c r="Y48" s="1737"/>
      <c r="AK48" s="877"/>
      <c r="AL48" s="90" t="s">
        <v>30</v>
      </c>
      <c r="AM48" s="2018" t="s">
        <v>1534</v>
      </c>
      <c r="AN48" s="2018"/>
      <c r="AO48" s="2018"/>
      <c r="AP48" s="2018"/>
      <c r="AQ48" s="2018"/>
      <c r="AR48" s="2018"/>
      <c r="AS48" s="2018"/>
      <c r="AT48" s="2018"/>
      <c r="AU48" s="2018"/>
      <c r="AV48" s="2018"/>
      <c r="AW48" s="2018"/>
      <c r="AX48" s="161"/>
      <c r="AZ48" s="506"/>
      <c r="BA48" s="2000" t="s">
        <v>328</v>
      </c>
      <c r="BB48" s="2001"/>
      <c r="BC48" s="2001"/>
      <c r="BD48" s="2002"/>
      <c r="BE48" s="2014">
        <f>BE55</f>
        <v>1297</v>
      </c>
      <c r="BF48" s="2015"/>
      <c r="BG48" s="2015"/>
      <c r="BH48" s="2010" t="s">
        <v>174</v>
      </c>
      <c r="BI48" s="2010"/>
      <c r="BJ48" s="2011"/>
      <c r="BK48" s="1252"/>
      <c r="BL48" s="1253"/>
      <c r="BM48" s="2000" t="s">
        <v>328</v>
      </c>
      <c r="BN48" s="2001"/>
      <c r="BO48" s="2001"/>
      <c r="BP48" s="2002"/>
      <c r="BQ48" s="2014">
        <f>BQ55</f>
        <v>1792</v>
      </c>
      <c r="BR48" s="2015"/>
      <c r="BS48" s="2015"/>
      <c r="BT48" s="2010" t="s">
        <v>174</v>
      </c>
      <c r="BU48" s="2010"/>
      <c r="BV48" s="2011"/>
      <c r="BX48" s="22"/>
      <c r="CF48" s="1258" t="b">
        <v>0</v>
      </c>
      <c r="CG48" s="1259"/>
    </row>
    <row r="49" spans="1:95" ht="14.1" customHeight="1" thickBot="1">
      <c r="A49" s="34"/>
      <c r="E49" s="1363" t="s">
        <v>378</v>
      </c>
      <c r="F49" s="1364"/>
      <c r="G49" s="1364"/>
      <c r="H49" s="1365"/>
      <c r="I49" s="1363" t="s">
        <v>379</v>
      </c>
      <c r="J49" s="1364"/>
      <c r="K49" s="1364"/>
      <c r="L49" s="1365"/>
      <c r="M49" s="1363" t="s">
        <v>1670</v>
      </c>
      <c r="N49" s="1364"/>
      <c r="O49" s="1364"/>
      <c r="P49" s="1365"/>
      <c r="Q49" s="1363" t="s">
        <v>1671</v>
      </c>
      <c r="R49" s="1364"/>
      <c r="S49" s="1364"/>
      <c r="T49" s="1365"/>
      <c r="U49" s="1363" t="s">
        <v>1691</v>
      </c>
      <c r="V49" s="1364"/>
      <c r="W49" s="1364"/>
      <c r="X49" s="1365"/>
      <c r="Y49" s="1363" t="s">
        <v>1692</v>
      </c>
      <c r="Z49" s="1364"/>
      <c r="AA49" s="1364"/>
      <c r="AB49" s="1365"/>
      <c r="AC49" s="825"/>
      <c r="AD49" s="22"/>
      <c r="AE49" s="22"/>
      <c r="AF49" s="22"/>
      <c r="AG49" s="22"/>
      <c r="AH49" s="22"/>
      <c r="AI49" s="22"/>
      <c r="AJ49" s="22"/>
      <c r="AK49" s="1260"/>
      <c r="AL49" s="525"/>
      <c r="AM49" s="2018"/>
      <c r="AN49" s="2018"/>
      <c r="AO49" s="2018"/>
      <c r="AP49" s="2018"/>
      <c r="AQ49" s="2018"/>
      <c r="AR49" s="2018"/>
      <c r="AS49" s="2018"/>
      <c r="AT49" s="2018"/>
      <c r="AU49" s="2018"/>
      <c r="AV49" s="2018"/>
      <c r="AW49" s="2018"/>
      <c r="AX49" s="177"/>
      <c r="AZ49" s="506"/>
      <c r="BA49" s="2019"/>
      <c r="BB49" s="1932"/>
      <c r="BC49" s="1932"/>
      <c r="BD49" s="1933"/>
      <c r="BE49" s="2020"/>
      <c r="BF49" s="2021"/>
      <c r="BG49" s="2021"/>
      <c r="BH49" s="2022"/>
      <c r="BI49" s="2022"/>
      <c r="BJ49" s="2023"/>
      <c r="BK49" s="1252"/>
      <c r="BL49" s="1253"/>
      <c r="BM49" s="2019"/>
      <c r="BN49" s="1932"/>
      <c r="BO49" s="1932"/>
      <c r="BP49" s="1933"/>
      <c r="BQ49" s="2020"/>
      <c r="BR49" s="2021"/>
      <c r="BS49" s="2021"/>
      <c r="BT49" s="2022"/>
      <c r="BU49" s="2022"/>
      <c r="BV49" s="2023"/>
      <c r="BX49" s="22"/>
    </row>
    <row r="50" spans="1:95" ht="14.1" customHeight="1">
      <c r="A50" s="34"/>
      <c r="E50" s="2045"/>
      <c r="F50" s="2046"/>
      <c r="G50" s="2046"/>
      <c r="H50" s="1261" t="s">
        <v>1159</v>
      </c>
      <c r="I50" s="2045"/>
      <c r="J50" s="2046"/>
      <c r="K50" s="2046"/>
      <c r="L50" s="1261" t="s">
        <v>1159</v>
      </c>
      <c r="M50" s="2045"/>
      <c r="N50" s="2046"/>
      <c r="O50" s="2046"/>
      <c r="P50" s="1261" t="s">
        <v>1159</v>
      </c>
      <c r="Q50" s="2045"/>
      <c r="R50" s="2046"/>
      <c r="S50" s="2046"/>
      <c r="T50" s="1261" t="s">
        <v>1159</v>
      </c>
      <c r="U50" s="2045"/>
      <c r="V50" s="2046"/>
      <c r="W50" s="2046"/>
      <c r="X50" s="1261" t="s">
        <v>1159</v>
      </c>
      <c r="Y50" s="2045"/>
      <c r="Z50" s="2046"/>
      <c r="AA50" s="2046"/>
      <c r="AB50" s="1261" t="s">
        <v>1159</v>
      </c>
      <c r="AC50" s="106"/>
      <c r="AD50" s="164"/>
      <c r="AE50" s="1262"/>
      <c r="AF50" s="106"/>
      <c r="AG50" s="164"/>
      <c r="AH50" s="1262"/>
      <c r="AI50" s="106"/>
      <c r="AJ50" s="164"/>
      <c r="AK50" s="906"/>
      <c r="AL50" s="525"/>
      <c r="AM50" s="2018"/>
      <c r="AN50" s="2018"/>
      <c r="AO50" s="2018"/>
      <c r="AP50" s="2018"/>
      <c r="AQ50" s="2018"/>
      <c r="AR50" s="2018"/>
      <c r="AS50" s="2018"/>
      <c r="AT50" s="2018"/>
      <c r="AU50" s="2018"/>
      <c r="AV50" s="2018"/>
      <c r="AW50" s="2018"/>
      <c r="AX50" s="161"/>
      <c r="AZ50" s="507"/>
      <c r="BA50" s="2031" t="s">
        <v>170</v>
      </c>
      <c r="BB50" s="2032"/>
      <c r="BC50" s="2032"/>
      <c r="BD50" s="2033"/>
      <c r="BE50" s="2037">
        <f>IF(ISERROR(BE48/BE46),"",(BE48/BE46))</f>
        <v>7.497109826589595</v>
      </c>
      <c r="BF50" s="2038"/>
      <c r="BG50" s="2038"/>
      <c r="BH50" s="2041" t="s">
        <v>108</v>
      </c>
      <c r="BI50" s="2041"/>
      <c r="BJ50" s="2042"/>
      <c r="BK50" s="1252"/>
      <c r="BL50" s="1253"/>
      <c r="BM50" s="2031" t="s">
        <v>170</v>
      </c>
      <c r="BN50" s="2032"/>
      <c r="BO50" s="2032"/>
      <c r="BP50" s="2033"/>
      <c r="BQ50" s="2037">
        <f>IF(ISERROR(BQ48/BQ46),"",(BQ48/BQ46))</f>
        <v>10.358381502890174</v>
      </c>
      <c r="BR50" s="2038"/>
      <c r="BS50" s="2038"/>
      <c r="BT50" s="2041" t="s">
        <v>108</v>
      </c>
      <c r="BU50" s="2041"/>
      <c r="BV50" s="2042"/>
      <c r="BX50" s="22"/>
    </row>
    <row r="51" spans="1:95" ht="14.1" customHeight="1" thickBot="1">
      <c r="A51" s="29"/>
      <c r="B51" s="22"/>
      <c r="C51" s="23"/>
      <c r="D51" s="23"/>
      <c r="E51" s="105"/>
      <c r="F51" s="23"/>
      <c r="G51" s="23"/>
      <c r="H51" s="23"/>
      <c r="I51" s="23"/>
      <c r="J51" s="23"/>
      <c r="K51" s="23"/>
      <c r="L51" s="23"/>
      <c r="M51" s="23"/>
      <c r="V51" s="22"/>
      <c r="W51" s="22"/>
      <c r="X51" s="22"/>
      <c r="Y51" s="142"/>
      <c r="Z51" s="142"/>
      <c r="AA51" s="142"/>
      <c r="AB51" s="1250"/>
      <c r="AC51" s="142"/>
      <c r="AD51" s="142"/>
      <c r="AE51" s="142"/>
      <c r="AF51" s="1239"/>
      <c r="AG51" s="1239"/>
      <c r="AH51" s="1239"/>
      <c r="AI51" s="22"/>
      <c r="AJ51" s="22"/>
      <c r="AK51" s="142"/>
      <c r="AL51" s="169" t="s">
        <v>15</v>
      </c>
      <c r="AM51" s="1707" t="s">
        <v>1412</v>
      </c>
      <c r="AN51" s="1707"/>
      <c r="AO51" s="1707"/>
      <c r="AP51" s="1707"/>
      <c r="AQ51" s="1707"/>
      <c r="AR51" s="1707"/>
      <c r="AS51" s="1707"/>
      <c r="AT51" s="1707"/>
      <c r="AU51" s="1707"/>
      <c r="AV51" s="1707"/>
      <c r="AW51" s="1707"/>
      <c r="AX51" s="1231"/>
      <c r="AZ51" s="507"/>
      <c r="BA51" s="2034"/>
      <c r="BB51" s="2035"/>
      <c r="BC51" s="2035"/>
      <c r="BD51" s="2036"/>
      <c r="BE51" s="2039"/>
      <c r="BF51" s="2040"/>
      <c r="BG51" s="2040"/>
      <c r="BH51" s="2043"/>
      <c r="BI51" s="2043"/>
      <c r="BJ51" s="2044"/>
      <c r="BK51" s="1252"/>
      <c r="BL51" s="1253"/>
      <c r="BM51" s="2034"/>
      <c r="BN51" s="2035"/>
      <c r="BO51" s="2035"/>
      <c r="BP51" s="2036"/>
      <c r="BQ51" s="2039"/>
      <c r="BR51" s="2040"/>
      <c r="BS51" s="2040"/>
      <c r="BT51" s="2043"/>
      <c r="BU51" s="2043"/>
      <c r="BV51" s="2044"/>
      <c r="BX51" s="22"/>
    </row>
    <row r="52" spans="1:95" ht="14.1" customHeight="1">
      <c r="A52" s="29"/>
      <c r="B52" s="22"/>
      <c r="C52" s="171" t="s">
        <v>440</v>
      </c>
      <c r="D52" s="1994" t="s">
        <v>1221</v>
      </c>
      <c r="E52" s="1994"/>
      <c r="F52" s="1994"/>
      <c r="G52" s="1994"/>
      <c r="H52" s="1994"/>
      <c r="I52" s="1994"/>
      <c r="J52" s="1994"/>
      <c r="K52" s="1994"/>
      <c r="L52" s="1994"/>
      <c r="M52" s="1994"/>
      <c r="N52" s="1994"/>
      <c r="O52" s="1994"/>
      <c r="P52" s="1994"/>
      <c r="Q52" s="1994"/>
      <c r="R52" s="1994"/>
      <c r="S52" s="1994"/>
      <c r="T52" s="1994"/>
      <c r="U52" s="1994"/>
      <c r="V52" s="1994"/>
      <c r="W52" s="1994"/>
      <c r="X52" s="1994"/>
      <c r="Y52" s="1994"/>
      <c r="Z52" s="1994"/>
      <c r="AA52" s="1994"/>
      <c r="AB52" s="1994"/>
      <c r="AC52" s="1994"/>
      <c r="AD52" s="1994"/>
      <c r="AE52" s="1994"/>
      <c r="AF52" s="1994"/>
      <c r="AG52" s="1994"/>
      <c r="AH52" s="1994"/>
      <c r="AI52" s="1994"/>
      <c r="AJ52" s="1994"/>
      <c r="AK52" s="142"/>
      <c r="AL52" s="176"/>
      <c r="AM52" s="1707"/>
      <c r="AN52" s="1707"/>
      <c r="AO52" s="1707"/>
      <c r="AP52" s="1707"/>
      <c r="AQ52" s="1707"/>
      <c r="AR52" s="1707"/>
      <c r="AS52" s="1707"/>
      <c r="AT52" s="1707"/>
      <c r="AU52" s="1707"/>
      <c r="AV52" s="1707"/>
      <c r="AW52" s="1707"/>
      <c r="AX52" s="1231"/>
      <c r="BA52" s="2024" t="s">
        <v>329</v>
      </c>
      <c r="BB52" s="2024"/>
      <c r="BC52" s="2024"/>
      <c r="BD52" s="2024"/>
      <c r="BE52" s="2024"/>
      <c r="BF52" s="2024"/>
      <c r="BG52" s="2024"/>
      <c r="BH52" s="2024"/>
      <c r="BI52" s="2024"/>
      <c r="BJ52" s="2024"/>
      <c r="BK52" s="1252"/>
      <c r="BL52" s="1253"/>
      <c r="BM52" s="2024" t="s">
        <v>329</v>
      </c>
      <c r="BN52" s="2024"/>
      <c r="BO52" s="2024"/>
      <c r="BP52" s="2024"/>
      <c r="BQ52" s="2024"/>
      <c r="BR52" s="2024"/>
      <c r="BS52" s="2024"/>
      <c r="BT52" s="2024"/>
      <c r="BU52" s="2024"/>
      <c r="BV52" s="2024"/>
      <c r="BX52" s="22"/>
      <c r="CD52" s="86"/>
      <c r="CE52" s="744"/>
      <c r="CF52" s="744"/>
      <c r="CG52" s="744"/>
      <c r="CH52" s="744"/>
      <c r="CI52" s="744"/>
      <c r="CJ52" s="744"/>
      <c r="CK52" s="744"/>
      <c r="CL52" s="744"/>
      <c r="CM52" s="744"/>
      <c r="CN52" s="744"/>
      <c r="CO52" s="744"/>
      <c r="CP52" s="744"/>
      <c r="CQ52" s="744"/>
    </row>
    <row r="53" spans="1:95" ht="14.1" customHeight="1">
      <c r="A53" s="29"/>
      <c r="B53" s="22"/>
      <c r="C53" s="171"/>
      <c r="D53" s="1201" t="s">
        <v>1693</v>
      </c>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42"/>
      <c r="AL53" s="176" t="s">
        <v>15</v>
      </c>
      <c r="AM53" s="2026" t="s">
        <v>1413</v>
      </c>
      <c r="AN53" s="2026"/>
      <c r="AO53" s="2026"/>
      <c r="AP53" s="2026"/>
      <c r="AQ53" s="2026"/>
      <c r="AR53" s="2026"/>
      <c r="AS53" s="2026"/>
      <c r="AT53" s="2026"/>
      <c r="AU53" s="2026"/>
      <c r="AV53" s="2026"/>
      <c r="AW53" s="2026"/>
      <c r="AX53" s="1231"/>
      <c r="BA53" s="2025"/>
      <c r="BB53" s="2025"/>
      <c r="BC53" s="2025"/>
      <c r="BD53" s="2025"/>
      <c r="BE53" s="2025"/>
      <c r="BF53" s="2025"/>
      <c r="BG53" s="2025"/>
      <c r="BH53" s="2025"/>
      <c r="BI53" s="2025"/>
      <c r="BJ53" s="2025"/>
      <c r="BK53" s="1252"/>
      <c r="BL53" s="1253"/>
      <c r="BM53" s="2025"/>
      <c r="BN53" s="2025"/>
      <c r="BO53" s="2025"/>
      <c r="BP53" s="2025"/>
      <c r="BQ53" s="2025"/>
      <c r="BR53" s="2025"/>
      <c r="BS53" s="2025"/>
      <c r="BT53" s="2025"/>
      <c r="BU53" s="2025"/>
      <c r="BV53" s="2025"/>
      <c r="BX53" s="22"/>
      <c r="CD53" s="22"/>
      <c r="CE53" s="744"/>
      <c r="CF53" s="744"/>
      <c r="CG53" s="744"/>
      <c r="CH53" s="744"/>
      <c r="CI53" s="744"/>
      <c r="CJ53" s="744"/>
      <c r="CK53" s="744"/>
      <c r="CL53" s="744"/>
      <c r="CM53" s="744"/>
      <c r="CN53" s="744"/>
      <c r="CO53" s="744"/>
      <c r="CP53" s="744"/>
      <c r="CQ53" s="744"/>
    </row>
    <row r="54" spans="1:95" ht="14.1" customHeight="1" thickBot="1">
      <c r="A54" s="1209"/>
      <c r="B54" s="22"/>
      <c r="D54" s="2027" t="s">
        <v>153</v>
      </c>
      <c r="E54" s="2027"/>
      <c r="F54" s="2027"/>
      <c r="G54" s="2027"/>
      <c r="H54" s="2027"/>
      <c r="I54" s="2027"/>
      <c r="J54" s="2027"/>
      <c r="K54" s="2027"/>
      <c r="L54" s="2027"/>
      <c r="M54" s="2027"/>
      <c r="N54" s="1263"/>
      <c r="O54" s="1264"/>
      <c r="P54" s="1264"/>
      <c r="Q54" s="1264"/>
      <c r="R54" s="1264"/>
      <c r="S54" s="1264"/>
      <c r="T54" s="1264"/>
      <c r="U54" s="1264"/>
      <c r="V54" s="1264"/>
      <c r="W54" s="1264"/>
      <c r="X54" s="1264"/>
      <c r="Y54" s="1264"/>
      <c r="Z54" s="1264"/>
      <c r="AA54" s="1264"/>
      <c r="AB54" s="1264"/>
      <c r="AC54" s="1264"/>
      <c r="AD54" s="1264"/>
      <c r="AE54" s="1264"/>
      <c r="AF54" s="1264"/>
      <c r="AG54" s="1264"/>
      <c r="AH54" s="1264"/>
      <c r="AJ54" s="22"/>
      <c r="AK54" s="30"/>
      <c r="AL54" s="31"/>
      <c r="AM54" s="2026"/>
      <c r="AN54" s="2026"/>
      <c r="AO54" s="2026"/>
      <c r="AP54" s="2026"/>
      <c r="AQ54" s="2026"/>
      <c r="AR54" s="2026"/>
      <c r="AS54" s="2026"/>
      <c r="AT54" s="2026"/>
      <c r="AU54" s="2026"/>
      <c r="AV54" s="2026"/>
      <c r="AW54" s="2026"/>
      <c r="AX54" s="1231"/>
      <c r="BA54" s="1403"/>
      <c r="BB54" s="1404"/>
      <c r="BC54" s="1404"/>
      <c r="BD54" s="1405"/>
      <c r="BE54" s="2028" t="s">
        <v>332</v>
      </c>
      <c r="BF54" s="2029"/>
      <c r="BG54" s="2029"/>
      <c r="BH54" s="2029"/>
      <c r="BI54" s="2029"/>
      <c r="BJ54" s="2030"/>
      <c r="BK54" s="1252"/>
      <c r="BL54" s="1253"/>
      <c r="BM54" s="1403"/>
      <c r="BN54" s="1404"/>
      <c r="BO54" s="1404"/>
      <c r="BP54" s="1405"/>
      <c r="BQ54" s="2028" t="s">
        <v>332</v>
      </c>
      <c r="BR54" s="2029"/>
      <c r="BS54" s="2029"/>
      <c r="BT54" s="2029"/>
      <c r="BU54" s="2029"/>
      <c r="BV54" s="2030"/>
      <c r="BX54" s="22"/>
      <c r="CD54" s="22"/>
      <c r="CE54" s="744"/>
      <c r="CF54" s="744"/>
      <c r="CG54" s="744"/>
      <c r="CH54" s="744"/>
      <c r="CI54" s="744"/>
      <c r="CJ54" s="744"/>
      <c r="CK54" s="744"/>
      <c r="CL54" s="744"/>
      <c r="CM54" s="744"/>
      <c r="CN54" s="744"/>
      <c r="CO54" s="744"/>
      <c r="CP54" s="744"/>
      <c r="CQ54" s="744"/>
    </row>
    <row r="55" spans="1:95" ht="14.1" customHeight="1" thickBot="1">
      <c r="A55" s="1209"/>
      <c r="B55" s="22"/>
      <c r="D55" s="2047"/>
      <c r="E55" s="2048"/>
      <c r="F55" s="2051" t="s">
        <v>154</v>
      </c>
      <c r="G55" s="2052"/>
      <c r="H55" s="2052"/>
      <c r="I55" s="2052"/>
      <c r="J55" s="2052"/>
      <c r="K55" s="2052"/>
      <c r="L55" s="2051" t="s">
        <v>133</v>
      </c>
      <c r="M55" s="2052"/>
      <c r="N55" s="2052"/>
      <c r="O55" s="2052"/>
      <c r="P55" s="2052"/>
      <c r="Q55" s="2052"/>
      <c r="R55" s="2052"/>
      <c r="S55" s="2052"/>
      <c r="T55" s="2052"/>
      <c r="U55" s="2052"/>
      <c r="V55" s="2052"/>
      <c r="W55" s="2052"/>
      <c r="X55" s="2052"/>
      <c r="Y55" s="2052"/>
      <c r="Z55" s="2052"/>
      <c r="AA55" s="2052"/>
      <c r="AB55" s="2052"/>
      <c r="AC55" s="2052"/>
      <c r="AD55" s="2055"/>
      <c r="AE55" s="2057" t="s">
        <v>12</v>
      </c>
      <c r="AF55" s="2058"/>
      <c r="AG55" s="2058"/>
      <c r="AH55" s="2059"/>
      <c r="AJ55" s="22"/>
      <c r="AK55" s="141"/>
      <c r="AL55" s="562" t="s">
        <v>1696</v>
      </c>
      <c r="AM55" s="22"/>
      <c r="AN55" s="1545" t="s">
        <v>1697</v>
      </c>
      <c r="AO55" s="1545"/>
      <c r="AP55" s="1545"/>
      <c r="AQ55" s="1545"/>
      <c r="AR55" s="1545"/>
      <c r="AS55" s="1545"/>
      <c r="AT55" s="1545"/>
      <c r="AU55" s="1545"/>
      <c r="AV55" s="1545"/>
      <c r="AW55" s="1545"/>
      <c r="AX55" s="85"/>
      <c r="BA55" s="2063">
        <f>COUNTA(BE56:BG75)</f>
        <v>8</v>
      </c>
      <c r="BB55" s="2064"/>
      <c r="BC55" s="2064"/>
      <c r="BD55" s="2064"/>
      <c r="BE55" s="2076">
        <f>SUM(BE56:BG75)</f>
        <v>1297</v>
      </c>
      <c r="BF55" s="2076"/>
      <c r="BG55" s="2077"/>
      <c r="BH55" s="1265" t="s">
        <v>330</v>
      </c>
      <c r="BI55" s="1266"/>
      <c r="BJ55" s="1267"/>
      <c r="BK55" s="1252"/>
      <c r="BL55" s="1253"/>
      <c r="BM55" s="2063">
        <f>COUNTA(BQ56:BS75)</f>
        <v>13</v>
      </c>
      <c r="BN55" s="2064"/>
      <c r="BO55" s="2064"/>
      <c r="BP55" s="2064"/>
      <c r="BQ55" s="2076">
        <f>SUM(BQ56:BS75)</f>
        <v>1792</v>
      </c>
      <c r="BR55" s="2076"/>
      <c r="BS55" s="2077"/>
      <c r="BT55" s="1265" t="s">
        <v>330</v>
      </c>
      <c r="BU55" s="1266"/>
      <c r="BV55" s="1267"/>
      <c r="BX55" s="22"/>
      <c r="CD55" s="86"/>
      <c r="CE55" s="744"/>
      <c r="CF55" s="744"/>
      <c r="CG55" s="744"/>
      <c r="CH55" s="744"/>
      <c r="CI55" s="744"/>
      <c r="CJ55" s="744"/>
      <c r="CK55" s="744"/>
      <c r="CL55" s="744"/>
      <c r="CM55" s="744"/>
      <c r="CN55" s="744"/>
      <c r="CO55" s="744"/>
      <c r="CP55" s="744"/>
      <c r="CQ55" s="744"/>
    </row>
    <row r="56" spans="1:95" ht="14.1" customHeight="1" thickBot="1">
      <c r="A56" s="1209"/>
      <c r="B56" s="22"/>
      <c r="D56" s="2049"/>
      <c r="E56" s="2050"/>
      <c r="F56" s="2053"/>
      <c r="G56" s="2054"/>
      <c r="H56" s="2054"/>
      <c r="I56" s="2054"/>
      <c r="J56" s="2054"/>
      <c r="K56" s="2054"/>
      <c r="L56" s="2053"/>
      <c r="M56" s="2054"/>
      <c r="N56" s="2054"/>
      <c r="O56" s="2054"/>
      <c r="P56" s="2054"/>
      <c r="Q56" s="2054"/>
      <c r="R56" s="2054"/>
      <c r="S56" s="2054"/>
      <c r="T56" s="2054"/>
      <c r="U56" s="2054"/>
      <c r="V56" s="2054"/>
      <c r="W56" s="2054"/>
      <c r="X56" s="2054"/>
      <c r="Y56" s="2054"/>
      <c r="Z56" s="2054"/>
      <c r="AA56" s="2054"/>
      <c r="AB56" s="2054"/>
      <c r="AC56" s="2054"/>
      <c r="AD56" s="2056"/>
      <c r="AE56" s="2060"/>
      <c r="AF56" s="2061"/>
      <c r="AG56" s="2061"/>
      <c r="AH56" s="2062"/>
      <c r="AI56" s="22"/>
      <c r="AJ56" s="22"/>
      <c r="AK56" s="141"/>
      <c r="AL56" s="169"/>
      <c r="AM56" s="22"/>
      <c r="AN56" s="1545" t="s">
        <v>1698</v>
      </c>
      <c r="AO56" s="1545"/>
      <c r="AP56" s="1545"/>
      <c r="AQ56" s="1545"/>
      <c r="AR56" s="1545"/>
      <c r="AS56" s="1545"/>
      <c r="AT56" s="1545"/>
      <c r="AU56" s="1545"/>
      <c r="AV56" s="1545"/>
      <c r="AW56" s="1545"/>
      <c r="AX56" s="85"/>
      <c r="BA56" s="1403">
        <v>1</v>
      </c>
      <c r="BB56" s="1404"/>
      <c r="BC56" s="1404"/>
      <c r="BD56" s="1405"/>
      <c r="BE56" s="2078">
        <v>173</v>
      </c>
      <c r="BF56" s="2079"/>
      <c r="BG56" s="2079"/>
      <c r="BH56" s="69" t="s">
        <v>330</v>
      </c>
      <c r="BI56" s="108"/>
      <c r="BJ56" s="1268"/>
      <c r="BK56" s="1252"/>
      <c r="BL56" s="1253"/>
      <c r="BM56" s="1403">
        <v>1</v>
      </c>
      <c r="BN56" s="1404"/>
      <c r="BO56" s="1404"/>
      <c r="BP56" s="1405"/>
      <c r="BQ56" s="2078">
        <v>173</v>
      </c>
      <c r="BR56" s="2079"/>
      <c r="BS56" s="2079"/>
      <c r="BT56" s="69" t="s">
        <v>330</v>
      </c>
      <c r="BU56" s="108"/>
      <c r="BV56" s="1268"/>
      <c r="BX56" s="22"/>
      <c r="CD56" s="22"/>
      <c r="CE56" s="744"/>
      <c r="CF56" s="744"/>
      <c r="CG56" s="744"/>
      <c r="CH56" s="744"/>
      <c r="CI56" s="744"/>
      <c r="CJ56" s="744"/>
      <c r="CK56" s="744"/>
      <c r="CL56" s="744"/>
      <c r="CM56" s="744"/>
      <c r="CN56" s="744"/>
      <c r="CO56" s="744"/>
      <c r="CP56" s="744"/>
      <c r="CQ56" s="744"/>
    </row>
    <row r="57" spans="1:95" ht="14.1" customHeight="1" thickTop="1">
      <c r="A57" s="1209"/>
      <c r="B57" s="22"/>
      <c r="D57" s="2168" t="s">
        <v>1206</v>
      </c>
      <c r="E57" s="2169"/>
      <c r="F57" s="2168" t="s">
        <v>1038</v>
      </c>
      <c r="G57" s="2174"/>
      <c r="H57" s="2177" t="s">
        <v>752</v>
      </c>
      <c r="I57" s="2178"/>
      <c r="J57" s="2178"/>
      <c r="K57" s="2178"/>
      <c r="L57" s="1269"/>
      <c r="M57" s="1270"/>
      <c r="N57" s="2179" t="s">
        <v>1676</v>
      </c>
      <c r="O57" s="2179"/>
      <c r="P57" s="2180">
        <v>6</v>
      </c>
      <c r="Q57" s="2180"/>
      <c r="R57" s="2065" t="s">
        <v>42</v>
      </c>
      <c r="S57" s="2065" t="s">
        <v>799</v>
      </c>
      <c r="T57" s="2080">
        <v>3</v>
      </c>
      <c r="U57" s="2080"/>
      <c r="V57" s="2081" t="s">
        <v>753</v>
      </c>
      <c r="W57" s="2081"/>
      <c r="X57" s="2081"/>
      <c r="Y57" s="2081"/>
      <c r="Z57" s="2081"/>
      <c r="AA57" s="2082">
        <f>IF($P$57=0,"",ROUNDDOWN($P$57/$T$57,1))</f>
        <v>2</v>
      </c>
      <c r="AB57" s="2082"/>
      <c r="AC57" s="2082"/>
      <c r="AD57" s="2083" t="s">
        <v>42</v>
      </c>
      <c r="AE57" s="2084" t="s">
        <v>754</v>
      </c>
      <c r="AF57" s="2085"/>
      <c r="AG57" s="2085"/>
      <c r="AH57" s="2086"/>
      <c r="AK57" s="22"/>
      <c r="AL57" s="169"/>
      <c r="AM57" s="22"/>
      <c r="AN57" s="1545"/>
      <c r="AO57" s="1545"/>
      <c r="AP57" s="1545"/>
      <c r="AQ57" s="1545"/>
      <c r="AR57" s="1545"/>
      <c r="AS57" s="1545"/>
      <c r="AT57" s="1545"/>
      <c r="AU57" s="1545"/>
      <c r="AV57" s="1545"/>
      <c r="AW57" s="1545"/>
      <c r="AX57" s="85"/>
      <c r="BA57" s="1403">
        <v>2</v>
      </c>
      <c r="BB57" s="1404"/>
      <c r="BC57" s="1404"/>
      <c r="BD57" s="1405"/>
      <c r="BE57" s="2078">
        <v>173</v>
      </c>
      <c r="BF57" s="2079"/>
      <c r="BG57" s="2079"/>
      <c r="BH57" s="69" t="s">
        <v>330</v>
      </c>
      <c r="BI57" s="1271"/>
      <c r="BJ57" s="1272"/>
      <c r="BK57" s="1252"/>
      <c r="BL57" s="1253"/>
      <c r="BM57" s="1403">
        <v>2</v>
      </c>
      <c r="BN57" s="1404"/>
      <c r="BO57" s="1404"/>
      <c r="BP57" s="1405"/>
      <c r="BQ57" s="2078">
        <v>173</v>
      </c>
      <c r="BR57" s="2079"/>
      <c r="BS57" s="2079"/>
      <c r="BT57" s="69" t="s">
        <v>330</v>
      </c>
      <c r="BU57" s="1271"/>
      <c r="BV57" s="1272"/>
      <c r="BX57" s="22"/>
      <c r="CD57" s="22"/>
      <c r="CE57" s="744"/>
      <c r="CF57" s="744"/>
      <c r="CG57" s="744"/>
      <c r="CH57" s="744"/>
      <c r="CI57" s="744"/>
      <c r="CJ57" s="744"/>
      <c r="CK57" s="744"/>
      <c r="CL57" s="744"/>
      <c r="CM57" s="744"/>
      <c r="CN57" s="744"/>
      <c r="CO57" s="744"/>
      <c r="CP57" s="744"/>
      <c r="CQ57" s="744"/>
    </row>
    <row r="58" spans="1:95" ht="14.1" customHeight="1">
      <c r="A58" s="1209"/>
      <c r="B58" s="22"/>
      <c r="D58" s="2170"/>
      <c r="E58" s="2171"/>
      <c r="F58" s="2170"/>
      <c r="G58" s="2175"/>
      <c r="H58" s="2098"/>
      <c r="I58" s="2099"/>
      <c r="J58" s="2099"/>
      <c r="K58" s="2099"/>
      <c r="L58" s="1273"/>
      <c r="M58" s="149"/>
      <c r="N58" s="2073"/>
      <c r="O58" s="2073"/>
      <c r="P58" s="1874"/>
      <c r="Q58" s="1874"/>
      <c r="R58" s="1344"/>
      <c r="S58" s="1344"/>
      <c r="T58" s="1929"/>
      <c r="U58" s="1929"/>
      <c r="V58" s="2081"/>
      <c r="W58" s="2081"/>
      <c r="X58" s="2081"/>
      <c r="Y58" s="2081"/>
      <c r="Z58" s="2081"/>
      <c r="AA58" s="2082"/>
      <c r="AB58" s="2082"/>
      <c r="AC58" s="2082"/>
      <c r="AD58" s="2083"/>
      <c r="AE58" s="2087"/>
      <c r="AF58" s="2088"/>
      <c r="AG58" s="2088"/>
      <c r="AH58" s="2089"/>
      <c r="AK58" s="141"/>
      <c r="AL58" s="169"/>
      <c r="AM58" s="22"/>
      <c r="AN58" s="1545"/>
      <c r="AO58" s="1545"/>
      <c r="AP58" s="1545"/>
      <c r="AQ58" s="1545"/>
      <c r="AR58" s="1545"/>
      <c r="AS58" s="1545"/>
      <c r="AT58" s="1545"/>
      <c r="AU58" s="1545"/>
      <c r="AV58" s="1545"/>
      <c r="AW58" s="1545"/>
      <c r="AX58" s="85"/>
      <c r="BA58" s="1403">
        <v>3</v>
      </c>
      <c r="BB58" s="1404"/>
      <c r="BC58" s="1404"/>
      <c r="BD58" s="1405"/>
      <c r="BE58" s="2078">
        <v>173</v>
      </c>
      <c r="BF58" s="2079"/>
      <c r="BG58" s="2079"/>
      <c r="BH58" s="69" t="s">
        <v>330</v>
      </c>
      <c r="BI58" s="1271"/>
      <c r="BJ58" s="1272"/>
      <c r="BK58" s="1252"/>
      <c r="BL58" s="1253"/>
      <c r="BM58" s="1403">
        <v>3</v>
      </c>
      <c r="BN58" s="1404"/>
      <c r="BO58" s="1404"/>
      <c r="BP58" s="1405"/>
      <c r="BQ58" s="2078">
        <v>173</v>
      </c>
      <c r="BR58" s="2079"/>
      <c r="BS58" s="2079"/>
      <c r="BT58" s="69" t="s">
        <v>330</v>
      </c>
      <c r="BU58" s="1271"/>
      <c r="BV58" s="1272"/>
      <c r="BX58" s="22"/>
      <c r="CD58" s="744"/>
      <c r="CE58" s="744"/>
      <c r="CF58" s="744"/>
      <c r="CG58" s="744"/>
      <c r="CH58" s="744"/>
      <c r="CI58" s="744"/>
      <c r="CJ58" s="744"/>
      <c r="CK58" s="744"/>
      <c r="CL58" s="744"/>
      <c r="CM58" s="744"/>
      <c r="CN58" s="744"/>
      <c r="CO58" s="744"/>
      <c r="CP58" s="744"/>
      <c r="CQ58" s="744"/>
    </row>
    <row r="59" spans="1:95" ht="14.1" customHeight="1">
      <c r="A59" s="1209"/>
      <c r="B59" s="22"/>
      <c r="D59" s="2170"/>
      <c r="E59" s="2171"/>
      <c r="F59" s="2170"/>
      <c r="G59" s="2175"/>
      <c r="H59" s="1496" t="s">
        <v>111</v>
      </c>
      <c r="I59" s="1497"/>
      <c r="J59" s="1497"/>
      <c r="K59" s="2066"/>
      <c r="L59" s="2070"/>
      <c r="M59" s="2071"/>
      <c r="N59" s="2072" t="s">
        <v>1676</v>
      </c>
      <c r="O59" s="2072"/>
      <c r="P59" s="2074">
        <v>6</v>
      </c>
      <c r="Q59" s="2074"/>
      <c r="R59" s="1507" t="s">
        <v>108</v>
      </c>
      <c r="S59" s="1507" t="s">
        <v>799</v>
      </c>
      <c r="T59" s="1942">
        <v>5</v>
      </c>
      <c r="U59" s="1942"/>
      <c r="V59" s="2093" t="s">
        <v>1668</v>
      </c>
      <c r="W59" s="2093"/>
      <c r="X59" s="2093"/>
      <c r="Y59" s="2093"/>
      <c r="Z59" s="2093"/>
      <c r="AA59" s="2094" t="str">
        <f>IF($P$59=0,"",(IF($CF$47=TRUE,ROUNDDOWN($P$59/$T$59,1),"")))</f>
        <v/>
      </c>
      <c r="AB59" s="2094"/>
      <c r="AC59" s="2094"/>
      <c r="AD59" s="2096" t="s">
        <v>173</v>
      </c>
      <c r="AE59" s="2087"/>
      <c r="AF59" s="2088"/>
      <c r="AG59" s="2088"/>
      <c r="AH59" s="2089"/>
      <c r="AK59" s="141"/>
      <c r="AL59" s="169"/>
      <c r="AM59" s="22"/>
      <c r="AN59" s="1545"/>
      <c r="AO59" s="1545"/>
      <c r="AP59" s="1545"/>
      <c r="AQ59" s="1545"/>
      <c r="AR59" s="1545"/>
      <c r="AS59" s="1545"/>
      <c r="AT59" s="1545"/>
      <c r="AU59" s="1545"/>
      <c r="AV59" s="1545"/>
      <c r="AW59" s="1545"/>
      <c r="AX59" s="85"/>
      <c r="BA59" s="1403">
        <v>4</v>
      </c>
      <c r="BB59" s="1404"/>
      <c r="BC59" s="1404"/>
      <c r="BD59" s="1405"/>
      <c r="BE59" s="2078">
        <v>173</v>
      </c>
      <c r="BF59" s="2079"/>
      <c r="BG59" s="2079"/>
      <c r="BH59" s="69" t="s">
        <v>330</v>
      </c>
      <c r="BI59" s="1271"/>
      <c r="BJ59" s="1272"/>
      <c r="BK59" s="1252"/>
      <c r="BL59" s="1253"/>
      <c r="BM59" s="1403">
        <v>4</v>
      </c>
      <c r="BN59" s="1404"/>
      <c r="BO59" s="1404"/>
      <c r="BP59" s="1405"/>
      <c r="BQ59" s="2078">
        <v>173</v>
      </c>
      <c r="BR59" s="2079"/>
      <c r="BS59" s="2079"/>
      <c r="BT59" s="69" t="s">
        <v>330</v>
      </c>
      <c r="BU59" s="1271"/>
      <c r="BV59" s="1272"/>
      <c r="CD59" s="503"/>
      <c r="CE59" s="744"/>
      <c r="CF59" s="744"/>
      <c r="CG59" s="744"/>
      <c r="CH59" s="744"/>
      <c r="CI59" s="744"/>
      <c r="CJ59" s="744"/>
      <c r="CK59" s="744"/>
      <c r="CL59" s="744"/>
      <c r="CM59" s="744"/>
      <c r="CN59" s="744"/>
      <c r="CO59" s="744"/>
      <c r="CP59" s="744"/>
      <c r="CQ59" s="744"/>
    </row>
    <row r="60" spans="1:95" ht="14.1" customHeight="1">
      <c r="A60" s="1209"/>
      <c r="B60" s="22"/>
      <c r="D60" s="2170"/>
      <c r="E60" s="2171"/>
      <c r="F60" s="2170"/>
      <c r="G60" s="2175"/>
      <c r="H60" s="2067"/>
      <c r="I60" s="2068"/>
      <c r="J60" s="2068"/>
      <c r="K60" s="2069"/>
      <c r="L60" s="2097"/>
      <c r="M60" s="1379"/>
      <c r="N60" s="2073"/>
      <c r="O60" s="2073"/>
      <c r="P60" s="2075"/>
      <c r="Q60" s="2075"/>
      <c r="R60" s="1507"/>
      <c r="S60" s="1507"/>
      <c r="T60" s="1942"/>
      <c r="U60" s="1942"/>
      <c r="V60" s="2093"/>
      <c r="W60" s="2093"/>
      <c r="X60" s="2093"/>
      <c r="Y60" s="2093"/>
      <c r="Z60" s="2093"/>
      <c r="AA60" s="2095"/>
      <c r="AB60" s="2095"/>
      <c r="AC60" s="2095"/>
      <c r="AD60" s="2096"/>
      <c r="AE60" s="2087"/>
      <c r="AF60" s="2088"/>
      <c r="AG60" s="2088"/>
      <c r="AH60" s="2089"/>
      <c r="AK60" s="141"/>
      <c r="AL60" s="169"/>
      <c r="AM60" s="22"/>
      <c r="AN60" s="1545"/>
      <c r="AO60" s="1545"/>
      <c r="AP60" s="1545"/>
      <c r="AQ60" s="1545"/>
      <c r="AR60" s="1545"/>
      <c r="AS60" s="1545"/>
      <c r="AT60" s="1545"/>
      <c r="AU60" s="1545"/>
      <c r="AV60" s="1545"/>
      <c r="AW60" s="1545"/>
      <c r="AX60" s="85"/>
      <c r="BA60" s="1403">
        <v>5</v>
      </c>
      <c r="BB60" s="1404"/>
      <c r="BC60" s="1404"/>
      <c r="BD60" s="1405"/>
      <c r="BE60" s="2078">
        <v>173</v>
      </c>
      <c r="BF60" s="2079"/>
      <c r="BG60" s="2079"/>
      <c r="BH60" s="69" t="s">
        <v>330</v>
      </c>
      <c r="BI60" s="1271"/>
      <c r="BJ60" s="1272"/>
      <c r="BK60" s="1252"/>
      <c r="BL60" s="1253"/>
      <c r="BM60" s="1403">
        <v>5</v>
      </c>
      <c r="BN60" s="1404"/>
      <c r="BO60" s="1404"/>
      <c r="BP60" s="1405"/>
      <c r="BQ60" s="2078">
        <v>160</v>
      </c>
      <c r="BR60" s="2079"/>
      <c r="BS60" s="2079"/>
      <c r="BT60" s="69" t="s">
        <v>330</v>
      </c>
      <c r="BU60" s="1271"/>
      <c r="BV60" s="1272"/>
    </row>
    <row r="61" spans="1:95" ht="14.1" customHeight="1">
      <c r="A61" s="1209"/>
      <c r="B61" s="22"/>
      <c r="D61" s="2170"/>
      <c r="E61" s="2171"/>
      <c r="F61" s="2170"/>
      <c r="G61" s="2175"/>
      <c r="H61" s="2098" t="s">
        <v>1706</v>
      </c>
      <c r="I61" s="2099"/>
      <c r="J61" s="2099"/>
      <c r="K61" s="2100"/>
      <c r="L61" s="2070"/>
      <c r="M61" s="2071"/>
      <c r="N61" s="2072"/>
      <c r="O61" s="2072"/>
      <c r="P61" s="1436"/>
      <c r="Q61" s="1436"/>
      <c r="R61" s="1507"/>
      <c r="S61" s="1507"/>
      <c r="T61" s="1942"/>
      <c r="U61" s="1942"/>
      <c r="V61" s="2093" t="s">
        <v>1694</v>
      </c>
      <c r="W61" s="2093"/>
      <c r="X61" s="2093"/>
      <c r="Y61" s="2093"/>
      <c r="Z61" s="2093"/>
      <c r="AA61" s="2094">
        <f>IF($P$59+$P$63=0,"",IF($CF$47=TRUE,"",ROUNDDOWN(($P$59+$P$63)/6,1)))</f>
        <v>2.1</v>
      </c>
      <c r="AB61" s="2094"/>
      <c r="AC61" s="2094"/>
      <c r="AD61" s="2096" t="s">
        <v>173</v>
      </c>
      <c r="AE61" s="2087"/>
      <c r="AF61" s="2088"/>
      <c r="AG61" s="2088"/>
      <c r="AH61" s="2089"/>
      <c r="AK61" s="141"/>
      <c r="AL61" s="169"/>
      <c r="AN61" s="1545"/>
      <c r="AO61" s="1545"/>
      <c r="AP61" s="1545"/>
      <c r="AQ61" s="1545"/>
      <c r="AR61" s="1545"/>
      <c r="AS61" s="1545"/>
      <c r="AT61" s="1545"/>
      <c r="AU61" s="1545"/>
      <c r="AV61" s="1545"/>
      <c r="AW61" s="1545"/>
      <c r="AX61" s="85"/>
      <c r="BA61" s="1403">
        <v>6</v>
      </c>
      <c r="BB61" s="1404"/>
      <c r="BC61" s="1404"/>
      <c r="BD61" s="1405"/>
      <c r="BE61" s="2078">
        <v>173</v>
      </c>
      <c r="BF61" s="2079"/>
      <c r="BG61" s="2079"/>
      <c r="BH61" s="69" t="s">
        <v>330</v>
      </c>
      <c r="BI61" s="108"/>
      <c r="BJ61" s="1268"/>
      <c r="BK61" s="1274"/>
      <c r="BL61" s="1275"/>
      <c r="BM61" s="1403">
        <v>6</v>
      </c>
      <c r="BN61" s="1404"/>
      <c r="BO61" s="1404"/>
      <c r="BP61" s="1405"/>
      <c r="BQ61" s="2078">
        <v>160</v>
      </c>
      <c r="BR61" s="2079"/>
      <c r="BS61" s="2079"/>
      <c r="BT61" s="69" t="s">
        <v>330</v>
      </c>
      <c r="BU61" s="108"/>
      <c r="BV61" s="1268"/>
    </row>
    <row r="62" spans="1:95" ht="14.1" customHeight="1">
      <c r="A62" s="1209"/>
      <c r="B62" s="22"/>
      <c r="D62" s="2170"/>
      <c r="E62" s="2171"/>
      <c r="F62" s="2170"/>
      <c r="G62" s="2175"/>
      <c r="H62" s="2067"/>
      <c r="I62" s="2068"/>
      <c r="J62" s="2068"/>
      <c r="K62" s="2069"/>
      <c r="L62" s="2097"/>
      <c r="M62" s="1379"/>
      <c r="N62" s="2073"/>
      <c r="O62" s="2073"/>
      <c r="P62" s="1418"/>
      <c r="Q62" s="1418"/>
      <c r="R62" s="1507"/>
      <c r="S62" s="1507"/>
      <c r="T62" s="1942"/>
      <c r="U62" s="1942"/>
      <c r="V62" s="2093"/>
      <c r="W62" s="2093"/>
      <c r="X62" s="2093"/>
      <c r="Y62" s="2093"/>
      <c r="Z62" s="2093"/>
      <c r="AA62" s="2095"/>
      <c r="AB62" s="2095"/>
      <c r="AC62" s="2095"/>
      <c r="AD62" s="2096"/>
      <c r="AE62" s="2087"/>
      <c r="AF62" s="2088"/>
      <c r="AG62" s="2088"/>
      <c r="AH62" s="2089"/>
      <c r="AK62" s="141"/>
      <c r="AL62" s="169"/>
      <c r="AN62" s="1545"/>
      <c r="AO62" s="1545"/>
      <c r="AP62" s="1545"/>
      <c r="AQ62" s="1545"/>
      <c r="AR62" s="1545"/>
      <c r="AS62" s="1545"/>
      <c r="AT62" s="1545"/>
      <c r="AU62" s="1545"/>
      <c r="AV62" s="1545"/>
      <c r="AW62" s="1545"/>
      <c r="AX62" s="1245"/>
      <c r="BA62" s="1403">
        <v>7</v>
      </c>
      <c r="BB62" s="1404"/>
      <c r="BC62" s="1404"/>
      <c r="BD62" s="1405"/>
      <c r="BE62" s="2078">
        <v>86</v>
      </c>
      <c r="BF62" s="2079"/>
      <c r="BG62" s="2079"/>
      <c r="BH62" s="69" t="s">
        <v>330</v>
      </c>
      <c r="BI62" s="1271"/>
      <c r="BJ62" s="1272"/>
      <c r="BK62" s="1252"/>
      <c r="BL62" s="1253"/>
      <c r="BM62" s="1403">
        <v>7</v>
      </c>
      <c r="BN62" s="1404"/>
      <c r="BO62" s="1404"/>
      <c r="BP62" s="1405"/>
      <c r="BQ62" s="2078">
        <v>140</v>
      </c>
      <c r="BR62" s="2079"/>
      <c r="BS62" s="2079"/>
      <c r="BT62" s="69" t="s">
        <v>330</v>
      </c>
      <c r="BU62" s="1271"/>
      <c r="BV62" s="1272"/>
    </row>
    <row r="63" spans="1:95" ht="14.1" customHeight="1">
      <c r="A63" s="1209"/>
      <c r="B63" s="22"/>
      <c r="D63" s="2170"/>
      <c r="E63" s="2171"/>
      <c r="F63" s="2170"/>
      <c r="G63" s="2175"/>
      <c r="H63" s="1496" t="s">
        <v>474</v>
      </c>
      <c r="I63" s="1497"/>
      <c r="J63" s="1497"/>
      <c r="K63" s="1497"/>
      <c r="L63" s="1276"/>
      <c r="M63" s="58"/>
      <c r="N63" s="2072" t="s">
        <v>1676</v>
      </c>
      <c r="O63" s="2072"/>
      <c r="P63" s="2074">
        <v>7</v>
      </c>
      <c r="Q63" s="2074"/>
      <c r="R63" s="1436" t="s">
        <v>42</v>
      </c>
      <c r="S63" s="1436" t="s">
        <v>799</v>
      </c>
      <c r="T63" s="1940">
        <v>6</v>
      </c>
      <c r="U63" s="1940"/>
      <c r="V63" s="2103" t="s">
        <v>112</v>
      </c>
      <c r="W63" s="2103"/>
      <c r="X63" s="2103"/>
      <c r="Y63" s="2103"/>
      <c r="Z63" s="2103"/>
      <c r="AA63" s="2094" t="str">
        <f>IF($P$63=0,"",(IF($CF$47=TRUE,ROUNDDOWN($P$63/$T$63,1),"")))</f>
        <v/>
      </c>
      <c r="AB63" s="2094"/>
      <c r="AC63" s="2094"/>
      <c r="AD63" s="2105" t="s">
        <v>42</v>
      </c>
      <c r="AE63" s="2087"/>
      <c r="AF63" s="2088"/>
      <c r="AG63" s="2088"/>
      <c r="AH63" s="2089"/>
      <c r="AK63" s="22"/>
      <c r="AL63" s="1139"/>
      <c r="AN63" s="1545"/>
      <c r="AO63" s="1545"/>
      <c r="AP63" s="1545"/>
      <c r="AQ63" s="1545"/>
      <c r="AR63" s="1545"/>
      <c r="AS63" s="1545"/>
      <c r="AT63" s="1545"/>
      <c r="AU63" s="1545"/>
      <c r="AV63" s="1545"/>
      <c r="AW63" s="1545"/>
      <c r="AX63" s="1231"/>
      <c r="AZ63" s="507"/>
      <c r="BA63" s="1403">
        <v>8</v>
      </c>
      <c r="BB63" s="1404"/>
      <c r="BC63" s="1404"/>
      <c r="BD63" s="1405"/>
      <c r="BE63" s="2078">
        <v>173</v>
      </c>
      <c r="BF63" s="2079"/>
      <c r="BG63" s="2079"/>
      <c r="BH63" s="69" t="s">
        <v>330</v>
      </c>
      <c r="BI63" s="1271"/>
      <c r="BJ63" s="1272"/>
      <c r="BK63" s="1277"/>
      <c r="BL63" s="1278"/>
      <c r="BM63" s="1403">
        <v>8</v>
      </c>
      <c r="BN63" s="1404"/>
      <c r="BO63" s="1404"/>
      <c r="BP63" s="1405"/>
      <c r="BQ63" s="2078">
        <v>140</v>
      </c>
      <c r="BR63" s="2079"/>
      <c r="BS63" s="2079"/>
      <c r="BT63" s="69" t="s">
        <v>330</v>
      </c>
      <c r="BU63" s="1271"/>
      <c r="BV63" s="1272"/>
    </row>
    <row r="64" spans="1:95" ht="14.1" customHeight="1">
      <c r="A64" s="1209"/>
      <c r="B64" s="22"/>
      <c r="D64" s="2170"/>
      <c r="E64" s="2171"/>
      <c r="F64" s="2170"/>
      <c r="G64" s="2175"/>
      <c r="H64" s="2067"/>
      <c r="I64" s="2068"/>
      <c r="J64" s="2068"/>
      <c r="K64" s="2068"/>
      <c r="L64" s="1273"/>
      <c r="M64" s="149"/>
      <c r="N64" s="2073"/>
      <c r="O64" s="2073"/>
      <c r="P64" s="2075"/>
      <c r="Q64" s="2075"/>
      <c r="R64" s="1418"/>
      <c r="S64" s="1418"/>
      <c r="T64" s="1379"/>
      <c r="U64" s="1379"/>
      <c r="V64" s="2104"/>
      <c r="W64" s="2104"/>
      <c r="X64" s="2104"/>
      <c r="Y64" s="2104"/>
      <c r="Z64" s="2104"/>
      <c r="AA64" s="2095"/>
      <c r="AB64" s="2095"/>
      <c r="AC64" s="2095"/>
      <c r="AD64" s="2106"/>
      <c r="AE64" s="2087"/>
      <c r="AF64" s="2088"/>
      <c r="AG64" s="2088"/>
      <c r="AH64" s="2089"/>
      <c r="AK64" s="22"/>
      <c r="AL64" s="562" t="s">
        <v>1696</v>
      </c>
      <c r="AM64" s="22"/>
      <c r="AN64" s="1545" t="s">
        <v>1684</v>
      </c>
      <c r="AO64" s="1545"/>
      <c r="AP64" s="1545"/>
      <c r="AQ64" s="1545"/>
      <c r="AR64" s="1545"/>
      <c r="AS64" s="1545"/>
      <c r="AT64" s="1545"/>
      <c r="AU64" s="1545"/>
      <c r="AV64" s="1545"/>
      <c r="AW64" s="1545"/>
      <c r="AX64" s="1231"/>
      <c r="AZ64" s="507"/>
      <c r="BA64" s="1403">
        <v>9</v>
      </c>
      <c r="BB64" s="1404"/>
      <c r="BC64" s="1404"/>
      <c r="BD64" s="1405"/>
      <c r="BE64" s="2101"/>
      <c r="BF64" s="2102"/>
      <c r="BG64" s="2102"/>
      <c r="BH64" s="69" t="s">
        <v>330</v>
      </c>
      <c r="BI64" s="1271"/>
      <c r="BJ64" s="1272"/>
      <c r="BK64" s="1277"/>
      <c r="BL64" s="1278"/>
      <c r="BM64" s="1403">
        <v>9</v>
      </c>
      <c r="BN64" s="1404"/>
      <c r="BO64" s="1404"/>
      <c r="BP64" s="1405"/>
      <c r="BQ64" s="2078">
        <v>120</v>
      </c>
      <c r="BR64" s="2079"/>
      <c r="BS64" s="2079"/>
      <c r="BT64" s="69" t="s">
        <v>330</v>
      </c>
      <c r="BU64" s="1271"/>
      <c r="BV64" s="1272"/>
    </row>
    <row r="65" spans="1:87" ht="14.1" customHeight="1">
      <c r="A65" s="1209"/>
      <c r="B65" s="22"/>
      <c r="D65" s="2170"/>
      <c r="E65" s="2171"/>
      <c r="F65" s="2170"/>
      <c r="G65" s="2175"/>
      <c r="H65" s="1415" t="s">
        <v>755</v>
      </c>
      <c r="I65" s="1344"/>
      <c r="J65" s="1344"/>
      <c r="K65" s="1344"/>
      <c r="L65" s="1276"/>
      <c r="M65" s="58"/>
      <c r="N65" s="2072" t="s">
        <v>1676</v>
      </c>
      <c r="O65" s="2072"/>
      <c r="P65" s="1874"/>
      <c r="Q65" s="1874"/>
      <c r="R65" s="1344" t="s">
        <v>42</v>
      </c>
      <c r="S65" s="1344" t="s">
        <v>799</v>
      </c>
      <c r="T65" s="1929">
        <v>15</v>
      </c>
      <c r="U65" s="1929"/>
      <c r="V65" s="2107" t="s">
        <v>112</v>
      </c>
      <c r="W65" s="2107"/>
      <c r="X65" s="2107"/>
      <c r="Y65" s="2107"/>
      <c r="Z65" s="2107"/>
      <c r="AA65" s="2082" t="str">
        <f>IF($P$65=0,"",ROUNDDOWN($P$65/$T$65,1))</f>
        <v/>
      </c>
      <c r="AB65" s="2082"/>
      <c r="AC65" s="2082"/>
      <c r="AD65" s="2083" t="s">
        <v>42</v>
      </c>
      <c r="AE65" s="2087"/>
      <c r="AF65" s="2088"/>
      <c r="AG65" s="2088"/>
      <c r="AH65" s="2089"/>
      <c r="AK65" s="22"/>
      <c r="AL65" s="1139"/>
      <c r="AN65" s="2108" t="s">
        <v>1699</v>
      </c>
      <c r="AO65" s="2108"/>
      <c r="AP65" s="2108"/>
      <c r="AQ65" s="2108"/>
      <c r="AR65" s="2108"/>
      <c r="AS65" s="2108"/>
      <c r="AT65" s="2108"/>
      <c r="AU65" s="2108"/>
      <c r="AV65" s="2108"/>
      <c r="AW65" s="2108"/>
      <c r="AX65" s="2109"/>
      <c r="AZ65" s="507"/>
      <c r="BA65" s="1403">
        <v>10</v>
      </c>
      <c r="BB65" s="1404"/>
      <c r="BC65" s="1404"/>
      <c r="BD65" s="1405"/>
      <c r="BE65" s="2101"/>
      <c r="BF65" s="2102"/>
      <c r="BG65" s="2102"/>
      <c r="BH65" s="69" t="s">
        <v>330</v>
      </c>
      <c r="BI65" s="1271"/>
      <c r="BJ65" s="1272"/>
      <c r="BK65" s="1277"/>
      <c r="BL65" s="1278"/>
      <c r="BM65" s="1403">
        <v>10</v>
      </c>
      <c r="BN65" s="1404"/>
      <c r="BO65" s="1404"/>
      <c r="BP65" s="1405"/>
      <c r="BQ65" s="2078">
        <v>120</v>
      </c>
      <c r="BR65" s="2079"/>
      <c r="BS65" s="2079"/>
      <c r="BT65" s="69" t="s">
        <v>330</v>
      </c>
      <c r="BU65" s="1271"/>
      <c r="BV65" s="1272"/>
      <c r="BX65" s="740"/>
    </row>
    <row r="66" spans="1:87" ht="14.1" customHeight="1">
      <c r="A66" s="1209"/>
      <c r="B66" s="22"/>
      <c r="D66" s="2170"/>
      <c r="E66" s="2171"/>
      <c r="F66" s="2170"/>
      <c r="G66" s="2175"/>
      <c r="H66" s="1415"/>
      <c r="I66" s="1344"/>
      <c r="J66" s="1344"/>
      <c r="K66" s="1344"/>
      <c r="L66" s="1273"/>
      <c r="M66" s="149"/>
      <c r="N66" s="2073"/>
      <c r="O66" s="2073"/>
      <c r="P66" s="1874"/>
      <c r="Q66" s="1874"/>
      <c r="R66" s="1344"/>
      <c r="S66" s="1344"/>
      <c r="T66" s="1929"/>
      <c r="U66" s="1929"/>
      <c r="V66" s="2107"/>
      <c r="W66" s="2107"/>
      <c r="X66" s="2107"/>
      <c r="Y66" s="2107"/>
      <c r="Z66" s="2107"/>
      <c r="AA66" s="2082"/>
      <c r="AB66" s="2082"/>
      <c r="AC66" s="2082"/>
      <c r="AD66" s="2083"/>
      <c r="AE66" s="2087"/>
      <c r="AF66" s="2088"/>
      <c r="AG66" s="2088"/>
      <c r="AH66" s="2089"/>
      <c r="AK66" s="22"/>
      <c r="AL66" s="1139"/>
      <c r="AN66" s="2108"/>
      <c r="AO66" s="2108"/>
      <c r="AP66" s="2108"/>
      <c r="AQ66" s="2108"/>
      <c r="AR66" s="2108"/>
      <c r="AS66" s="2108"/>
      <c r="AT66" s="2108"/>
      <c r="AU66" s="2108"/>
      <c r="AV66" s="2108"/>
      <c r="AW66" s="2108"/>
      <c r="AX66" s="2109"/>
      <c r="AZ66" s="938"/>
      <c r="BA66" s="1403">
        <v>11</v>
      </c>
      <c r="BB66" s="1404"/>
      <c r="BC66" s="1404"/>
      <c r="BD66" s="1405"/>
      <c r="BE66" s="2101"/>
      <c r="BF66" s="2102"/>
      <c r="BG66" s="2102"/>
      <c r="BH66" s="69" t="s">
        <v>330</v>
      </c>
      <c r="BI66" s="108"/>
      <c r="BJ66" s="1268"/>
      <c r="BK66" s="1277"/>
      <c r="BL66" s="1278"/>
      <c r="BM66" s="1403">
        <v>11</v>
      </c>
      <c r="BN66" s="1404"/>
      <c r="BO66" s="1404"/>
      <c r="BP66" s="1405"/>
      <c r="BQ66" s="2078">
        <v>90</v>
      </c>
      <c r="BR66" s="2079"/>
      <c r="BS66" s="2079"/>
      <c r="BT66" s="69" t="s">
        <v>330</v>
      </c>
      <c r="BU66" s="108"/>
      <c r="BV66" s="1268"/>
    </row>
    <row r="67" spans="1:87" ht="14.1" customHeight="1">
      <c r="A67" s="1209"/>
      <c r="B67" s="22"/>
      <c r="D67" s="2170"/>
      <c r="E67" s="2171"/>
      <c r="F67" s="2170"/>
      <c r="G67" s="2175"/>
      <c r="H67" s="1496" t="s">
        <v>756</v>
      </c>
      <c r="I67" s="1497"/>
      <c r="J67" s="1497"/>
      <c r="K67" s="1497"/>
      <c r="L67" s="1276"/>
      <c r="M67" s="58"/>
      <c r="N67" s="2072" t="s">
        <v>1676</v>
      </c>
      <c r="O67" s="2072"/>
      <c r="P67" s="2074"/>
      <c r="Q67" s="2074"/>
      <c r="R67" s="1436" t="s">
        <v>42</v>
      </c>
      <c r="S67" s="1436" t="s">
        <v>799</v>
      </c>
      <c r="T67" s="1940">
        <v>25</v>
      </c>
      <c r="U67" s="1940"/>
      <c r="V67" s="2103" t="s">
        <v>112</v>
      </c>
      <c r="W67" s="2103"/>
      <c r="X67" s="2103"/>
      <c r="Y67" s="2103"/>
      <c r="Z67" s="2103"/>
      <c r="AA67" s="2094" t="str">
        <f>IF($P$67=0,"",ROUNDDOWN($P$67/$T$67,1))</f>
        <v/>
      </c>
      <c r="AB67" s="2094"/>
      <c r="AC67" s="2094"/>
      <c r="AD67" s="2105" t="s">
        <v>42</v>
      </c>
      <c r="AE67" s="2087"/>
      <c r="AF67" s="2088"/>
      <c r="AG67" s="2088"/>
      <c r="AH67" s="2089"/>
      <c r="AK67" s="1205"/>
      <c r="AL67" s="1139"/>
      <c r="AN67" s="2108"/>
      <c r="AO67" s="2108"/>
      <c r="AP67" s="2108"/>
      <c r="AQ67" s="2108"/>
      <c r="AR67" s="2108"/>
      <c r="AS67" s="2108"/>
      <c r="AT67" s="2108"/>
      <c r="AU67" s="2108"/>
      <c r="AV67" s="2108"/>
      <c r="AW67" s="2108"/>
      <c r="AX67" s="2109"/>
      <c r="AZ67" s="142"/>
      <c r="BA67" s="1403">
        <v>12</v>
      </c>
      <c r="BB67" s="1404"/>
      <c r="BC67" s="1404"/>
      <c r="BD67" s="1405"/>
      <c r="BE67" s="2101"/>
      <c r="BF67" s="2102"/>
      <c r="BG67" s="2102"/>
      <c r="BH67" s="69" t="s">
        <v>330</v>
      </c>
      <c r="BI67" s="1271"/>
      <c r="BJ67" s="1272"/>
      <c r="BK67" s="1277"/>
      <c r="BL67" s="1278"/>
      <c r="BM67" s="1403">
        <v>12</v>
      </c>
      <c r="BN67" s="1404"/>
      <c r="BO67" s="1404"/>
      <c r="BP67" s="1405"/>
      <c r="BQ67" s="2078">
        <v>90</v>
      </c>
      <c r="BR67" s="2079"/>
      <c r="BS67" s="2079"/>
      <c r="BT67" s="69" t="s">
        <v>330</v>
      </c>
      <c r="BU67" s="1271"/>
      <c r="BV67" s="1272"/>
    </row>
    <row r="68" spans="1:87" ht="15" customHeight="1">
      <c r="A68" s="1209"/>
      <c r="B68" s="22"/>
      <c r="D68" s="2170"/>
      <c r="E68" s="2171"/>
      <c r="F68" s="2170"/>
      <c r="G68" s="2175"/>
      <c r="H68" s="2067"/>
      <c r="I68" s="2068"/>
      <c r="J68" s="2068"/>
      <c r="K68" s="2068"/>
      <c r="L68" s="1273"/>
      <c r="M68" s="149"/>
      <c r="N68" s="2073"/>
      <c r="O68" s="2073"/>
      <c r="P68" s="2075"/>
      <c r="Q68" s="2075"/>
      <c r="R68" s="1418"/>
      <c r="S68" s="1418"/>
      <c r="T68" s="1379"/>
      <c r="U68" s="1379"/>
      <c r="V68" s="2104"/>
      <c r="W68" s="2104"/>
      <c r="X68" s="2104"/>
      <c r="Y68" s="2104"/>
      <c r="Z68" s="2104"/>
      <c r="AA68" s="2095"/>
      <c r="AB68" s="2095"/>
      <c r="AC68" s="2095"/>
      <c r="AD68" s="2106"/>
      <c r="AE68" s="2087"/>
      <c r="AF68" s="2088"/>
      <c r="AG68" s="2088"/>
      <c r="AH68" s="2089"/>
      <c r="AK68" s="1205"/>
      <c r="AL68" s="170"/>
      <c r="AM68" s="165"/>
      <c r="AN68" s="2108"/>
      <c r="AO68" s="2108"/>
      <c r="AP68" s="2108"/>
      <c r="AQ68" s="2108"/>
      <c r="AR68" s="2108"/>
      <c r="AS68" s="2108"/>
      <c r="AT68" s="2108"/>
      <c r="AU68" s="2108"/>
      <c r="AV68" s="2108"/>
      <c r="AW68" s="2108"/>
      <c r="AX68" s="2109"/>
      <c r="AZ68" s="1279"/>
      <c r="BA68" s="1403">
        <v>13</v>
      </c>
      <c r="BB68" s="1404"/>
      <c r="BC68" s="1404"/>
      <c r="BD68" s="1405"/>
      <c r="BE68" s="2101"/>
      <c r="BF68" s="2102"/>
      <c r="BG68" s="2102"/>
      <c r="BH68" s="69" t="s">
        <v>330</v>
      </c>
      <c r="BI68" s="1271"/>
      <c r="BJ68" s="1272"/>
      <c r="BK68" s="1277"/>
      <c r="BL68" s="1278"/>
      <c r="BM68" s="1403">
        <v>13</v>
      </c>
      <c r="BN68" s="1404"/>
      <c r="BO68" s="1404"/>
      <c r="BP68" s="1405"/>
      <c r="BQ68" s="2078">
        <v>80</v>
      </c>
      <c r="BR68" s="2079"/>
      <c r="BS68" s="2079"/>
      <c r="BT68" s="69" t="s">
        <v>330</v>
      </c>
      <c r="BU68" s="1271"/>
      <c r="BV68" s="1272"/>
      <c r="BX68" s="740"/>
    </row>
    <row r="69" spans="1:87" ht="14.1" customHeight="1">
      <c r="A69" s="1209"/>
      <c r="B69" s="22"/>
      <c r="D69" s="2170"/>
      <c r="E69" s="2171"/>
      <c r="F69" s="2170"/>
      <c r="G69" s="2175"/>
      <c r="H69" s="1496" t="s">
        <v>1695</v>
      </c>
      <c r="I69" s="1497"/>
      <c r="J69" s="1497"/>
      <c r="K69" s="1497"/>
      <c r="L69" s="1276"/>
      <c r="M69" s="58"/>
      <c r="N69" s="2072" t="s">
        <v>1676</v>
      </c>
      <c r="O69" s="2072"/>
      <c r="P69" s="1436" t="str">
        <f>IF(CF48=FALSE,"",IF((E50+I50+M50+Q50+U50+Y50=0),"",E50+I50+M50+Q50+U50+Y50))</f>
        <v/>
      </c>
      <c r="Q69" s="1436"/>
      <c r="R69" s="1436" t="s">
        <v>42</v>
      </c>
      <c r="S69" s="1436" t="s">
        <v>799</v>
      </c>
      <c r="T69" s="1940">
        <v>2</v>
      </c>
      <c r="U69" s="1940"/>
      <c r="V69" s="2103" t="s">
        <v>112</v>
      </c>
      <c r="W69" s="2103"/>
      <c r="X69" s="2103"/>
      <c r="Y69" s="2103"/>
      <c r="Z69" s="2103"/>
      <c r="AA69" s="2094" t="str">
        <f>IF($P$69="","",ROUNDDOWN($P$69/$T$69,1))</f>
        <v/>
      </c>
      <c r="AB69" s="2094"/>
      <c r="AC69" s="2094"/>
      <c r="AD69" s="2105" t="s">
        <v>42</v>
      </c>
      <c r="AE69" s="2087"/>
      <c r="AF69" s="2088"/>
      <c r="AG69" s="2088"/>
      <c r="AH69" s="2089"/>
      <c r="AK69" s="1205"/>
      <c r="AL69" s="2110" t="s">
        <v>805</v>
      </c>
      <c r="AM69" s="2111"/>
      <c r="AN69" s="2111"/>
      <c r="AO69" s="2111"/>
      <c r="AP69" s="2111"/>
      <c r="AQ69" s="2111"/>
      <c r="AR69" s="2111"/>
      <c r="AS69" s="2111"/>
      <c r="AT69" s="2111"/>
      <c r="AU69" s="2111"/>
      <c r="AV69" s="2111"/>
      <c r="AW69" s="2111"/>
      <c r="AX69" s="1231"/>
      <c r="BA69" s="1403">
        <v>14</v>
      </c>
      <c r="BB69" s="1404"/>
      <c r="BC69" s="1404"/>
      <c r="BD69" s="1405"/>
      <c r="BE69" s="2101"/>
      <c r="BF69" s="2102"/>
      <c r="BG69" s="2102"/>
      <c r="BH69" s="69" t="s">
        <v>330</v>
      </c>
      <c r="BI69" s="1271"/>
      <c r="BJ69" s="1272"/>
      <c r="BK69" s="1277"/>
      <c r="BL69" s="1278"/>
      <c r="BM69" s="1403">
        <v>14</v>
      </c>
      <c r="BN69" s="1404"/>
      <c r="BO69" s="1404"/>
      <c r="BP69" s="1405"/>
      <c r="BQ69" s="2078"/>
      <c r="BR69" s="2079"/>
      <c r="BS69" s="2079"/>
      <c r="BT69" s="69" t="s">
        <v>330</v>
      </c>
      <c r="BU69" s="1271"/>
      <c r="BV69" s="1272"/>
    </row>
    <row r="70" spans="1:87" ht="14.1" customHeight="1">
      <c r="A70" s="1209"/>
      <c r="B70" s="22"/>
      <c r="D70" s="2170"/>
      <c r="E70" s="2171"/>
      <c r="F70" s="2170"/>
      <c r="G70" s="2175"/>
      <c r="H70" s="2067"/>
      <c r="I70" s="2068"/>
      <c r="J70" s="2068"/>
      <c r="K70" s="2068"/>
      <c r="L70" s="1273"/>
      <c r="M70" s="149"/>
      <c r="N70" s="2073"/>
      <c r="O70" s="2073"/>
      <c r="P70" s="1418"/>
      <c r="Q70" s="1418"/>
      <c r="R70" s="1418"/>
      <c r="S70" s="1418"/>
      <c r="T70" s="1379"/>
      <c r="U70" s="1379"/>
      <c r="V70" s="2104"/>
      <c r="W70" s="2104"/>
      <c r="X70" s="2104"/>
      <c r="Y70" s="2104"/>
      <c r="Z70" s="2104"/>
      <c r="AA70" s="2095"/>
      <c r="AB70" s="2095"/>
      <c r="AC70" s="2095"/>
      <c r="AD70" s="2106"/>
      <c r="AE70" s="2090"/>
      <c r="AF70" s="2091"/>
      <c r="AG70" s="2091"/>
      <c r="AH70" s="2092"/>
      <c r="AK70" s="1205"/>
      <c r="AL70" s="169" t="s">
        <v>466</v>
      </c>
      <c r="AM70" s="610" t="s">
        <v>802</v>
      </c>
      <c r="AN70" s="1545" t="s">
        <v>1790</v>
      </c>
      <c r="AO70" s="1545"/>
      <c r="AP70" s="1545"/>
      <c r="AQ70" s="1545"/>
      <c r="AR70" s="1545"/>
      <c r="AS70" s="1545"/>
      <c r="AT70" s="1545"/>
      <c r="AU70" s="1545"/>
      <c r="AV70" s="1545"/>
      <c r="AW70" s="1545"/>
      <c r="AX70" s="1231"/>
      <c r="BA70" s="1403">
        <v>15</v>
      </c>
      <c r="BB70" s="1404"/>
      <c r="BC70" s="1404"/>
      <c r="BD70" s="1405"/>
      <c r="BE70" s="2101"/>
      <c r="BF70" s="2102"/>
      <c r="BG70" s="2102"/>
      <c r="BH70" s="69" t="s">
        <v>330</v>
      </c>
      <c r="BI70" s="1271"/>
      <c r="BJ70" s="1272"/>
      <c r="BK70" s="1277"/>
      <c r="BL70" s="1278"/>
      <c r="BM70" s="1403">
        <v>15</v>
      </c>
      <c r="BN70" s="1404"/>
      <c r="BO70" s="1404"/>
      <c r="BP70" s="1405"/>
      <c r="BQ70" s="2078"/>
      <c r="BR70" s="2079"/>
      <c r="BS70" s="2079"/>
      <c r="BT70" s="69" t="s">
        <v>330</v>
      </c>
      <c r="BU70" s="1271"/>
      <c r="BV70" s="1272"/>
    </row>
    <row r="71" spans="1:87" ht="14.1" customHeight="1">
      <c r="A71" s="1209"/>
      <c r="B71" s="22"/>
      <c r="D71" s="2170"/>
      <c r="E71" s="2171"/>
      <c r="F71" s="2170"/>
      <c r="G71" s="2175"/>
      <c r="H71" s="1931" t="s">
        <v>1791</v>
      </c>
      <c r="I71" s="1932"/>
      <c r="J71" s="1932"/>
      <c r="K71" s="1932"/>
      <c r="L71" s="1932"/>
      <c r="M71" s="1932"/>
      <c r="N71" s="1932"/>
      <c r="O71" s="1932"/>
      <c r="P71" s="1932"/>
      <c r="Q71" s="1932"/>
      <c r="R71" s="1932"/>
      <c r="S71" s="1932"/>
      <c r="T71" s="1932"/>
      <c r="U71" s="1932"/>
      <c r="V71" s="2099" t="s">
        <v>1186</v>
      </c>
      <c r="W71" s="2099"/>
      <c r="X71" s="2099"/>
      <c r="Y71" s="2099"/>
      <c r="Z71" s="2099"/>
      <c r="AA71" s="2118">
        <v>1</v>
      </c>
      <c r="AB71" s="2118"/>
      <c r="AC71" s="2118"/>
      <c r="AD71" s="2119" t="s">
        <v>13</v>
      </c>
      <c r="AE71" s="2120"/>
      <c r="AF71" s="2121"/>
      <c r="AG71" s="2121"/>
      <c r="AH71" s="2122"/>
      <c r="AK71" s="1205"/>
      <c r="AL71" s="169"/>
      <c r="AM71" s="22"/>
      <c r="AN71" s="1545"/>
      <c r="AO71" s="1545"/>
      <c r="AP71" s="1545"/>
      <c r="AQ71" s="1545"/>
      <c r="AR71" s="1545"/>
      <c r="AS71" s="1545"/>
      <c r="AT71" s="1545"/>
      <c r="AU71" s="1545"/>
      <c r="AV71" s="1545"/>
      <c r="AW71" s="1545"/>
      <c r="AX71" s="1231"/>
      <c r="BA71" s="1403">
        <v>16</v>
      </c>
      <c r="BB71" s="1404"/>
      <c r="BC71" s="1404"/>
      <c r="BD71" s="1405"/>
      <c r="BE71" s="2101"/>
      <c r="BF71" s="2102"/>
      <c r="BG71" s="2102"/>
      <c r="BH71" s="69" t="s">
        <v>330</v>
      </c>
      <c r="BI71" s="108"/>
      <c r="BJ71" s="1268"/>
      <c r="BK71" s="1277"/>
      <c r="BL71" s="1278"/>
      <c r="BM71" s="1403">
        <v>16</v>
      </c>
      <c r="BN71" s="1404"/>
      <c r="BO71" s="1404"/>
      <c r="BP71" s="1405"/>
      <c r="BQ71" s="2078"/>
      <c r="BR71" s="2079"/>
      <c r="BS71" s="2079"/>
      <c r="BT71" s="69" t="s">
        <v>330</v>
      </c>
      <c r="BU71" s="108"/>
      <c r="BV71" s="1268"/>
    </row>
    <row r="72" spans="1:87" ht="14.1" customHeight="1">
      <c r="A72" s="34"/>
      <c r="B72" s="22"/>
      <c r="D72" s="2170"/>
      <c r="E72" s="2171"/>
      <c r="F72" s="2170"/>
      <c r="G72" s="2175"/>
      <c r="H72" s="1931"/>
      <c r="I72" s="1932"/>
      <c r="J72" s="1932"/>
      <c r="K72" s="1932"/>
      <c r="L72" s="1932"/>
      <c r="M72" s="1932"/>
      <c r="N72" s="1932"/>
      <c r="O72" s="1932"/>
      <c r="P72" s="1932"/>
      <c r="Q72" s="1932"/>
      <c r="R72" s="1932"/>
      <c r="S72" s="1932"/>
      <c r="T72" s="1932"/>
      <c r="U72" s="1932"/>
      <c r="V72" s="2099"/>
      <c r="W72" s="2099"/>
      <c r="X72" s="2099"/>
      <c r="Y72" s="2099"/>
      <c r="Z72" s="2099"/>
      <c r="AA72" s="2118"/>
      <c r="AB72" s="2118"/>
      <c r="AC72" s="2118"/>
      <c r="AD72" s="2119"/>
      <c r="AE72" s="2123"/>
      <c r="AF72" s="2124"/>
      <c r="AG72" s="2124"/>
      <c r="AH72" s="2125"/>
      <c r="AK72" s="86"/>
      <c r="AL72" s="169"/>
      <c r="AM72" s="22"/>
      <c r="AN72" s="1545"/>
      <c r="AO72" s="1545"/>
      <c r="AP72" s="1545"/>
      <c r="AQ72" s="1545"/>
      <c r="AR72" s="1545"/>
      <c r="AS72" s="1545"/>
      <c r="AT72" s="1545"/>
      <c r="AU72" s="1545"/>
      <c r="AV72" s="1545"/>
      <c r="AW72" s="1545"/>
      <c r="AX72" s="1231"/>
      <c r="BA72" s="1403">
        <v>17</v>
      </c>
      <c r="BB72" s="1404"/>
      <c r="BC72" s="1404"/>
      <c r="BD72" s="1405"/>
      <c r="BE72" s="2101"/>
      <c r="BF72" s="2102"/>
      <c r="BG72" s="2102"/>
      <c r="BH72" s="69" t="s">
        <v>330</v>
      </c>
      <c r="BI72" s="1271"/>
      <c r="BJ72" s="1272"/>
      <c r="BK72" s="1277"/>
      <c r="BL72" s="1278"/>
      <c r="BM72" s="1403">
        <v>17</v>
      </c>
      <c r="BN72" s="1404"/>
      <c r="BO72" s="1404"/>
      <c r="BP72" s="1405"/>
      <c r="BQ72" s="2078"/>
      <c r="BR72" s="2079"/>
      <c r="BS72" s="2079"/>
      <c r="BT72" s="69" t="s">
        <v>330</v>
      </c>
      <c r="BU72" s="1271"/>
      <c r="BV72" s="1272"/>
    </row>
    <row r="73" spans="1:87" ht="14.1" customHeight="1">
      <c r="A73" s="34"/>
      <c r="B73" s="22"/>
      <c r="D73" s="2170"/>
      <c r="E73" s="2171"/>
      <c r="F73" s="2170"/>
      <c r="G73" s="2175"/>
      <c r="H73" s="1435" t="s">
        <v>155</v>
      </c>
      <c r="I73" s="1436"/>
      <c r="J73" s="1436"/>
      <c r="K73" s="1436"/>
      <c r="L73" s="1276"/>
      <c r="M73" s="58"/>
      <c r="N73" s="2072" t="s">
        <v>1676</v>
      </c>
      <c r="O73" s="2072"/>
      <c r="P73" s="2113">
        <f>SUM($P$57:$Q$70)</f>
        <v>19</v>
      </c>
      <c r="Q73" s="2113"/>
      <c r="R73" s="2072" t="s">
        <v>42</v>
      </c>
      <c r="S73" s="2072"/>
      <c r="T73" s="2072"/>
      <c r="U73" s="2072"/>
      <c r="V73" s="1497" t="s">
        <v>1186</v>
      </c>
      <c r="W73" s="1497"/>
      <c r="X73" s="1497"/>
      <c r="Y73" s="1497"/>
      <c r="Z73" s="1497"/>
      <c r="AA73" s="2114">
        <f>IF($P$73=0,"",ROUND(SUM($AA$57:$AC$72),0))</f>
        <v>5</v>
      </c>
      <c r="AB73" s="2114"/>
      <c r="AC73" s="2114"/>
      <c r="AD73" s="2116" t="s">
        <v>13</v>
      </c>
      <c r="AE73" s="2126" t="s">
        <v>1048</v>
      </c>
      <c r="AF73" s="2127"/>
      <c r="AG73" s="2127"/>
      <c r="AH73" s="2128"/>
      <c r="AK73" s="86"/>
      <c r="AL73" s="169"/>
      <c r="AM73" s="610" t="s">
        <v>804</v>
      </c>
      <c r="AN73" s="1545" t="s">
        <v>1792</v>
      </c>
      <c r="AO73" s="1545"/>
      <c r="AP73" s="1545"/>
      <c r="AQ73" s="1545"/>
      <c r="AR73" s="1545"/>
      <c r="AS73" s="1545"/>
      <c r="AT73" s="1545"/>
      <c r="AU73" s="1545"/>
      <c r="AV73" s="1545"/>
      <c r="AW73" s="1545"/>
      <c r="AX73" s="1076"/>
      <c r="BA73" s="1403">
        <v>18</v>
      </c>
      <c r="BB73" s="1404"/>
      <c r="BC73" s="1404"/>
      <c r="BD73" s="1405"/>
      <c r="BE73" s="2101"/>
      <c r="BF73" s="2102"/>
      <c r="BG73" s="2102"/>
      <c r="BH73" s="69" t="s">
        <v>330</v>
      </c>
      <c r="BI73" s="1271"/>
      <c r="BJ73" s="1272"/>
      <c r="BK73" s="1277"/>
      <c r="BL73" s="1278"/>
      <c r="BM73" s="1403">
        <v>18</v>
      </c>
      <c r="BN73" s="1404"/>
      <c r="BO73" s="1404"/>
      <c r="BP73" s="1405"/>
      <c r="BQ73" s="2078"/>
      <c r="BR73" s="2079"/>
      <c r="BS73" s="2079"/>
      <c r="BT73" s="69" t="s">
        <v>330</v>
      </c>
      <c r="BU73" s="1271"/>
      <c r="BV73" s="1272"/>
    </row>
    <row r="74" spans="1:87" ht="14.1" customHeight="1">
      <c r="A74" s="34"/>
      <c r="B74" s="22"/>
      <c r="D74" s="2170"/>
      <c r="E74" s="2171"/>
      <c r="F74" s="2172"/>
      <c r="G74" s="2176"/>
      <c r="H74" s="2112"/>
      <c r="I74" s="1370"/>
      <c r="J74" s="1370"/>
      <c r="K74" s="1370"/>
      <c r="L74" s="548"/>
      <c r="M74" s="549"/>
      <c r="N74" s="1869"/>
      <c r="O74" s="1869"/>
      <c r="P74" s="1989"/>
      <c r="Q74" s="1989"/>
      <c r="R74" s="1869"/>
      <c r="S74" s="1869"/>
      <c r="T74" s="1869"/>
      <c r="U74" s="1869"/>
      <c r="V74" s="2025"/>
      <c r="W74" s="2025"/>
      <c r="X74" s="2025"/>
      <c r="Y74" s="2025"/>
      <c r="Z74" s="2025"/>
      <c r="AA74" s="2115"/>
      <c r="AB74" s="2115"/>
      <c r="AC74" s="2115"/>
      <c r="AD74" s="2117"/>
      <c r="AE74" s="2129"/>
      <c r="AF74" s="2130"/>
      <c r="AG74" s="2130"/>
      <c r="AH74" s="2131"/>
      <c r="AK74" s="171"/>
      <c r="AL74" s="175"/>
      <c r="AM74" s="502"/>
      <c r="AN74" s="1545"/>
      <c r="AO74" s="1545"/>
      <c r="AP74" s="1545"/>
      <c r="AQ74" s="1545"/>
      <c r="AR74" s="1545"/>
      <c r="AS74" s="1545"/>
      <c r="AT74" s="1545"/>
      <c r="AU74" s="1545"/>
      <c r="AV74" s="1545"/>
      <c r="AW74" s="1545"/>
      <c r="AX74" s="1231"/>
      <c r="BA74" s="1403">
        <v>19</v>
      </c>
      <c r="BB74" s="1404"/>
      <c r="BC74" s="1404"/>
      <c r="BD74" s="1405"/>
      <c r="BE74" s="2101"/>
      <c r="BF74" s="2102"/>
      <c r="BG74" s="2102"/>
      <c r="BH74" s="69" t="s">
        <v>330</v>
      </c>
      <c r="BI74" s="1271"/>
      <c r="BJ74" s="1272"/>
      <c r="BK74" s="1277"/>
      <c r="BL74" s="1278"/>
      <c r="BM74" s="1403">
        <v>19</v>
      </c>
      <c r="BN74" s="1404"/>
      <c r="BO74" s="1404"/>
      <c r="BP74" s="1405"/>
      <c r="BQ74" s="2078"/>
      <c r="BR74" s="2079"/>
      <c r="BS74" s="2079"/>
      <c r="BT74" s="69" t="s">
        <v>330</v>
      </c>
      <c r="BU74" s="1271"/>
      <c r="BV74" s="1272"/>
    </row>
    <row r="75" spans="1:87" ht="14.1" customHeight="1">
      <c r="A75" s="34"/>
      <c r="B75" s="22"/>
      <c r="D75" s="2170"/>
      <c r="E75" s="2171"/>
      <c r="F75" s="2142" t="s">
        <v>1023</v>
      </c>
      <c r="G75" s="2099"/>
      <c r="H75" s="2099"/>
      <c r="I75" s="2099"/>
      <c r="J75" s="2099"/>
      <c r="K75" s="2099"/>
      <c r="L75" s="2145" t="s">
        <v>804</v>
      </c>
      <c r="M75" s="2146"/>
      <c r="N75" s="2149" t="s">
        <v>800</v>
      </c>
      <c r="O75" s="2149"/>
      <c r="P75" s="2149"/>
      <c r="Q75" s="2149"/>
      <c r="R75" s="2149"/>
      <c r="S75" s="2149"/>
      <c r="T75" s="2149"/>
      <c r="U75" s="2151" t="s">
        <v>383</v>
      </c>
      <c r="V75" s="2151"/>
      <c r="W75" s="2151"/>
      <c r="X75" s="2151"/>
      <c r="Y75" s="2151"/>
      <c r="Z75" s="2151"/>
      <c r="AA75" s="2152">
        <v>1</v>
      </c>
      <c r="AB75" s="2152"/>
      <c r="AC75" s="2152"/>
      <c r="AD75" s="2154" t="s">
        <v>13</v>
      </c>
      <c r="AE75" s="1366"/>
      <c r="AF75" s="1367"/>
      <c r="AG75" s="1367"/>
      <c r="AH75" s="1368"/>
      <c r="AK75" s="1205"/>
      <c r="AL75" s="1139"/>
      <c r="AN75" s="1545"/>
      <c r="AO75" s="1545"/>
      <c r="AP75" s="1545"/>
      <c r="AQ75" s="1545"/>
      <c r="AR75" s="1545"/>
      <c r="AS75" s="1545"/>
      <c r="AT75" s="1545"/>
      <c r="AU75" s="1545"/>
      <c r="AV75" s="1545"/>
      <c r="AW75" s="1545"/>
      <c r="AX75" s="1245"/>
      <c r="BA75" s="1403">
        <v>20</v>
      </c>
      <c r="BB75" s="1404"/>
      <c r="BC75" s="1404"/>
      <c r="BD75" s="1405"/>
      <c r="BE75" s="2101"/>
      <c r="BF75" s="2102"/>
      <c r="BG75" s="2102"/>
      <c r="BH75" s="69" t="s">
        <v>330</v>
      </c>
      <c r="BI75" s="1271"/>
      <c r="BJ75" s="1272"/>
      <c r="BK75" s="1280"/>
      <c r="BL75" s="1281"/>
      <c r="BM75" s="1403">
        <v>20</v>
      </c>
      <c r="BN75" s="1404"/>
      <c r="BO75" s="1404"/>
      <c r="BP75" s="1405"/>
      <c r="BQ75" s="2078"/>
      <c r="BR75" s="2079"/>
      <c r="BS75" s="2079"/>
      <c r="BT75" s="69" t="s">
        <v>330</v>
      </c>
      <c r="BU75" s="1271"/>
      <c r="BV75" s="1272"/>
    </row>
    <row r="76" spans="1:87" ht="14.1" customHeight="1">
      <c r="A76" s="34"/>
      <c r="B76" s="22"/>
      <c r="D76" s="2170"/>
      <c r="E76" s="2171"/>
      <c r="F76" s="2142"/>
      <c r="G76" s="2099"/>
      <c r="H76" s="2099"/>
      <c r="I76" s="2099"/>
      <c r="J76" s="2099"/>
      <c r="K76" s="2099"/>
      <c r="L76" s="2147"/>
      <c r="M76" s="2148"/>
      <c r="N76" s="2150"/>
      <c r="O76" s="2150"/>
      <c r="P76" s="2150"/>
      <c r="Q76" s="2150"/>
      <c r="R76" s="2150"/>
      <c r="S76" s="2150"/>
      <c r="T76" s="2150"/>
      <c r="U76" s="1379"/>
      <c r="V76" s="1379"/>
      <c r="W76" s="1379"/>
      <c r="X76" s="1379"/>
      <c r="Y76" s="1379"/>
      <c r="Z76" s="1379"/>
      <c r="AA76" s="2153"/>
      <c r="AB76" s="2153"/>
      <c r="AC76" s="2153"/>
      <c r="AD76" s="1943"/>
      <c r="AE76" s="1728"/>
      <c r="AF76" s="1344"/>
      <c r="AG76" s="1344"/>
      <c r="AH76" s="1416"/>
      <c r="AK76" s="1205"/>
      <c r="AL76" s="170"/>
      <c r="AM76" s="165"/>
      <c r="AN76" s="1545"/>
      <c r="AO76" s="1545"/>
      <c r="AP76" s="1545"/>
      <c r="AQ76" s="1545"/>
      <c r="AR76" s="1545"/>
      <c r="AS76" s="1545"/>
      <c r="AT76" s="1545"/>
      <c r="AU76" s="1545"/>
      <c r="AV76" s="1545"/>
      <c r="AW76" s="1545"/>
      <c r="AX76" s="1231"/>
      <c r="BA76" s="179"/>
      <c r="BB76" s="179"/>
      <c r="BC76" s="179"/>
      <c r="BD76" s="179"/>
      <c r="BE76" s="1282"/>
      <c r="BF76" s="1282"/>
      <c r="BG76" s="1282"/>
      <c r="BH76" s="584"/>
      <c r="BI76" s="499"/>
      <c r="BJ76" s="1081"/>
      <c r="BK76" s="1252"/>
      <c r="BL76" s="1253"/>
      <c r="BM76" s="179"/>
      <c r="BN76" s="179"/>
      <c r="BO76" s="179"/>
      <c r="BP76" s="179"/>
      <c r="BQ76" s="1282"/>
      <c r="BR76" s="1282"/>
      <c r="BS76" s="1282"/>
      <c r="BT76" s="584"/>
      <c r="BU76" s="499"/>
      <c r="BV76" s="1081"/>
    </row>
    <row r="77" spans="1:87" ht="14.1" customHeight="1">
      <c r="A77" s="34"/>
      <c r="B77" s="22"/>
      <c r="D77" s="2170"/>
      <c r="E77" s="2171"/>
      <c r="F77" s="2142"/>
      <c r="G77" s="2099"/>
      <c r="H77" s="2099"/>
      <c r="I77" s="2099"/>
      <c r="J77" s="2099"/>
      <c r="K77" s="2099"/>
      <c r="L77" s="2132" t="s">
        <v>803</v>
      </c>
      <c r="M77" s="2133"/>
      <c r="N77" s="2136" t="s">
        <v>801</v>
      </c>
      <c r="O77" s="2136"/>
      <c r="P77" s="2136"/>
      <c r="Q77" s="2136"/>
      <c r="R77" s="2136"/>
      <c r="S77" s="2136"/>
      <c r="T77" s="2136"/>
      <c r="U77" s="1940" t="s">
        <v>757</v>
      </c>
      <c r="V77" s="1940"/>
      <c r="W77" s="1940"/>
      <c r="X77" s="1940"/>
      <c r="Y77" s="1940"/>
      <c r="Z77" s="1940"/>
      <c r="AA77" s="2139">
        <v>1</v>
      </c>
      <c r="AB77" s="2139"/>
      <c r="AC77" s="2139"/>
      <c r="AD77" s="1943" t="s">
        <v>13</v>
      </c>
      <c r="AE77" s="1728"/>
      <c r="AF77" s="1344"/>
      <c r="AG77" s="1344"/>
      <c r="AH77" s="1416"/>
      <c r="AK77" s="1205"/>
      <c r="AL77" s="170"/>
      <c r="AM77" s="502" t="s">
        <v>803</v>
      </c>
      <c r="AN77" s="1545" t="s">
        <v>1672</v>
      </c>
      <c r="AO77" s="1545"/>
      <c r="AP77" s="1545"/>
      <c r="AQ77" s="1545"/>
      <c r="AR77" s="1545"/>
      <c r="AS77" s="1545"/>
      <c r="AT77" s="1545"/>
      <c r="AU77" s="1545"/>
      <c r="AV77" s="1545"/>
      <c r="AW77" s="1545"/>
      <c r="AX77" s="1231"/>
    </row>
    <row r="78" spans="1:87" ht="9.9499999999999993" customHeight="1" thickBot="1">
      <c r="A78" s="34"/>
      <c r="B78" s="22"/>
      <c r="D78" s="2170"/>
      <c r="E78" s="2171"/>
      <c r="F78" s="2143"/>
      <c r="G78" s="2144"/>
      <c r="H78" s="2144"/>
      <c r="I78" s="2144"/>
      <c r="J78" s="2144"/>
      <c r="K78" s="2144"/>
      <c r="L78" s="2134"/>
      <c r="M78" s="2135"/>
      <c r="N78" s="2137"/>
      <c r="O78" s="2137"/>
      <c r="P78" s="2137"/>
      <c r="Q78" s="2137"/>
      <c r="R78" s="2137"/>
      <c r="S78" s="2137"/>
      <c r="T78" s="2137"/>
      <c r="U78" s="2138"/>
      <c r="V78" s="2138"/>
      <c r="W78" s="2138"/>
      <c r="X78" s="2138"/>
      <c r="Y78" s="2138"/>
      <c r="Z78" s="2138"/>
      <c r="AA78" s="2140"/>
      <c r="AB78" s="2140"/>
      <c r="AC78" s="2140"/>
      <c r="AD78" s="2141"/>
      <c r="AE78" s="2165"/>
      <c r="AF78" s="2166"/>
      <c r="AG78" s="2166"/>
      <c r="AH78" s="2167"/>
      <c r="AK78" s="1205"/>
      <c r="AL78" s="170"/>
      <c r="AN78" s="1545"/>
      <c r="AO78" s="1545"/>
      <c r="AP78" s="1545"/>
      <c r="AQ78" s="1545"/>
      <c r="AR78" s="1545"/>
      <c r="AS78" s="1545"/>
      <c r="AT78" s="1545"/>
      <c r="AU78" s="1545"/>
      <c r="AV78" s="1545"/>
      <c r="AW78" s="1545"/>
      <c r="AX78" s="1231"/>
      <c r="AY78" s="507"/>
      <c r="AZ78" s="507"/>
      <c r="BA78" s="507"/>
      <c r="BY78" s="35"/>
    </row>
    <row r="79" spans="1:87" ht="14.1" customHeight="1">
      <c r="A79" s="34"/>
      <c r="B79" s="22"/>
      <c r="D79" s="2170"/>
      <c r="E79" s="2171"/>
      <c r="F79" s="2156" t="s">
        <v>144</v>
      </c>
      <c r="G79" s="2157"/>
      <c r="H79" s="2157"/>
      <c r="I79" s="2157"/>
      <c r="J79" s="2157"/>
      <c r="K79" s="2158"/>
      <c r="L79" s="2160"/>
      <c r="M79" s="1344"/>
      <c r="N79" s="1344"/>
      <c r="O79" s="1344"/>
      <c r="P79" s="1344"/>
      <c r="Q79" s="1344"/>
      <c r="R79" s="1344"/>
      <c r="S79" s="1344"/>
      <c r="T79" s="1344"/>
      <c r="U79" s="1344"/>
      <c r="V79" s="2157" t="s">
        <v>61</v>
      </c>
      <c r="W79" s="2157"/>
      <c r="X79" s="2157"/>
      <c r="Y79" s="2157"/>
      <c r="Z79" s="2157"/>
      <c r="AA79" s="2162">
        <f>IF($P$73=0,"",SUM($AA$73:$AC$78))</f>
        <v>7</v>
      </c>
      <c r="AB79" s="2162"/>
      <c r="AC79" s="2162"/>
      <c r="AD79" s="2163" t="s">
        <v>13</v>
      </c>
      <c r="AE79" s="2156"/>
      <c r="AF79" s="2157"/>
      <c r="AG79" s="2157"/>
      <c r="AH79" s="2164"/>
      <c r="AK79" s="171"/>
      <c r="AL79" s="170"/>
      <c r="AM79" s="165"/>
      <c r="AN79" s="1545"/>
      <c r="AO79" s="1545"/>
      <c r="AP79" s="1545"/>
      <c r="AQ79" s="1545"/>
      <c r="AR79" s="1545"/>
      <c r="AS79" s="1545"/>
      <c r="AT79" s="1545"/>
      <c r="AU79" s="1545"/>
      <c r="AV79" s="1545"/>
      <c r="AW79" s="1545"/>
      <c r="AX79" s="1245"/>
      <c r="AY79" s="506"/>
      <c r="AZ79" s="506"/>
      <c r="BA79" s="506"/>
      <c r="BY79" s="505"/>
      <c r="BZ79" s="35"/>
      <c r="CF79" s="564"/>
      <c r="CG79" s="564"/>
      <c r="CH79" s="565"/>
      <c r="CI79" s="565"/>
    </row>
    <row r="80" spans="1:87" ht="14.1" customHeight="1">
      <c r="A80" s="34"/>
      <c r="B80" s="22"/>
      <c r="D80" s="2172"/>
      <c r="E80" s="2173"/>
      <c r="F80" s="1369"/>
      <c r="G80" s="1370"/>
      <c r="H80" s="1370"/>
      <c r="I80" s="1370"/>
      <c r="J80" s="1370"/>
      <c r="K80" s="2159"/>
      <c r="L80" s="2161"/>
      <c r="M80" s="1370"/>
      <c r="N80" s="1370"/>
      <c r="O80" s="1370"/>
      <c r="P80" s="1370"/>
      <c r="Q80" s="1370"/>
      <c r="R80" s="1370"/>
      <c r="S80" s="1370"/>
      <c r="T80" s="1370"/>
      <c r="U80" s="1370"/>
      <c r="V80" s="1370"/>
      <c r="W80" s="1370"/>
      <c r="X80" s="1370"/>
      <c r="Y80" s="1370"/>
      <c r="Z80" s="1370"/>
      <c r="AA80" s="2115"/>
      <c r="AB80" s="2115"/>
      <c r="AC80" s="2115"/>
      <c r="AD80" s="2117"/>
      <c r="AE80" s="1369"/>
      <c r="AF80" s="1370"/>
      <c r="AG80" s="1370"/>
      <c r="AH80" s="1371"/>
      <c r="AK80" s="171"/>
      <c r="AL80" s="169" t="s">
        <v>126</v>
      </c>
      <c r="AM80" s="1707" t="s">
        <v>1533</v>
      </c>
      <c r="AN80" s="1707"/>
      <c r="AO80" s="1707"/>
      <c r="AP80" s="1707"/>
      <c r="AQ80" s="1707"/>
      <c r="AR80" s="1707"/>
      <c r="AS80" s="1707"/>
      <c r="AT80" s="1707"/>
      <c r="AU80" s="1707"/>
      <c r="AV80" s="1707"/>
      <c r="AW80" s="1707"/>
      <c r="AX80" s="1245"/>
      <c r="AY80" s="507"/>
      <c r="AZ80" s="507"/>
      <c r="BA80" s="507"/>
      <c r="BY80" s="35"/>
      <c r="CF80" s="564"/>
      <c r="CG80" s="564"/>
      <c r="CH80" s="565"/>
      <c r="CI80" s="565"/>
    </row>
    <row r="81" spans="1:87" ht="9.9499999999999993" customHeight="1">
      <c r="A81" s="34"/>
      <c r="B81" s="22"/>
      <c r="AH81" s="1283"/>
      <c r="AI81" s="1283"/>
      <c r="AJ81" s="1283"/>
      <c r="AK81" s="86"/>
      <c r="AL81" s="526"/>
      <c r="AM81" s="1707"/>
      <c r="AN81" s="1707"/>
      <c r="AO81" s="1707"/>
      <c r="AP81" s="1707"/>
      <c r="AQ81" s="1707"/>
      <c r="AR81" s="1707"/>
      <c r="AS81" s="1707"/>
      <c r="AT81" s="1707"/>
      <c r="AU81" s="1707"/>
      <c r="AV81" s="1707"/>
      <c r="AW81" s="1707"/>
      <c r="AX81" s="1245"/>
      <c r="AY81" s="506"/>
      <c r="AZ81" s="506"/>
      <c r="BA81" s="506"/>
      <c r="BY81" s="35"/>
      <c r="CF81" s="564"/>
      <c r="CG81" s="564"/>
      <c r="CH81" s="565"/>
      <c r="CI81" s="565"/>
    </row>
    <row r="82" spans="1:87" ht="14.1" customHeight="1">
      <c r="A82" s="34"/>
      <c r="B82" s="22"/>
      <c r="C82" s="171" t="s">
        <v>308</v>
      </c>
      <c r="D82" s="2155" t="s">
        <v>763</v>
      </c>
      <c r="E82" s="2155"/>
      <c r="F82" s="2155"/>
      <c r="G82" s="2155"/>
      <c r="H82" s="2155"/>
      <c r="I82" s="2155"/>
      <c r="J82" s="2155"/>
      <c r="K82" s="2155"/>
      <c r="L82" s="2155"/>
      <c r="M82" s="2155"/>
      <c r="N82" s="2155"/>
      <c r="O82" s="2155"/>
      <c r="P82" s="2155"/>
      <c r="Q82" s="2155"/>
      <c r="R82" s="2155"/>
      <c r="S82" s="2155"/>
      <c r="T82" s="2155"/>
      <c r="U82" s="2155"/>
      <c r="V82" s="2155"/>
      <c r="W82" s="2155"/>
      <c r="X82" s="2155"/>
      <c r="Y82" s="2155"/>
      <c r="Z82" s="2155"/>
      <c r="AA82" s="2155"/>
      <c r="AB82" s="2155"/>
      <c r="AC82" s="2155"/>
      <c r="AD82" s="2155"/>
      <c r="AE82" s="2155"/>
      <c r="AF82" s="2155"/>
      <c r="AG82" s="2155"/>
      <c r="AH82" s="2155"/>
      <c r="AI82" s="2155"/>
      <c r="AJ82" s="2155"/>
      <c r="AK82" s="86"/>
      <c r="AL82" s="526"/>
      <c r="AM82" s="1707"/>
      <c r="AN82" s="1707"/>
      <c r="AO82" s="1707"/>
      <c r="AP82" s="1707"/>
      <c r="AQ82" s="1707"/>
      <c r="AR82" s="1707"/>
      <c r="AS82" s="1707"/>
      <c r="AT82" s="1707"/>
      <c r="AU82" s="1707"/>
      <c r="AV82" s="1707"/>
      <c r="AW82" s="1707"/>
      <c r="AX82" s="1245"/>
      <c r="AY82" s="506"/>
      <c r="AZ82" s="506"/>
      <c r="BA82" s="506"/>
      <c r="BY82" s="35"/>
      <c r="CF82" s="564"/>
      <c r="CG82" s="564"/>
      <c r="CH82" s="565"/>
      <c r="CI82" s="565"/>
    </row>
    <row r="83" spans="1:87" ht="14.1" customHeight="1">
      <c r="A83" s="34"/>
      <c r="B83" s="22"/>
      <c r="AK83" s="171"/>
      <c r="AL83" s="762"/>
      <c r="AM83" s="1707" t="s">
        <v>1532</v>
      </c>
      <c r="AN83" s="1707"/>
      <c r="AO83" s="1707"/>
      <c r="AP83" s="1707"/>
      <c r="AQ83" s="1707"/>
      <c r="AR83" s="1707"/>
      <c r="AS83" s="1707"/>
      <c r="AT83" s="1707"/>
      <c r="AU83" s="1707"/>
      <c r="AV83" s="1707"/>
      <c r="AW83" s="1707"/>
      <c r="AX83" s="161"/>
      <c r="AY83" s="507"/>
      <c r="AZ83" s="507"/>
      <c r="BA83" s="507"/>
      <c r="BY83" s="35"/>
      <c r="CF83" s="564"/>
      <c r="CG83" s="564"/>
      <c r="CH83" s="565"/>
      <c r="CI83" s="565"/>
    </row>
    <row r="84" spans="1:87" ht="14.1" customHeight="1">
      <c r="A84" s="34"/>
      <c r="B84" s="22"/>
      <c r="C84" s="171" t="s">
        <v>1386</v>
      </c>
      <c r="D84" s="2155" t="s">
        <v>764</v>
      </c>
      <c r="E84" s="2155"/>
      <c r="F84" s="2155"/>
      <c r="G84" s="2155"/>
      <c r="H84" s="2155"/>
      <c r="I84" s="2155"/>
      <c r="J84" s="2155"/>
      <c r="K84" s="2155"/>
      <c r="L84" s="2155"/>
      <c r="M84" s="2155"/>
      <c r="N84" s="2155"/>
      <c r="O84" s="2155"/>
      <c r="P84" s="2155"/>
      <c r="Q84" s="2155"/>
      <c r="R84" s="2155"/>
      <c r="S84" s="2155"/>
      <c r="T84" s="2155"/>
      <c r="U84" s="2155"/>
      <c r="V84" s="2155"/>
      <c r="W84" s="2155"/>
      <c r="X84" s="2155"/>
      <c r="Y84" s="2155"/>
      <c r="Z84" s="2155"/>
      <c r="AA84" s="2155"/>
      <c r="AB84" s="2155"/>
      <c r="AC84" s="2155"/>
      <c r="AD84" s="2155"/>
      <c r="AE84" s="2155"/>
      <c r="AF84" s="2155"/>
      <c r="AG84" s="2155"/>
      <c r="AH84" s="2155"/>
      <c r="AI84" s="2155"/>
      <c r="AJ84" s="2155"/>
      <c r="AK84" s="22"/>
      <c r="AL84" s="31"/>
      <c r="AM84" s="1707"/>
      <c r="AN84" s="1707"/>
      <c r="AO84" s="1707"/>
      <c r="AP84" s="1707"/>
      <c r="AQ84" s="1707"/>
      <c r="AR84" s="1707"/>
      <c r="AS84" s="1707"/>
      <c r="AT84" s="1707"/>
      <c r="AU84" s="1707"/>
      <c r="AV84" s="1707"/>
      <c r="AW84" s="1707"/>
      <c r="AX84" s="161"/>
      <c r="AY84" s="508"/>
      <c r="AZ84" s="508"/>
      <c r="BA84" s="508"/>
      <c r="BY84" s="505"/>
      <c r="BZ84" s="35"/>
      <c r="CF84" s="564"/>
      <c r="CG84" s="564"/>
      <c r="CH84" s="565"/>
      <c r="CI84" s="565"/>
    </row>
    <row r="85" spans="1:87" ht="14.1" customHeight="1">
      <c r="A85" s="34"/>
      <c r="B85" s="22"/>
      <c r="AL85" s="762" t="s">
        <v>466</v>
      </c>
      <c r="AM85" s="1707" t="s">
        <v>113</v>
      </c>
      <c r="AN85" s="1707"/>
      <c r="AO85" s="1707"/>
      <c r="AP85" s="1707"/>
      <c r="AQ85" s="1707"/>
      <c r="AR85" s="1707"/>
      <c r="AS85" s="1707"/>
      <c r="AT85" s="1707"/>
      <c r="AU85" s="1707"/>
      <c r="AV85" s="1707"/>
      <c r="AW85" s="1707"/>
      <c r="AX85" s="1245"/>
      <c r="AY85" s="509"/>
      <c r="BY85" s="35"/>
      <c r="CF85" s="564"/>
      <c r="CG85" s="564"/>
      <c r="CH85" s="565"/>
      <c r="CI85" s="565"/>
    </row>
    <row r="86" spans="1:87" ht="14.1" customHeight="1">
      <c r="A86" s="1209"/>
      <c r="C86" s="171" t="s">
        <v>1636</v>
      </c>
      <c r="D86" s="1991" t="s">
        <v>1637</v>
      </c>
      <c r="E86" s="1991"/>
      <c r="F86" s="1991"/>
      <c r="G86" s="1991"/>
      <c r="H86" s="1991"/>
      <c r="I86" s="1991"/>
      <c r="J86" s="1991"/>
      <c r="K86" s="1991"/>
      <c r="L86" s="1991"/>
      <c r="M86" s="1991"/>
      <c r="N86" s="1991"/>
      <c r="O86" s="1991"/>
      <c r="P86" s="1991"/>
      <c r="Q86" s="1991"/>
      <c r="R86" s="1991"/>
      <c r="S86" s="1991"/>
      <c r="T86" s="1991"/>
      <c r="U86" s="1991"/>
      <c r="V86" s="1991"/>
      <c r="W86" s="1991"/>
      <c r="X86" s="1991"/>
      <c r="Y86" s="1991"/>
      <c r="Z86" s="1991"/>
      <c r="AA86" s="1991"/>
      <c r="AB86" s="1991"/>
      <c r="AC86" s="1991"/>
      <c r="AD86" s="1991"/>
      <c r="AE86" s="1991"/>
      <c r="AF86" s="1991"/>
      <c r="AG86" s="22"/>
      <c r="AH86" s="22"/>
      <c r="AI86" s="22"/>
      <c r="AJ86" s="22"/>
      <c r="AK86" s="906"/>
      <c r="AL86" s="31"/>
      <c r="AM86" s="1707"/>
      <c r="AN86" s="1707"/>
      <c r="AO86" s="1707"/>
      <c r="AP86" s="1707"/>
      <c r="AQ86" s="1707"/>
      <c r="AR86" s="1707"/>
      <c r="AS86" s="1707"/>
      <c r="AT86" s="1707"/>
      <c r="AU86" s="1707"/>
      <c r="AV86" s="1707"/>
      <c r="AW86" s="1707"/>
      <c r="AX86" s="1245"/>
      <c r="AY86" s="509"/>
      <c r="BY86" s="35"/>
      <c r="CI86" s="1284"/>
    </row>
    <row r="87" spans="1:87" ht="14.1" customHeight="1">
      <c r="A87" s="1209"/>
      <c r="D87" s="1991"/>
      <c r="E87" s="1991"/>
      <c r="F87" s="1991"/>
      <c r="G87" s="1991"/>
      <c r="H87" s="1991"/>
      <c r="I87" s="1991"/>
      <c r="J87" s="1991"/>
      <c r="K87" s="1991"/>
      <c r="L87" s="1991"/>
      <c r="M87" s="1991"/>
      <c r="N87" s="1991"/>
      <c r="O87" s="1991"/>
      <c r="P87" s="1991"/>
      <c r="Q87" s="1991"/>
      <c r="R87" s="1991"/>
      <c r="S87" s="1991"/>
      <c r="T87" s="1991"/>
      <c r="U87" s="1991"/>
      <c r="V87" s="1991"/>
      <c r="W87" s="1991"/>
      <c r="X87" s="1991"/>
      <c r="Y87" s="1991"/>
      <c r="Z87" s="1991"/>
      <c r="AA87" s="1991"/>
      <c r="AB87" s="1991"/>
      <c r="AC87" s="1991"/>
      <c r="AD87" s="1991"/>
      <c r="AE87" s="1991"/>
      <c r="AF87" s="1991"/>
      <c r="AK87" s="906"/>
      <c r="AL87" s="176" t="s">
        <v>15</v>
      </c>
      <c r="AM87" s="2022" t="s">
        <v>1365</v>
      </c>
      <c r="AN87" s="2022"/>
      <c r="AO87" s="2022"/>
      <c r="AP87" s="2022"/>
      <c r="AQ87" s="2022"/>
      <c r="AR87" s="2022"/>
      <c r="AS87" s="2022"/>
      <c r="AT87" s="2022"/>
      <c r="AU87" s="2022"/>
      <c r="AV87" s="2022"/>
      <c r="AW87" s="2022"/>
      <c r="AX87" s="1222"/>
      <c r="AY87" s="509"/>
      <c r="BY87" s="35"/>
    </row>
    <row r="88" spans="1:87" ht="14.1" customHeight="1" thickBot="1">
      <c r="A88" s="1285"/>
      <c r="B88" s="1202"/>
      <c r="C88" s="1202"/>
      <c r="D88" s="1202"/>
      <c r="E88" s="1202"/>
      <c r="F88" s="1202"/>
      <c r="G88" s="1202"/>
      <c r="H88" s="1202"/>
      <c r="I88" s="1202"/>
      <c r="J88" s="1202"/>
      <c r="K88" s="1202"/>
      <c r="L88" s="1202"/>
      <c r="M88" s="1202"/>
      <c r="N88" s="1202"/>
      <c r="O88" s="1202"/>
      <c r="P88" s="1202"/>
      <c r="Q88" s="1202"/>
      <c r="R88" s="1202"/>
      <c r="S88" s="1202"/>
      <c r="T88" s="1202"/>
      <c r="U88" s="1202"/>
      <c r="V88" s="1202"/>
      <c r="W88" s="1202"/>
      <c r="X88" s="1202"/>
      <c r="Y88" s="1202"/>
      <c r="Z88" s="1202"/>
      <c r="AA88" s="1202"/>
      <c r="AB88" s="1202"/>
      <c r="AC88" s="1202"/>
      <c r="AD88" s="1202"/>
      <c r="AE88" s="1202"/>
      <c r="AF88" s="1202"/>
      <c r="AG88" s="1286"/>
      <c r="AH88" s="1286"/>
      <c r="AI88" s="1286"/>
      <c r="AJ88" s="1202"/>
      <c r="AK88" s="1202"/>
      <c r="AL88" s="856" t="s">
        <v>15</v>
      </c>
      <c r="AM88" s="2043" t="s">
        <v>1708</v>
      </c>
      <c r="AN88" s="2043"/>
      <c r="AO88" s="2043"/>
      <c r="AP88" s="2043"/>
      <c r="AQ88" s="2043"/>
      <c r="AR88" s="2043"/>
      <c r="AS88" s="2043"/>
      <c r="AT88" s="2043"/>
      <c r="AU88" s="2043"/>
      <c r="AV88" s="2043"/>
      <c r="AW88" s="2043"/>
      <c r="AX88" s="1204"/>
      <c r="AY88" s="509"/>
      <c r="BY88" s="35"/>
    </row>
    <row r="89" spans="1:87" ht="14.1" customHeight="1">
      <c r="AY89" s="509"/>
      <c r="BY89" s="35"/>
    </row>
    <row r="90" spans="1:87" ht="14.1" customHeight="1">
      <c r="AY90" s="509"/>
      <c r="BY90" s="35"/>
    </row>
    <row r="91" spans="1:87" ht="14.1" customHeight="1">
      <c r="AY91" s="509"/>
      <c r="BY91" s="35"/>
    </row>
    <row r="92" spans="1:87" ht="14.1" customHeight="1">
      <c r="BY92" s="505"/>
      <c r="BZ92" s="35"/>
    </row>
    <row r="93" spans="1:87" ht="14.1" customHeight="1">
      <c r="BY93" s="505"/>
      <c r="BZ93" s="35"/>
    </row>
    <row r="94" spans="1:87" ht="14.1" customHeight="1">
      <c r="BY94" s="35"/>
    </row>
    <row r="95" spans="1:87" ht="14.1" customHeight="1">
      <c r="AY95" s="1287"/>
      <c r="BY95" s="35"/>
    </row>
    <row r="96" spans="1:87" ht="14.1" customHeight="1">
      <c r="AY96" s="1287"/>
      <c r="BY96" s="35"/>
    </row>
    <row r="97" spans="51:104" ht="14.1" customHeight="1">
      <c r="AY97" s="1287"/>
      <c r="BY97" s="35"/>
    </row>
    <row r="98" spans="51:104" ht="14.1" customHeight="1">
      <c r="AY98" s="1287"/>
      <c r="BY98" s="505"/>
      <c r="BZ98" s="35"/>
    </row>
    <row r="99" spans="51:104" ht="14.1" customHeight="1">
      <c r="BY99" s="35"/>
    </row>
    <row r="100" spans="51:104" ht="14.1" customHeight="1">
      <c r="BY100" s="35"/>
    </row>
    <row r="101" spans="51:104" ht="14.1" customHeight="1">
      <c r="BY101" s="35"/>
    </row>
    <row r="102" spans="51:104" ht="14.1" customHeight="1">
      <c r="BY102" s="35"/>
    </row>
    <row r="103" spans="51:104" ht="14.1" customHeight="1">
      <c r="BY103" s="505"/>
      <c r="BZ103" s="35"/>
    </row>
    <row r="104" spans="51:104" ht="14.1" customHeight="1">
      <c r="BY104" s="35"/>
    </row>
    <row r="105" spans="51:104" ht="14.1" customHeight="1">
      <c r="BY105" s="35"/>
    </row>
    <row r="106" spans="51:104" ht="14.1" customHeight="1">
      <c r="BY106" s="35"/>
    </row>
    <row r="107" spans="51:104" ht="14.1" customHeight="1">
      <c r="BY107" s="35"/>
    </row>
    <row r="108" spans="51:104" ht="14.1" customHeight="1">
      <c r="BY108" s="505"/>
      <c r="BZ108" s="35"/>
    </row>
    <row r="109" spans="51:104" ht="14.1" customHeight="1">
      <c r="BY109" s="35"/>
    </row>
    <row r="110" spans="51:104" ht="14.1" customHeight="1">
      <c r="BY110" s="35"/>
      <c r="CN110" s="1212"/>
      <c r="CO110" s="1212"/>
      <c r="CP110" s="1212"/>
      <c r="CX110" s="1207"/>
      <c r="CY110" s="1207"/>
      <c r="CZ110" s="1207"/>
    </row>
    <row r="111" spans="51:104" ht="14.1" customHeight="1">
      <c r="BY111" s="35"/>
      <c r="CN111" s="1212"/>
      <c r="CO111" s="1212"/>
      <c r="CP111" s="1212"/>
      <c r="CQ111" s="1212"/>
      <c r="CR111" s="1212"/>
      <c r="CV111" s="1288"/>
      <c r="CW111" s="1288"/>
      <c r="CX111" s="1207"/>
      <c r="CY111" s="1207"/>
      <c r="CZ111" s="1207"/>
    </row>
    <row r="112" spans="51:104" ht="14.1" customHeight="1">
      <c r="BY112" s="35"/>
      <c r="CS112" s="1212"/>
      <c r="CT112" s="1212"/>
      <c r="CU112" s="1212"/>
      <c r="CV112" s="1288"/>
      <c r="CW112" s="1288"/>
      <c r="CX112" s="1207"/>
      <c r="CY112" s="1207"/>
      <c r="CZ112" s="1207"/>
    </row>
    <row r="113" spans="61:106" ht="14.1" customHeight="1">
      <c r="BX113" s="581"/>
      <c r="BY113" s="505"/>
      <c r="BZ113" s="35"/>
    </row>
    <row r="114" spans="61:106" ht="14.1" customHeight="1">
      <c r="BI114" s="1289"/>
      <c r="BJ114" s="1289"/>
      <c r="BK114" s="1289"/>
      <c r="BL114" s="581"/>
      <c r="BM114" s="35"/>
      <c r="BU114" s="740"/>
      <c r="BV114" s="740"/>
      <c r="BW114" s="740"/>
      <c r="BX114" s="581"/>
      <c r="BY114" s="35"/>
      <c r="CN114" s="1290"/>
      <c r="CO114" s="1290"/>
      <c r="CP114" s="1290"/>
      <c r="CQ114" s="1290"/>
    </row>
    <row r="115" spans="61:106">
      <c r="BI115" s="1289"/>
      <c r="BJ115" s="1289"/>
      <c r="BK115" s="1289"/>
      <c r="BL115" s="581"/>
      <c r="BM115" s="35"/>
      <c r="BU115" s="740"/>
      <c r="BV115" s="740"/>
      <c r="BW115" s="740"/>
      <c r="BX115" s="581"/>
      <c r="BY115" s="35"/>
    </row>
    <row r="116" spans="61:106">
      <c r="BI116" s="1289"/>
      <c r="BJ116" s="1289"/>
      <c r="BK116" s="1289"/>
      <c r="BL116" s="581"/>
      <c r="BM116" s="35"/>
      <c r="BU116" s="740"/>
      <c r="BV116" s="740"/>
      <c r="BW116" s="740"/>
      <c r="BX116" s="581"/>
      <c r="BY116" s="35"/>
      <c r="CN116" s="505"/>
      <c r="CO116" s="505"/>
      <c r="CP116" s="505"/>
      <c r="CQ116" s="505"/>
      <c r="CR116" s="505"/>
    </row>
    <row r="117" spans="61:106">
      <c r="BI117" s="1289"/>
      <c r="BJ117" s="1289"/>
      <c r="BK117" s="1289"/>
      <c r="BL117" s="581"/>
      <c r="BM117" s="35"/>
      <c r="BU117" s="740"/>
      <c r="BV117" s="740"/>
      <c r="BW117" s="740"/>
      <c r="BX117" s="581"/>
      <c r="BY117" s="35"/>
      <c r="CS117" s="505"/>
      <c r="CT117" s="505"/>
      <c r="CU117" s="505"/>
      <c r="CV117" s="505"/>
      <c r="CW117" s="505"/>
      <c r="CX117" s="505"/>
    </row>
    <row r="118" spans="61:106" ht="12" customHeight="1">
      <c r="BI118" s="1289"/>
      <c r="BJ118" s="1289"/>
      <c r="BK118" s="1289"/>
      <c r="BL118" s="581"/>
      <c r="BM118" s="505"/>
      <c r="BN118" s="35"/>
      <c r="BU118" s="740"/>
      <c r="BV118" s="740"/>
      <c r="BW118" s="740"/>
      <c r="BX118" s="581"/>
      <c r="BY118" s="505"/>
      <c r="BZ118" s="35"/>
    </row>
    <row r="119" spans="61:106">
      <c r="BI119" s="1289"/>
      <c r="BJ119" s="1289"/>
      <c r="BK119" s="1289"/>
      <c r="BL119" s="581"/>
      <c r="BM119" s="35"/>
      <c r="BU119" s="740"/>
      <c r="BV119" s="740"/>
      <c r="BW119" s="740"/>
      <c r="BX119" s="581"/>
      <c r="BY119" s="35"/>
    </row>
    <row r="120" spans="61:106">
      <c r="BI120" s="1289"/>
      <c r="BJ120" s="1289"/>
      <c r="BK120" s="1289"/>
      <c r="BL120" s="581"/>
      <c r="BM120" s="35"/>
      <c r="BU120" s="740"/>
      <c r="BV120" s="740"/>
      <c r="BW120" s="740"/>
      <c r="BX120" s="581"/>
      <c r="BY120" s="35"/>
      <c r="CN120" s="1290"/>
      <c r="CO120" s="1290"/>
      <c r="CP120" s="1290"/>
      <c r="CQ120" s="1290"/>
      <c r="CR120" s="1290"/>
    </row>
    <row r="121" spans="61:106" ht="13.5">
      <c r="BI121" s="1289"/>
      <c r="BJ121" s="1289"/>
      <c r="BK121" s="1289"/>
      <c r="BL121" s="581"/>
      <c r="BM121" s="35"/>
      <c r="BU121" s="740"/>
      <c r="BV121" s="740"/>
      <c r="BW121" s="740"/>
      <c r="BX121" s="581"/>
      <c r="BY121" s="35"/>
      <c r="CN121" s="1290"/>
      <c r="CO121" s="1290"/>
      <c r="CP121" s="1290"/>
      <c r="CQ121" s="1290"/>
      <c r="CR121" s="1290"/>
      <c r="CS121" s="1290"/>
      <c r="CT121" s="1290"/>
      <c r="CU121" s="1290"/>
      <c r="CV121" s="1291"/>
      <c r="CW121" s="1291"/>
      <c r="CX121" s="1206"/>
      <c r="CY121" s="1292"/>
      <c r="CZ121" s="1292"/>
      <c r="DA121" s="1292"/>
      <c r="DB121" s="1292"/>
    </row>
    <row r="122" spans="61:106" ht="13.5" customHeight="1">
      <c r="BI122" s="1289"/>
      <c r="BJ122" s="1289"/>
      <c r="BK122" s="1289"/>
      <c r="BL122" s="581"/>
      <c r="BM122" s="35"/>
      <c r="BU122" s="740"/>
      <c r="BV122" s="740"/>
      <c r="BW122" s="740"/>
      <c r="BX122" s="581"/>
      <c r="BY122" s="35"/>
      <c r="CS122" s="1290"/>
      <c r="CT122" s="1290"/>
      <c r="CU122" s="1290"/>
      <c r="CV122" s="1291"/>
      <c r="CW122" s="1291"/>
      <c r="CX122" s="1206"/>
      <c r="CY122" s="1292"/>
      <c r="CZ122" s="1292"/>
      <c r="DA122" s="1292"/>
      <c r="DB122" s="1292"/>
    </row>
    <row r="123" spans="61:106" ht="14.25" customHeight="1"/>
    <row r="124" spans="61:106" ht="13.5" customHeight="1"/>
    <row r="125" spans="61:106" ht="13.5" customHeight="1"/>
    <row r="126" spans="61:106" ht="13.5" customHeight="1"/>
    <row r="128" spans="61:106" ht="13.5" customHeight="1"/>
    <row r="135" spans="33:74" ht="13.5" customHeight="1">
      <c r="AG135" s="504"/>
      <c r="AH135" s="504"/>
      <c r="AI135" s="504"/>
    </row>
    <row r="136" spans="33:74">
      <c r="AG136" s="504"/>
      <c r="AH136" s="504"/>
      <c r="AI136" s="504"/>
    </row>
    <row r="137" spans="33:74">
      <c r="AG137" s="504"/>
      <c r="AH137" s="504"/>
      <c r="AI137" s="504"/>
    </row>
    <row r="138" spans="33:74">
      <c r="AG138" s="504"/>
      <c r="AH138" s="504"/>
      <c r="AI138" s="504"/>
    </row>
    <row r="139" spans="33:74" ht="13.5" customHeight="1">
      <c r="AG139" s="504"/>
      <c r="AH139" s="504"/>
      <c r="AI139" s="504"/>
      <c r="AR139" s="1212"/>
      <c r="AS139" s="1212"/>
      <c r="AT139" s="1212"/>
      <c r="AU139" s="1212"/>
      <c r="AW139" s="1212"/>
      <c r="AX139" s="1212"/>
    </row>
    <row r="140" spans="33:74" ht="13.5" customHeight="1">
      <c r="AG140" s="504"/>
      <c r="AH140" s="504"/>
      <c r="AI140" s="504"/>
      <c r="AR140" s="1212"/>
      <c r="AS140" s="1212"/>
      <c r="AT140" s="1212"/>
      <c r="AU140" s="1212"/>
      <c r="AV140" s="1212"/>
      <c r="AW140" s="1212"/>
      <c r="AX140" s="1212"/>
    </row>
    <row r="141" spans="33:74">
      <c r="AG141" s="504"/>
      <c r="AH141" s="504"/>
      <c r="AI141" s="504"/>
      <c r="AR141" s="1212"/>
      <c r="AS141" s="1212"/>
      <c r="AT141" s="1212"/>
      <c r="AU141" s="1212"/>
      <c r="AV141" s="1212"/>
      <c r="AW141" s="1212"/>
      <c r="AX141" s="1212"/>
    </row>
    <row r="142" spans="33:74">
      <c r="AG142" s="504"/>
      <c r="AH142" s="504"/>
      <c r="AI142" s="504"/>
      <c r="AR142" s="1293"/>
      <c r="AS142" s="1293"/>
      <c r="AT142" s="1293"/>
      <c r="AU142" s="1293"/>
      <c r="AV142" s="1212"/>
      <c r="AW142" s="1293"/>
      <c r="AX142" s="1293"/>
    </row>
    <row r="143" spans="33:74">
      <c r="AG143" s="504"/>
      <c r="AH143" s="504"/>
      <c r="AI143" s="504"/>
      <c r="AR143" s="1293"/>
      <c r="AS143" s="1293"/>
      <c r="AT143" s="1293"/>
      <c r="AU143" s="1293"/>
      <c r="AV143" s="1293"/>
      <c r="AW143" s="1293"/>
      <c r="AX143" s="1293"/>
    </row>
    <row r="144" spans="33:74">
      <c r="AG144" s="504"/>
      <c r="AH144" s="504"/>
      <c r="AI144" s="504"/>
      <c r="AR144" s="1293"/>
      <c r="AS144" s="1293"/>
      <c r="AT144" s="1293"/>
      <c r="AU144" s="1293"/>
      <c r="AV144" s="1293"/>
      <c r="AW144" s="1293"/>
      <c r="AX144" s="1293"/>
      <c r="AY144" s="1294"/>
      <c r="AZ144" s="1294"/>
      <c r="BA144" s="1294"/>
      <c r="BB144" s="1294"/>
      <c r="BD144" s="1295"/>
      <c r="BE144" s="1295"/>
      <c r="BF144" s="1296"/>
      <c r="BG144" s="1296"/>
      <c r="BH144" s="105"/>
      <c r="BI144" s="22"/>
      <c r="BJ144" s="22"/>
      <c r="BK144" s="22"/>
      <c r="BL144" s="22"/>
      <c r="BV144" s="505"/>
    </row>
    <row r="145" spans="33:85">
      <c r="AG145" s="504"/>
      <c r="AH145" s="504"/>
      <c r="AI145" s="504"/>
      <c r="AR145" s="1293"/>
      <c r="AS145" s="1293"/>
      <c r="AT145" s="1293"/>
      <c r="AU145" s="1293"/>
      <c r="AV145" s="1293"/>
      <c r="AW145" s="1293"/>
      <c r="AX145" s="1293"/>
      <c r="AY145" s="1294"/>
      <c r="AZ145" s="1294"/>
      <c r="BA145" s="1294"/>
      <c r="BB145" s="1294"/>
      <c r="BC145" s="1294"/>
      <c r="BD145" s="1295"/>
      <c r="BE145" s="1295"/>
      <c r="BF145" s="1296"/>
      <c r="BG145" s="1296"/>
      <c r="BH145" s="105"/>
      <c r="BI145" s="22"/>
      <c r="BJ145" s="22"/>
      <c r="BK145" s="22"/>
      <c r="BL145" s="22"/>
      <c r="BV145" s="505"/>
    </row>
    <row r="146" spans="33:85">
      <c r="AG146" s="504"/>
      <c r="AH146" s="504"/>
      <c r="AI146" s="504"/>
      <c r="AV146" s="1293"/>
      <c r="AY146" s="1294"/>
      <c r="AZ146" s="1294"/>
      <c r="BA146" s="1294"/>
      <c r="BV146" s="505"/>
    </row>
    <row r="147" spans="33:85">
      <c r="AG147" s="504"/>
      <c r="AH147" s="504"/>
      <c r="AI147" s="504"/>
      <c r="AY147" s="1294"/>
      <c r="AZ147" s="1294"/>
      <c r="BA147" s="1294"/>
      <c r="BV147" s="505"/>
      <c r="CE147" s="1212"/>
      <c r="CF147" s="1212"/>
      <c r="CG147" s="1212"/>
    </row>
    <row r="148" spans="33:85" ht="13.5">
      <c r="AG148" s="504"/>
      <c r="AH148" s="504"/>
      <c r="AI148" s="504"/>
      <c r="BC148" s="1297"/>
      <c r="BD148" s="1297"/>
      <c r="BE148" s="1297"/>
      <c r="BF148" s="1298"/>
      <c r="BG148" s="1298"/>
      <c r="BH148" s="105"/>
      <c r="BI148" s="22"/>
      <c r="BJ148" s="22"/>
      <c r="BK148" s="22"/>
      <c r="BL148" s="22"/>
      <c r="BV148" s="505"/>
      <c r="CE148" s="1206"/>
      <c r="CF148" s="1206"/>
      <c r="CG148" s="1206"/>
    </row>
    <row r="149" spans="33:85">
      <c r="AG149" s="504"/>
      <c r="AH149" s="504"/>
      <c r="AI149" s="504"/>
      <c r="BC149" s="1297"/>
      <c r="BD149" s="1297"/>
      <c r="BE149" s="1297"/>
      <c r="BF149" s="1298"/>
      <c r="BG149" s="1298"/>
      <c r="BH149" s="105"/>
      <c r="BI149" s="22"/>
      <c r="BJ149" s="22"/>
      <c r="BK149" s="22"/>
      <c r="BL149" s="22"/>
      <c r="BV149" s="505"/>
    </row>
    <row r="150" spans="33:85">
      <c r="AG150" s="504"/>
      <c r="AH150" s="504"/>
      <c r="AI150" s="504"/>
      <c r="BC150" s="1297"/>
      <c r="BD150" s="1297"/>
      <c r="BE150" s="1297"/>
      <c r="BF150" s="1298"/>
      <c r="BG150" s="1298"/>
      <c r="BH150" s="105"/>
      <c r="BI150" s="22"/>
      <c r="BJ150" s="22"/>
      <c r="BK150" s="22"/>
      <c r="BL150" s="22"/>
      <c r="BV150" s="505"/>
    </row>
    <row r="151" spans="33:85" ht="13.5">
      <c r="AG151" s="504"/>
      <c r="AH151" s="504"/>
      <c r="AI151" s="504"/>
      <c r="BC151" s="1297"/>
      <c r="BD151" s="1297"/>
      <c r="BE151" s="1297"/>
      <c r="BF151" s="1298"/>
      <c r="BG151" s="1298"/>
      <c r="BH151" s="105"/>
      <c r="BI151" s="22"/>
      <c r="BJ151" s="22"/>
      <c r="BK151" s="22"/>
      <c r="BL151" s="22"/>
      <c r="BV151" s="1299"/>
    </row>
    <row r="152" spans="33:85" ht="13.5">
      <c r="AG152" s="504"/>
      <c r="AH152" s="504"/>
      <c r="AI152" s="504"/>
      <c r="BC152" s="858"/>
      <c r="BD152" s="1293"/>
      <c r="BE152" s="1293"/>
      <c r="BF152" s="1300"/>
      <c r="BG152" s="1300"/>
      <c r="BH152" s="105"/>
      <c r="BI152" s="22"/>
      <c r="BJ152" s="22"/>
      <c r="BK152" s="22"/>
      <c r="BL152" s="22"/>
      <c r="BV152" s="1299"/>
    </row>
    <row r="153" spans="33:85">
      <c r="AG153" s="504"/>
      <c r="AH153" s="504"/>
      <c r="AI153" s="504"/>
      <c r="BC153" s="1293"/>
      <c r="BD153" s="1293"/>
      <c r="BE153" s="1293"/>
      <c r="BF153" s="1300"/>
      <c r="BG153" s="1300"/>
      <c r="BH153" s="105"/>
      <c r="BI153" s="22"/>
      <c r="BJ153" s="22"/>
      <c r="BK153" s="22"/>
      <c r="BL153" s="22"/>
    </row>
    <row r="154" spans="33:85">
      <c r="BF154" s="22"/>
      <c r="BG154" s="22"/>
      <c r="BH154" s="22"/>
      <c r="BI154" s="22"/>
      <c r="BJ154" s="22"/>
      <c r="BK154" s="22"/>
      <c r="BL154" s="22"/>
    </row>
    <row r="155" spans="33:85">
      <c r="BF155" s="1344"/>
      <c r="BG155" s="1344"/>
      <c r="BH155" s="1344"/>
      <c r="BI155" s="22"/>
      <c r="BJ155" s="22"/>
      <c r="BK155" s="22"/>
      <c r="BL155" s="22"/>
    </row>
    <row r="157" spans="33:85">
      <c r="BM157" s="1212"/>
      <c r="BN157" s="1212"/>
      <c r="BO157" s="1212"/>
      <c r="BP157" s="1212"/>
      <c r="BQ157" s="1212"/>
      <c r="BR157" s="1301"/>
      <c r="BS157" s="1301"/>
      <c r="BT157" s="1301"/>
      <c r="BU157" s="1301"/>
      <c r="BV157" s="1302"/>
      <c r="BW157" s="1302"/>
    </row>
    <row r="158" spans="33:85">
      <c r="BM158" s="1212"/>
      <c r="BN158" s="1212"/>
      <c r="BO158" s="1212"/>
      <c r="BP158" s="1212"/>
      <c r="BQ158" s="1212"/>
      <c r="BR158" s="1301"/>
      <c r="BS158" s="1301"/>
      <c r="BT158" s="1301"/>
      <c r="BU158" s="1301"/>
      <c r="BV158" s="1302"/>
      <c r="BW158" s="1302"/>
    </row>
    <row r="159" spans="33:85">
      <c r="BM159" s="1212"/>
      <c r="BN159" s="1212"/>
      <c r="BO159" s="1212"/>
      <c r="BP159" s="1212"/>
      <c r="BQ159" s="1212"/>
      <c r="BR159" s="1303"/>
      <c r="BS159" s="1303"/>
      <c r="BT159" s="1303"/>
      <c r="BU159" s="1303"/>
      <c r="BV159" s="1302"/>
      <c r="BW159" s="1302"/>
    </row>
    <row r="163" spans="65:75">
      <c r="BM163" s="1212"/>
      <c r="BN163" s="1212"/>
      <c r="BO163" s="1212"/>
      <c r="BP163" s="1212"/>
      <c r="BQ163" s="1212"/>
      <c r="BR163" s="1303"/>
      <c r="BS163" s="1303"/>
      <c r="BT163" s="1303"/>
      <c r="BU163" s="1303"/>
      <c r="BV163" s="1302"/>
      <c r="BW163" s="1302"/>
    </row>
    <row r="165" spans="65:75">
      <c r="BM165" s="1212"/>
      <c r="BN165" s="1212"/>
      <c r="BO165" s="1212"/>
      <c r="BP165" s="1212"/>
      <c r="BQ165" s="1212"/>
      <c r="BR165" s="1303"/>
      <c r="BS165" s="1303"/>
      <c r="BT165" s="1303"/>
      <c r="BU165" s="1303"/>
      <c r="BV165" s="1302"/>
      <c r="BW165" s="1302"/>
    </row>
    <row r="166" spans="65:75">
      <c r="BM166" s="1212"/>
      <c r="BN166" s="1212"/>
      <c r="BO166" s="1212"/>
      <c r="BP166" s="1212"/>
      <c r="BQ166" s="1212"/>
      <c r="BR166" s="1301"/>
      <c r="BS166" s="1301"/>
      <c r="BT166" s="1301"/>
      <c r="BU166" s="1301"/>
      <c r="BV166" s="1302"/>
      <c r="BW166" s="1302"/>
    </row>
  </sheetData>
  <sheetProtection algorithmName="SHA-512" hashValue="Kk1haUhtaq27lxh2hM8snWo/GrfEZI8FibZ3MEp4TdqwHUmqRBrcRd96IWJFYc2JQ1kfceQMCnQSvTiqOT5iOA==" saltValue="66SUkjdqM9phRu8EVR9oww==" spinCount="100000" sheet="1" formatCells="0" formatColumns="0" formatRows="0"/>
  <mergeCells count="358">
    <mergeCell ref="BF155:BH155"/>
    <mergeCell ref="AM83:AW84"/>
    <mergeCell ref="D84:AJ84"/>
    <mergeCell ref="AM85:AW86"/>
    <mergeCell ref="D86:AF87"/>
    <mergeCell ref="AM87:AW87"/>
    <mergeCell ref="AM88:AW88"/>
    <mergeCell ref="AN77:AW79"/>
    <mergeCell ref="F79:K80"/>
    <mergeCell ref="L79:U80"/>
    <mergeCell ref="V79:Z80"/>
    <mergeCell ref="AA79:AC80"/>
    <mergeCell ref="AD79:AD80"/>
    <mergeCell ref="AE79:AH80"/>
    <mergeCell ref="AM80:AW82"/>
    <mergeCell ref="D82:AJ82"/>
    <mergeCell ref="AE75:AH78"/>
    <mergeCell ref="BA75:BD75"/>
    <mergeCell ref="BE75:BG75"/>
    <mergeCell ref="D57:E80"/>
    <mergeCell ref="F57:G74"/>
    <mergeCell ref="H57:K58"/>
    <mergeCell ref="N57:O58"/>
    <mergeCell ref="P57:Q58"/>
    <mergeCell ref="L77:M78"/>
    <mergeCell ref="N77:T78"/>
    <mergeCell ref="U77:Z78"/>
    <mergeCell ref="AA77:AC78"/>
    <mergeCell ref="AD77:AD78"/>
    <mergeCell ref="F75:K78"/>
    <mergeCell ref="L75:M76"/>
    <mergeCell ref="N75:T76"/>
    <mergeCell ref="U75:Z76"/>
    <mergeCell ref="AA75:AC76"/>
    <mergeCell ref="AD75:AD76"/>
    <mergeCell ref="AE71:AH72"/>
    <mergeCell ref="BA71:BD71"/>
    <mergeCell ref="BA72:BD72"/>
    <mergeCell ref="AE73:AH74"/>
    <mergeCell ref="AN73:AW76"/>
    <mergeCell ref="BA73:BD73"/>
    <mergeCell ref="BE73:BG73"/>
    <mergeCell ref="BM73:BP73"/>
    <mergeCell ref="BQ73:BS73"/>
    <mergeCell ref="BA74:BD74"/>
    <mergeCell ref="BE74:BG74"/>
    <mergeCell ref="BM74:BP74"/>
    <mergeCell ref="BQ74:BS74"/>
    <mergeCell ref="BM75:BP75"/>
    <mergeCell ref="BQ75:BS75"/>
    <mergeCell ref="H73:K74"/>
    <mergeCell ref="N73:O74"/>
    <mergeCell ref="P73:Q74"/>
    <mergeCell ref="R73:U74"/>
    <mergeCell ref="V73:Z74"/>
    <mergeCell ref="AA73:AC74"/>
    <mergeCell ref="AD73:AD74"/>
    <mergeCell ref="H71:U72"/>
    <mergeCell ref="V71:Z72"/>
    <mergeCell ref="AA71:AC72"/>
    <mergeCell ref="AD71:AD72"/>
    <mergeCell ref="BQ69:BS69"/>
    <mergeCell ref="AN70:AW72"/>
    <mergeCell ref="BA70:BD70"/>
    <mergeCell ref="BE70:BG70"/>
    <mergeCell ref="BM70:BP70"/>
    <mergeCell ref="BQ70:BS70"/>
    <mergeCell ref="BE71:BG71"/>
    <mergeCell ref="BM71:BP71"/>
    <mergeCell ref="BQ71:BS71"/>
    <mergeCell ref="BE72:BG72"/>
    <mergeCell ref="BM72:BP72"/>
    <mergeCell ref="BQ72:BS72"/>
    <mergeCell ref="AL69:AW69"/>
    <mergeCell ref="BA69:BD69"/>
    <mergeCell ref="BE69:BG69"/>
    <mergeCell ref="H69:K70"/>
    <mergeCell ref="N69:O70"/>
    <mergeCell ref="P69:Q70"/>
    <mergeCell ref="R69:R70"/>
    <mergeCell ref="S69:S70"/>
    <mergeCell ref="T69:U70"/>
    <mergeCell ref="H67:K68"/>
    <mergeCell ref="N67:O68"/>
    <mergeCell ref="P67:Q68"/>
    <mergeCell ref="R67:R68"/>
    <mergeCell ref="S67:S68"/>
    <mergeCell ref="T67:U68"/>
    <mergeCell ref="V69:Z70"/>
    <mergeCell ref="AA69:AC70"/>
    <mergeCell ref="AD69:AD70"/>
    <mergeCell ref="BE66:BG66"/>
    <mergeCell ref="BM66:BP66"/>
    <mergeCell ref="BQ66:BS66"/>
    <mergeCell ref="V65:Z66"/>
    <mergeCell ref="AA65:AC66"/>
    <mergeCell ref="AD65:AD66"/>
    <mergeCell ref="AN65:AX68"/>
    <mergeCell ref="BA65:BD65"/>
    <mergeCell ref="BE65:BG65"/>
    <mergeCell ref="V67:Z68"/>
    <mergeCell ref="AA67:AC68"/>
    <mergeCell ref="AD67:AD68"/>
    <mergeCell ref="BA67:BD67"/>
    <mergeCell ref="BE67:BG67"/>
    <mergeCell ref="BM67:BP67"/>
    <mergeCell ref="BQ67:BS67"/>
    <mergeCell ref="BA68:BD68"/>
    <mergeCell ref="BE68:BG68"/>
    <mergeCell ref="BM68:BP68"/>
    <mergeCell ref="BQ68:BS68"/>
    <mergeCell ref="BM69:BP69"/>
    <mergeCell ref="H65:K66"/>
    <mergeCell ref="N65:O66"/>
    <mergeCell ref="P65:Q66"/>
    <mergeCell ref="R65:R66"/>
    <mergeCell ref="S65:S66"/>
    <mergeCell ref="T65:U66"/>
    <mergeCell ref="BQ63:BS63"/>
    <mergeCell ref="AN64:AW64"/>
    <mergeCell ref="BA64:BD64"/>
    <mergeCell ref="BE64:BG64"/>
    <mergeCell ref="BM64:BP64"/>
    <mergeCell ref="BQ64:BS64"/>
    <mergeCell ref="V63:Z64"/>
    <mergeCell ref="AA63:AC64"/>
    <mergeCell ref="AD63:AD64"/>
    <mergeCell ref="BA63:BD63"/>
    <mergeCell ref="BE63:BG63"/>
    <mergeCell ref="BM63:BP63"/>
    <mergeCell ref="H63:K64"/>
    <mergeCell ref="N63:O64"/>
    <mergeCell ref="P63:Q64"/>
    <mergeCell ref="R63:R64"/>
    <mergeCell ref="S63:S64"/>
    <mergeCell ref="T63:U64"/>
    <mergeCell ref="H61:K62"/>
    <mergeCell ref="L61:M61"/>
    <mergeCell ref="N61:O62"/>
    <mergeCell ref="P61:Q62"/>
    <mergeCell ref="R61:R62"/>
    <mergeCell ref="S61:S62"/>
    <mergeCell ref="BA59:BD59"/>
    <mergeCell ref="BE59:BG59"/>
    <mergeCell ref="BM59:BP59"/>
    <mergeCell ref="BA61:BD61"/>
    <mergeCell ref="BE61:BG61"/>
    <mergeCell ref="BM61:BP61"/>
    <mergeCell ref="L62:M62"/>
    <mergeCell ref="BA62:BD62"/>
    <mergeCell ref="BE62:BG62"/>
    <mergeCell ref="BM62:BP62"/>
    <mergeCell ref="AA57:AC58"/>
    <mergeCell ref="AD57:AD58"/>
    <mergeCell ref="AE57:AH70"/>
    <mergeCell ref="T61:U62"/>
    <mergeCell ref="V61:Z62"/>
    <mergeCell ref="AA61:AC62"/>
    <mergeCell ref="AD61:AD62"/>
    <mergeCell ref="BQ59:BS59"/>
    <mergeCell ref="L60:M60"/>
    <mergeCell ref="BA60:BD60"/>
    <mergeCell ref="BE60:BG60"/>
    <mergeCell ref="BM60:BP60"/>
    <mergeCell ref="BQ60:BS60"/>
    <mergeCell ref="R59:R60"/>
    <mergeCell ref="S59:S60"/>
    <mergeCell ref="T59:U60"/>
    <mergeCell ref="V59:Z60"/>
    <mergeCell ref="AA59:AC60"/>
    <mergeCell ref="AD59:AD60"/>
    <mergeCell ref="BQ61:BS61"/>
    <mergeCell ref="BQ62:BS62"/>
    <mergeCell ref="BM65:BP65"/>
    <mergeCell ref="BQ65:BS65"/>
    <mergeCell ref="BA66:BD66"/>
    <mergeCell ref="R57:R58"/>
    <mergeCell ref="H59:K60"/>
    <mergeCell ref="L59:M59"/>
    <mergeCell ref="N59:O60"/>
    <mergeCell ref="P59:Q60"/>
    <mergeCell ref="BE55:BG55"/>
    <mergeCell ref="BM55:BP55"/>
    <mergeCell ref="BQ55:BS55"/>
    <mergeCell ref="AN56:AW63"/>
    <mergeCell ref="BA56:BD56"/>
    <mergeCell ref="BE56:BG56"/>
    <mergeCell ref="BM56:BP56"/>
    <mergeCell ref="BQ56:BS56"/>
    <mergeCell ref="BA57:BD57"/>
    <mergeCell ref="BE57:BG57"/>
    <mergeCell ref="BM57:BP57"/>
    <mergeCell ref="BQ57:BS57"/>
    <mergeCell ref="BA58:BD58"/>
    <mergeCell ref="BE58:BG58"/>
    <mergeCell ref="BM58:BP58"/>
    <mergeCell ref="BQ58:BS58"/>
    <mergeCell ref="S57:S58"/>
    <mergeCell ref="T57:U58"/>
    <mergeCell ref="V57:Z58"/>
    <mergeCell ref="D55:E56"/>
    <mergeCell ref="F55:K56"/>
    <mergeCell ref="L55:AD56"/>
    <mergeCell ref="AE55:AH56"/>
    <mergeCell ref="AN55:AW55"/>
    <mergeCell ref="BA55:BD55"/>
    <mergeCell ref="AM51:AW52"/>
    <mergeCell ref="D52:AJ52"/>
    <mergeCell ref="BA52:BJ53"/>
    <mergeCell ref="BM52:BV53"/>
    <mergeCell ref="AM53:AW54"/>
    <mergeCell ref="D54:M54"/>
    <mergeCell ref="BA54:BD54"/>
    <mergeCell ref="BE54:BJ54"/>
    <mergeCell ref="BM54:BP54"/>
    <mergeCell ref="BQ54:BV54"/>
    <mergeCell ref="BA50:BD51"/>
    <mergeCell ref="BE50:BG51"/>
    <mergeCell ref="BH50:BJ51"/>
    <mergeCell ref="BM50:BP51"/>
    <mergeCell ref="BQ50:BS51"/>
    <mergeCell ref="BT50:BV51"/>
    <mergeCell ref="E50:G50"/>
    <mergeCell ref="I50:K50"/>
    <mergeCell ref="M50:O50"/>
    <mergeCell ref="Q50:S50"/>
    <mergeCell ref="U50:W50"/>
    <mergeCell ref="Y50:AA50"/>
    <mergeCell ref="E49:H49"/>
    <mergeCell ref="I49:L49"/>
    <mergeCell ref="M49:P49"/>
    <mergeCell ref="Q49:T49"/>
    <mergeCell ref="U49:X49"/>
    <mergeCell ref="Y49:AB49"/>
    <mergeCell ref="BT46:BV47"/>
    <mergeCell ref="D47:AJ47"/>
    <mergeCell ref="C48:Y48"/>
    <mergeCell ref="AM48:AW50"/>
    <mergeCell ref="BA48:BD49"/>
    <mergeCell ref="BE48:BG49"/>
    <mergeCell ref="BH48:BJ49"/>
    <mergeCell ref="BM48:BP49"/>
    <mergeCell ref="BQ48:BS49"/>
    <mergeCell ref="BT48:BV49"/>
    <mergeCell ref="E42:Q42"/>
    <mergeCell ref="S42:T42"/>
    <mergeCell ref="AM42:AW47"/>
    <mergeCell ref="BA44:BJ45"/>
    <mergeCell ref="BM44:BV45"/>
    <mergeCell ref="BA46:BD47"/>
    <mergeCell ref="BE46:BG47"/>
    <mergeCell ref="BH46:BJ47"/>
    <mergeCell ref="BM46:BP47"/>
    <mergeCell ref="BQ46:BS47"/>
    <mergeCell ref="A38:B38"/>
    <mergeCell ref="C38:AJ38"/>
    <mergeCell ref="AM38:AW39"/>
    <mergeCell ref="D39:S39"/>
    <mergeCell ref="BP39:BY41"/>
    <mergeCell ref="E40:Q40"/>
    <mergeCell ref="S40:T40"/>
    <mergeCell ref="E41:Q41"/>
    <mergeCell ref="S41:T41"/>
    <mergeCell ref="C31:D31"/>
    <mergeCell ref="E31:AV32"/>
    <mergeCell ref="BP31:BY32"/>
    <mergeCell ref="C33:D33"/>
    <mergeCell ref="E33:AV34"/>
    <mergeCell ref="BP33:BY38"/>
    <mergeCell ref="C35:D35"/>
    <mergeCell ref="E35:AV35"/>
    <mergeCell ref="G26:AV26"/>
    <mergeCell ref="D27:E27"/>
    <mergeCell ref="F27:AV27"/>
    <mergeCell ref="G28:AV29"/>
    <mergeCell ref="BO29:BY30"/>
    <mergeCell ref="C30:D30"/>
    <mergeCell ref="E30:AV30"/>
    <mergeCell ref="C22:D22"/>
    <mergeCell ref="E22:AV22"/>
    <mergeCell ref="D23:E23"/>
    <mergeCell ref="F23:AV23"/>
    <mergeCell ref="G24:AV24"/>
    <mergeCell ref="D25:E25"/>
    <mergeCell ref="F25:AV25"/>
    <mergeCell ref="R17:T18"/>
    <mergeCell ref="U17:W18"/>
    <mergeCell ref="X17:Z18"/>
    <mergeCell ref="BA18:CL18"/>
    <mergeCell ref="C20:H20"/>
    <mergeCell ref="C21:D21"/>
    <mergeCell ref="E21:AV21"/>
    <mergeCell ref="AM15:AW19"/>
    <mergeCell ref="F16:H16"/>
    <mergeCell ref="I16:K16"/>
    <mergeCell ref="R16:T16"/>
    <mergeCell ref="U16:W16"/>
    <mergeCell ref="C17:E18"/>
    <mergeCell ref="F17:H18"/>
    <mergeCell ref="I17:K18"/>
    <mergeCell ref="L17:N18"/>
    <mergeCell ref="O17:Q18"/>
    <mergeCell ref="AJ11:AL12"/>
    <mergeCell ref="AN12:AW14"/>
    <mergeCell ref="C14:N14"/>
    <mergeCell ref="O14:W14"/>
    <mergeCell ref="X14:Z16"/>
    <mergeCell ref="C15:E16"/>
    <mergeCell ref="F15:K15"/>
    <mergeCell ref="L15:N16"/>
    <mergeCell ref="O15:Q16"/>
    <mergeCell ref="R15:W15"/>
    <mergeCell ref="R11:T12"/>
    <mergeCell ref="U11:W12"/>
    <mergeCell ref="X11:Z12"/>
    <mergeCell ref="AA11:AC12"/>
    <mergeCell ref="AD11:AF12"/>
    <mergeCell ref="AG11:AI12"/>
    <mergeCell ref="C11:D12"/>
    <mergeCell ref="E11:F12"/>
    <mergeCell ref="G11:I12"/>
    <mergeCell ref="J11:K12"/>
    <mergeCell ref="L11:N12"/>
    <mergeCell ref="O11:Q12"/>
    <mergeCell ref="C9:D10"/>
    <mergeCell ref="E9:F10"/>
    <mergeCell ref="G9:K9"/>
    <mergeCell ref="L9:Q9"/>
    <mergeCell ref="R9:T10"/>
    <mergeCell ref="U9:Z9"/>
    <mergeCell ref="AA9:AC10"/>
    <mergeCell ref="A5:B5"/>
    <mergeCell ref="C5:AA5"/>
    <mergeCell ref="AB5:AJ5"/>
    <mergeCell ref="AD9:AF10"/>
    <mergeCell ref="AG9:AL9"/>
    <mergeCell ref="G10:I10"/>
    <mergeCell ref="J10:K10"/>
    <mergeCell ref="L10:N10"/>
    <mergeCell ref="O10:Q10"/>
    <mergeCell ref="U10:W10"/>
    <mergeCell ref="X10:Z10"/>
    <mergeCell ref="AG10:AI10"/>
    <mergeCell ref="AJ10:AL10"/>
    <mergeCell ref="AK5:AL5"/>
    <mergeCell ref="AM5:AR5"/>
    <mergeCell ref="C6:F8"/>
    <mergeCell ref="G6:AL6"/>
    <mergeCell ref="G7:Q8"/>
    <mergeCell ref="R7:AC7"/>
    <mergeCell ref="AD7:AL8"/>
    <mergeCell ref="A1:AX1"/>
    <mergeCell ref="AZ1:BD1"/>
    <mergeCell ref="A2:AK2"/>
    <mergeCell ref="AL2:AX2"/>
    <mergeCell ref="A4:B4"/>
    <mergeCell ref="C4:AJ4"/>
    <mergeCell ref="R8:AC8"/>
  </mergeCells>
  <phoneticPr fontId="4"/>
  <conditionalFormatting sqref="C17:W18">
    <cfRule type="containsBlanks" dxfId="393" priority="7">
      <formula>LEN(TRIM(C17))=0</formula>
    </cfRule>
  </conditionalFormatting>
  <conditionalFormatting sqref="C11:Z12">
    <cfRule type="containsBlanks" dxfId="392" priority="8">
      <formula>LEN(TRIM(C11))=0</formula>
    </cfRule>
  </conditionalFormatting>
  <conditionalFormatting sqref="E50 M50">
    <cfRule type="containsBlanks" dxfId="391" priority="5">
      <formula>LEN(TRIM(E50))=0</formula>
    </cfRule>
  </conditionalFormatting>
  <conditionalFormatting sqref="I50">
    <cfRule type="containsBlanks" dxfId="390" priority="4">
      <formula>LEN(TRIM(I50))=0</formula>
    </cfRule>
  </conditionalFormatting>
  <conditionalFormatting sqref="P57 P59 P63 P65 P67">
    <cfRule type="containsBlanks" dxfId="389" priority="6">
      <formula>LEN(TRIM(P57))=0</formula>
    </cfRule>
  </conditionalFormatting>
  <conditionalFormatting sqref="Q50">
    <cfRule type="containsBlanks" dxfId="388" priority="3">
      <formula>LEN(TRIM(Q50))=0</formula>
    </cfRule>
  </conditionalFormatting>
  <conditionalFormatting sqref="U50">
    <cfRule type="containsBlanks" dxfId="387" priority="2">
      <formula>LEN(TRIM(U50))=0</formula>
    </cfRule>
  </conditionalFormatting>
  <conditionalFormatting sqref="Y50">
    <cfRule type="containsBlanks" dxfId="386" priority="1">
      <formula>LEN(TRIM(Y50))=0</formula>
    </cfRule>
  </conditionalFormatting>
  <conditionalFormatting sqref="AD11">
    <cfRule type="containsBlanks" dxfId="385" priority="9">
      <formula>LEN(TRIM(AD11))=0</formula>
    </cfRule>
  </conditionalFormatting>
  <conditionalFormatting sqref="AG11 AJ11">
    <cfRule type="containsBlanks" dxfId="384" priority="11">
      <formula>LEN(TRIM(AG11))=0</formula>
    </cfRule>
  </conditionalFormatting>
  <conditionalFormatting sqref="AK5">
    <cfRule type="containsBlanks" dxfId="383" priority="10">
      <formula>LEN(TRIM(AK5))=0</formula>
    </cfRule>
  </conditionalFormatting>
  <dataValidations count="1">
    <dataValidation imeMode="off" allowBlank="1" showInputMessage="1" showErrorMessage="1" sqref="AD11:AL12 C17:W18 C11:Z12 P57:Q70" xr:uid="{67A3BAE5-0C95-4673-BD9F-C8CB3456A8BE}"/>
  </dataValidations>
  <printOptions horizontalCentered="1"/>
  <pageMargins left="0.70866141732283472" right="0.51181102362204722" top="0.70866141732283472" bottom="0.19685039370078741" header="0.19685039370078741" footer="0.23622047244094491"/>
  <pageSetup paperSize="9" scale="68" orientation="portrait" cellComments="asDisplayed"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376257" r:id="rId4" name="Check Box 1">
              <controlPr defaultSize="0" autoFill="0" autoLine="0" autoPict="0">
                <anchor moveWithCells="1" sizeWithCells="1">
                  <from>
                    <xdr:col>29</xdr:col>
                    <xdr:colOff>19050</xdr:colOff>
                    <xdr:row>38</xdr:row>
                    <xdr:rowOff>0</xdr:rowOff>
                  </from>
                  <to>
                    <xdr:col>32</xdr:col>
                    <xdr:colOff>0</xdr:colOff>
                    <xdr:row>39</xdr:row>
                    <xdr:rowOff>0</xdr:rowOff>
                  </to>
                </anchor>
              </controlPr>
            </control>
          </mc:Choice>
        </mc:AlternateContent>
        <mc:AlternateContent xmlns:mc="http://schemas.openxmlformats.org/markup-compatibility/2006">
          <mc:Choice Requires="x14">
            <control shapeId="1376258" r:id="rId5" name="Check Box 2">
              <controlPr defaultSize="0" autoFill="0" autoLine="0" autoPict="0">
                <anchor moveWithCells="1" sizeWithCells="1">
                  <from>
                    <xdr:col>32</xdr:col>
                    <xdr:colOff>57150</xdr:colOff>
                    <xdr:row>38</xdr:row>
                    <xdr:rowOff>0</xdr:rowOff>
                  </from>
                  <to>
                    <xdr:col>35</xdr:col>
                    <xdr:colOff>38100</xdr:colOff>
                    <xdr:row>39</xdr:row>
                    <xdr:rowOff>0</xdr:rowOff>
                  </to>
                </anchor>
              </controlPr>
            </control>
          </mc:Choice>
        </mc:AlternateContent>
        <mc:AlternateContent xmlns:mc="http://schemas.openxmlformats.org/markup-compatibility/2006">
          <mc:Choice Requires="x14">
            <control shapeId="1376259" r:id="rId6" name="Check Box 16">
              <controlPr defaultSize="0" autoFill="0" autoLine="0" autoPict="0">
                <anchor moveWithCells="1" sizeWithCells="1">
                  <from>
                    <xdr:col>29</xdr:col>
                    <xdr:colOff>19050</xdr:colOff>
                    <xdr:row>81</xdr:row>
                    <xdr:rowOff>0</xdr:rowOff>
                  </from>
                  <to>
                    <xdr:col>32</xdr:col>
                    <xdr:colOff>0</xdr:colOff>
                    <xdr:row>82</xdr:row>
                    <xdr:rowOff>28575</xdr:rowOff>
                  </to>
                </anchor>
              </controlPr>
            </control>
          </mc:Choice>
        </mc:AlternateContent>
        <mc:AlternateContent xmlns:mc="http://schemas.openxmlformats.org/markup-compatibility/2006">
          <mc:Choice Requires="x14">
            <control shapeId="1376260" r:id="rId7" name="Check Box 17">
              <controlPr defaultSize="0" autoFill="0" autoLine="0" autoPict="0">
                <anchor moveWithCells="1" sizeWithCells="1">
                  <from>
                    <xdr:col>32</xdr:col>
                    <xdr:colOff>57150</xdr:colOff>
                    <xdr:row>81</xdr:row>
                    <xdr:rowOff>0</xdr:rowOff>
                  </from>
                  <to>
                    <xdr:col>35</xdr:col>
                    <xdr:colOff>38100</xdr:colOff>
                    <xdr:row>82</xdr:row>
                    <xdr:rowOff>19050</xdr:rowOff>
                  </to>
                </anchor>
              </controlPr>
            </control>
          </mc:Choice>
        </mc:AlternateContent>
        <mc:AlternateContent xmlns:mc="http://schemas.openxmlformats.org/markup-compatibility/2006">
          <mc:Choice Requires="x14">
            <control shapeId="1376261" r:id="rId8" name="Check Box 5">
              <controlPr defaultSize="0" autoFill="0" autoLine="0" autoPict="0">
                <anchor moveWithCells="1" sizeWithCells="1">
                  <from>
                    <xdr:col>29</xdr:col>
                    <xdr:colOff>9525</xdr:colOff>
                    <xdr:row>82</xdr:row>
                    <xdr:rowOff>152400</xdr:rowOff>
                  </from>
                  <to>
                    <xdr:col>31</xdr:col>
                    <xdr:colOff>180975</xdr:colOff>
                    <xdr:row>84</xdr:row>
                    <xdr:rowOff>9525</xdr:rowOff>
                  </to>
                </anchor>
              </controlPr>
            </control>
          </mc:Choice>
        </mc:AlternateContent>
        <mc:AlternateContent xmlns:mc="http://schemas.openxmlformats.org/markup-compatibility/2006">
          <mc:Choice Requires="x14">
            <control shapeId="1376262" r:id="rId9" name="Check Box 6">
              <controlPr defaultSize="0" autoFill="0" autoLine="0" autoPict="0">
                <anchor moveWithCells="1" sizeWithCells="1">
                  <from>
                    <xdr:col>32</xdr:col>
                    <xdr:colOff>47625</xdr:colOff>
                    <xdr:row>82</xdr:row>
                    <xdr:rowOff>152400</xdr:rowOff>
                  </from>
                  <to>
                    <xdr:col>35</xdr:col>
                    <xdr:colOff>28575</xdr:colOff>
                    <xdr:row>84</xdr:row>
                    <xdr:rowOff>0</xdr:rowOff>
                  </to>
                </anchor>
              </controlPr>
            </control>
          </mc:Choice>
        </mc:AlternateContent>
        <mc:AlternateContent xmlns:mc="http://schemas.openxmlformats.org/markup-compatibility/2006">
          <mc:Choice Requires="x14">
            <control shapeId="1376263" r:id="rId10" name="Check Box 7">
              <controlPr defaultSize="0" autoFill="0" autoLine="0" autoPict="0">
                <anchor moveWithCells="1" sizeWithCells="1">
                  <from>
                    <xdr:col>29</xdr:col>
                    <xdr:colOff>19050</xdr:colOff>
                    <xdr:row>38</xdr:row>
                    <xdr:rowOff>0</xdr:rowOff>
                  </from>
                  <to>
                    <xdr:col>32</xdr:col>
                    <xdr:colOff>0</xdr:colOff>
                    <xdr:row>39</xdr:row>
                    <xdr:rowOff>0</xdr:rowOff>
                  </to>
                </anchor>
              </controlPr>
            </control>
          </mc:Choice>
        </mc:AlternateContent>
        <mc:AlternateContent xmlns:mc="http://schemas.openxmlformats.org/markup-compatibility/2006">
          <mc:Choice Requires="x14">
            <control shapeId="1376264" r:id="rId11" name="Check Box 8">
              <controlPr defaultSize="0" autoFill="0" autoLine="0" autoPict="0">
                <anchor moveWithCells="1" sizeWithCells="1">
                  <from>
                    <xdr:col>32</xdr:col>
                    <xdr:colOff>57150</xdr:colOff>
                    <xdr:row>38</xdr:row>
                    <xdr:rowOff>0</xdr:rowOff>
                  </from>
                  <to>
                    <xdr:col>35</xdr:col>
                    <xdr:colOff>38100</xdr:colOff>
                    <xdr:row>39</xdr:row>
                    <xdr:rowOff>0</xdr:rowOff>
                  </to>
                </anchor>
              </controlPr>
            </control>
          </mc:Choice>
        </mc:AlternateContent>
        <mc:AlternateContent xmlns:mc="http://schemas.openxmlformats.org/markup-compatibility/2006">
          <mc:Choice Requires="x14">
            <control shapeId="1376265" r:id="rId12" name="Check Box 9">
              <controlPr defaultSize="0" autoFill="0" autoLine="0" autoPict="0">
                <anchor moveWithCells="1" sizeWithCells="1">
                  <from>
                    <xdr:col>29</xdr:col>
                    <xdr:colOff>9525</xdr:colOff>
                    <xdr:row>86</xdr:row>
                    <xdr:rowOff>38100</xdr:rowOff>
                  </from>
                  <to>
                    <xdr:col>31</xdr:col>
                    <xdr:colOff>180975</xdr:colOff>
                    <xdr:row>87</xdr:row>
                    <xdr:rowOff>47625</xdr:rowOff>
                  </to>
                </anchor>
              </controlPr>
            </control>
          </mc:Choice>
        </mc:AlternateContent>
        <mc:AlternateContent xmlns:mc="http://schemas.openxmlformats.org/markup-compatibility/2006">
          <mc:Choice Requires="x14">
            <control shapeId="1376266" r:id="rId13" name="Check Box 10">
              <controlPr defaultSize="0" autoFill="0" autoLine="0" autoPict="0">
                <anchor moveWithCells="1" sizeWithCells="1">
                  <from>
                    <xdr:col>32</xdr:col>
                    <xdr:colOff>47625</xdr:colOff>
                    <xdr:row>86</xdr:row>
                    <xdr:rowOff>38100</xdr:rowOff>
                  </from>
                  <to>
                    <xdr:col>35</xdr:col>
                    <xdr:colOff>28575</xdr:colOff>
                    <xdr:row>87</xdr:row>
                    <xdr:rowOff>38100</xdr:rowOff>
                  </to>
                </anchor>
              </controlPr>
            </control>
          </mc:Choice>
        </mc:AlternateContent>
        <mc:AlternateContent xmlns:mc="http://schemas.openxmlformats.org/markup-compatibility/2006">
          <mc:Choice Requires="x14">
            <control shapeId="1376267" r:id="rId14" name="Check Box 11">
              <controlPr locked="0" defaultSize="0" autoFill="0" autoLine="0" autoPict="0">
                <anchor moveWithCells="1" sizeWithCells="1">
                  <from>
                    <xdr:col>3</xdr:col>
                    <xdr:colOff>19050</xdr:colOff>
                    <xdr:row>43</xdr:row>
                    <xdr:rowOff>133350</xdr:rowOff>
                  </from>
                  <to>
                    <xdr:col>4</xdr:col>
                    <xdr:colOff>133350</xdr:colOff>
                    <xdr:row>45</xdr:row>
                    <xdr:rowOff>38100</xdr:rowOff>
                  </to>
                </anchor>
              </controlPr>
            </control>
          </mc:Choice>
        </mc:AlternateContent>
        <mc:AlternateContent xmlns:mc="http://schemas.openxmlformats.org/markup-compatibility/2006">
          <mc:Choice Requires="x14">
            <control shapeId="1376268" r:id="rId15" name="Check Box 12">
              <controlPr defaultSize="0" autoFill="0" autoLine="0" autoPict="0">
                <anchor moveWithCells="1" sizeWithCells="1">
                  <from>
                    <xdr:col>29</xdr:col>
                    <xdr:colOff>9525</xdr:colOff>
                    <xdr:row>46</xdr:row>
                    <xdr:rowOff>0</xdr:rowOff>
                  </from>
                  <to>
                    <xdr:col>31</xdr:col>
                    <xdr:colOff>180975</xdr:colOff>
                    <xdr:row>47</xdr:row>
                    <xdr:rowOff>0</xdr:rowOff>
                  </to>
                </anchor>
              </controlPr>
            </control>
          </mc:Choice>
        </mc:AlternateContent>
        <mc:AlternateContent xmlns:mc="http://schemas.openxmlformats.org/markup-compatibility/2006">
          <mc:Choice Requires="x14">
            <control shapeId="1376269" r:id="rId16" name="Check Box 13">
              <controlPr defaultSize="0" autoFill="0" autoLine="0" autoPict="0">
                <anchor moveWithCells="1" sizeWithCells="1">
                  <from>
                    <xdr:col>32</xdr:col>
                    <xdr:colOff>47625</xdr:colOff>
                    <xdr:row>46</xdr:row>
                    <xdr:rowOff>0</xdr:rowOff>
                  </from>
                  <to>
                    <xdr:col>35</xdr:col>
                    <xdr:colOff>28575</xdr:colOff>
                    <xdr:row>47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A1C38-1CA3-4BF0-A746-6910440493F5}">
  <sheetPr>
    <tabColor theme="8" tint="0.59999389629810485"/>
  </sheetPr>
  <dimension ref="A1:DP165"/>
  <sheetViews>
    <sheetView showGridLines="0" view="pageBreakPreview" zoomScaleNormal="100" zoomScaleSheetLayoutView="100" workbookViewId="0">
      <selection activeCell="D53" sqref="D53"/>
    </sheetView>
  </sheetViews>
  <sheetFormatPr defaultColWidth="2.625" defaultRowHeight="12"/>
  <cols>
    <col min="1" max="32" width="2.5" style="504" customWidth="1"/>
    <col min="33" max="35" width="2.5" style="505" customWidth="1"/>
    <col min="36" max="38" width="2.5" style="504" customWidth="1"/>
    <col min="39" max="39" width="2.5" style="503" customWidth="1"/>
    <col min="40" max="53" width="2.5" style="504" customWidth="1"/>
    <col min="54" max="79" width="2.625" style="504" customWidth="1"/>
    <col min="80" max="80" width="5.5" style="504" customWidth="1"/>
    <col min="81" max="81" width="9.375" style="504" customWidth="1"/>
    <col min="82" max="87" width="6.875" style="504" customWidth="1"/>
    <col min="88" max="94" width="2.625" style="504"/>
    <col min="95" max="96" width="5.125" style="504" customWidth="1"/>
    <col min="97" max="16384" width="2.625" style="504"/>
  </cols>
  <sheetData>
    <row r="1" spans="1:95" ht="14.1" customHeight="1" thickBot="1">
      <c r="A1" s="1913" t="s">
        <v>1563</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c r="AN1" s="1913"/>
      <c r="AO1" s="1913"/>
      <c r="AP1" s="1913"/>
      <c r="AQ1" s="1913"/>
      <c r="AR1" s="1913"/>
      <c r="AS1" s="1913"/>
      <c r="AT1" s="1913"/>
      <c r="AU1" s="1913"/>
      <c r="AV1" s="1913"/>
      <c r="AW1" s="1913"/>
      <c r="AX1" s="1913"/>
      <c r="AY1" s="1304"/>
      <c r="AZ1" s="1304"/>
      <c r="BA1" s="1304"/>
      <c r="BC1" s="2181"/>
      <c r="BD1" s="2181"/>
      <c r="BE1" s="2181"/>
      <c r="BF1" s="2181"/>
      <c r="BG1" s="2181"/>
    </row>
    <row r="2" spans="1:95" ht="14.25" customHeight="1">
      <c r="A2" s="1915" t="s">
        <v>29</v>
      </c>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7"/>
      <c r="AL2" s="1918" t="s">
        <v>3</v>
      </c>
      <c r="AM2" s="1919"/>
      <c r="AN2" s="1919"/>
      <c r="AO2" s="1919"/>
      <c r="AP2" s="1919"/>
      <c r="AQ2" s="1919"/>
      <c r="AR2" s="1919"/>
      <c r="AS2" s="1919"/>
      <c r="AT2" s="1919"/>
      <c r="AU2" s="1919"/>
      <c r="AV2" s="1919"/>
      <c r="AW2" s="1919"/>
      <c r="AX2" s="1920"/>
      <c r="AY2" s="1305"/>
      <c r="AZ2" s="1305"/>
      <c r="BA2" s="1305"/>
      <c r="BC2" s="858"/>
    </row>
    <row r="3" spans="1:95" ht="14.1" customHeight="1">
      <c r="A3" s="1209"/>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1210"/>
      <c r="AL3" s="876"/>
      <c r="AM3" s="876"/>
      <c r="AN3" s="876"/>
      <c r="AO3" s="876"/>
      <c r="AP3" s="876"/>
      <c r="AQ3" s="876"/>
      <c r="AR3" s="876"/>
      <c r="AS3" s="876"/>
      <c r="AT3" s="876"/>
      <c r="AU3" s="876"/>
      <c r="AV3" s="876"/>
      <c r="AW3" s="876"/>
      <c r="AX3" s="1211"/>
      <c r="AY3" s="876"/>
      <c r="AZ3" s="1306"/>
      <c r="BA3" s="507"/>
    </row>
    <row r="4" spans="1:95" ht="14.1" customHeight="1">
      <c r="A4" s="1921">
        <v>3</v>
      </c>
      <c r="B4" s="1922"/>
      <c r="C4" s="1882" t="s">
        <v>1414</v>
      </c>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522"/>
      <c r="AM4" s="876"/>
      <c r="AN4" s="876"/>
      <c r="AO4" s="876"/>
      <c r="AP4" s="876"/>
      <c r="AQ4" s="876"/>
      <c r="AR4" s="876"/>
      <c r="AS4" s="876"/>
      <c r="AT4" s="876"/>
      <c r="AU4" s="876"/>
      <c r="AV4" s="876"/>
      <c r="AW4" s="876"/>
      <c r="AX4" s="1211"/>
      <c r="AY4" s="876"/>
      <c r="AZ4" s="1229"/>
      <c r="BA4" s="507"/>
      <c r="BC4" s="1212"/>
    </row>
    <row r="5" spans="1:95" ht="13.5" customHeight="1">
      <c r="A5" s="1936" t="s">
        <v>451</v>
      </c>
      <c r="B5" s="1937"/>
      <c r="C5" s="1938" t="s">
        <v>1235</v>
      </c>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9" t="s">
        <v>835</v>
      </c>
      <c r="AC5" s="1939"/>
      <c r="AD5" s="1939"/>
      <c r="AE5" s="1939"/>
      <c r="AF5" s="1939"/>
      <c r="AG5" s="1939"/>
      <c r="AH5" s="1939"/>
      <c r="AI5" s="1939"/>
      <c r="AJ5" s="1939"/>
      <c r="AK5" s="2182" t="s">
        <v>141</v>
      </c>
      <c r="AL5" s="2182"/>
      <c r="AM5" s="1906" t="s">
        <v>836</v>
      </c>
      <c r="AN5" s="1906"/>
      <c r="AO5" s="1906"/>
      <c r="AP5" s="1906"/>
      <c r="AQ5" s="1906"/>
      <c r="AR5" s="1906"/>
      <c r="AS5" s="1213"/>
      <c r="AT5" s="1213"/>
      <c r="AU5" s="1213"/>
      <c r="AV5" s="1213"/>
      <c r="AW5" s="1213"/>
      <c r="AX5" s="1214"/>
      <c r="AY5" s="1213"/>
      <c r="AZ5" s="1229"/>
      <c r="BA5" s="507"/>
    </row>
    <row r="6" spans="1:95" ht="15.75" customHeight="1">
      <c r="A6" s="1209"/>
      <c r="C6" s="1366" t="s">
        <v>14</v>
      </c>
      <c r="D6" s="1367"/>
      <c r="E6" s="1367"/>
      <c r="F6" s="1367"/>
      <c r="G6" s="1363" t="s">
        <v>1369</v>
      </c>
      <c r="H6" s="1364"/>
      <c r="I6" s="1364"/>
      <c r="J6" s="1364"/>
      <c r="K6" s="1364"/>
      <c r="L6" s="1364"/>
      <c r="M6" s="1364"/>
      <c r="N6" s="1364"/>
      <c r="O6" s="1364"/>
      <c r="P6" s="1364"/>
      <c r="Q6" s="1364"/>
      <c r="R6" s="1364"/>
      <c r="S6" s="1364"/>
      <c r="T6" s="1364"/>
      <c r="U6" s="1364"/>
      <c r="V6" s="1364"/>
      <c r="W6" s="1364"/>
      <c r="X6" s="1364"/>
      <c r="Y6" s="1364"/>
      <c r="Z6" s="1364"/>
      <c r="AA6" s="1364"/>
      <c r="AB6" s="1364"/>
      <c r="AC6" s="1364"/>
      <c r="AD6" s="1364"/>
      <c r="AE6" s="1364"/>
      <c r="AF6" s="1364"/>
      <c r="AG6" s="1364"/>
      <c r="AH6" s="1364"/>
      <c r="AI6" s="1364"/>
      <c r="AJ6" s="1364"/>
      <c r="AK6" s="1364"/>
      <c r="AL6" s="1364"/>
      <c r="AM6" s="1364"/>
      <c r="AN6" s="1365"/>
      <c r="AO6" s="22"/>
      <c r="AP6" s="22"/>
      <c r="AQ6" s="22"/>
      <c r="AR6" s="22"/>
      <c r="AS6" s="22"/>
      <c r="AT6" s="22"/>
      <c r="AU6" s="22"/>
      <c r="AV6" s="22"/>
      <c r="AW6" s="22"/>
      <c r="AX6" s="32"/>
      <c r="AY6" s="22"/>
      <c r="AZ6" s="22"/>
      <c r="BA6" s="507"/>
      <c r="BC6" s="1215"/>
      <c r="BD6" s="23"/>
      <c r="BE6" s="22"/>
      <c r="BF6" s="105"/>
      <c r="BG6" s="105"/>
      <c r="BH6" s="105"/>
      <c r="BI6" s="105"/>
      <c r="BJ6" s="105"/>
      <c r="BK6" s="105"/>
      <c r="BL6" s="105"/>
      <c r="BM6" s="105"/>
      <c r="BN6" s="105"/>
      <c r="BO6" s="105"/>
      <c r="BP6" s="105"/>
      <c r="BQ6" s="105"/>
      <c r="BR6" s="105"/>
      <c r="BS6" s="105"/>
      <c r="BT6" s="105"/>
      <c r="BU6" s="105"/>
      <c r="BV6" s="105"/>
      <c r="BW6" s="105"/>
      <c r="BX6" s="22"/>
      <c r="BY6" s="22"/>
      <c r="BZ6" s="22"/>
      <c r="CA6" s="22"/>
      <c r="CB6" s="22"/>
      <c r="CC6" s="22"/>
      <c r="CD6" s="105"/>
      <c r="CE6" s="105"/>
      <c r="CF6" s="105"/>
      <c r="CG6" s="105"/>
      <c r="CH6" s="105"/>
      <c r="CI6" s="105"/>
      <c r="CJ6" s="105"/>
      <c r="CK6" s="105"/>
      <c r="CL6" s="105"/>
      <c r="CM6" s="105"/>
      <c r="CN6" s="22"/>
      <c r="CO6" s="22"/>
    </row>
    <row r="7" spans="1:95" ht="15.75" customHeight="1">
      <c r="A7" s="1209"/>
      <c r="B7" s="1216"/>
      <c r="C7" s="1728"/>
      <c r="D7" s="1344"/>
      <c r="E7" s="1344"/>
      <c r="F7" s="1344"/>
      <c r="G7" s="1908" t="s">
        <v>1368</v>
      </c>
      <c r="H7" s="1436"/>
      <c r="I7" s="1436"/>
      <c r="J7" s="1436"/>
      <c r="K7" s="1436"/>
      <c r="L7" s="1436"/>
      <c r="M7" s="1436"/>
      <c r="N7" s="1436"/>
      <c r="O7" s="1436"/>
      <c r="P7" s="1436"/>
      <c r="Q7" s="1437"/>
      <c r="R7" s="1909" t="s">
        <v>1370</v>
      </c>
      <c r="S7" s="1910"/>
      <c r="T7" s="1910"/>
      <c r="U7" s="1910"/>
      <c r="V7" s="1910"/>
      <c r="W7" s="1910"/>
      <c r="X7" s="1910"/>
      <c r="Y7" s="1910"/>
      <c r="Z7" s="1910"/>
      <c r="AA7" s="1910"/>
      <c r="AB7" s="2183"/>
      <c r="AC7" s="1908" t="s">
        <v>1371</v>
      </c>
      <c r="AD7" s="1436"/>
      <c r="AE7" s="1436"/>
      <c r="AF7" s="1436"/>
      <c r="AG7" s="1436"/>
      <c r="AH7" s="1436"/>
      <c r="AI7" s="1436"/>
      <c r="AJ7" s="1436"/>
      <c r="AK7" s="1436"/>
      <c r="AL7" s="1436"/>
      <c r="AM7" s="1436"/>
      <c r="AN7" s="1437"/>
      <c r="AO7" s="22"/>
      <c r="AP7" s="534"/>
      <c r="AQ7" s="534"/>
      <c r="AR7" s="22"/>
      <c r="AS7" s="22"/>
      <c r="AT7" s="22"/>
      <c r="AU7" s="22"/>
      <c r="AV7" s="22"/>
      <c r="AW7" s="22"/>
      <c r="AX7" s="32"/>
      <c r="AY7" s="22"/>
      <c r="AZ7" s="22"/>
      <c r="BA7" s="22"/>
      <c r="BB7" s="1307"/>
      <c r="BC7" s="1307"/>
      <c r="BD7" s="23"/>
      <c r="BE7" s="23"/>
      <c r="BF7" s="105"/>
      <c r="BG7" s="105"/>
      <c r="BH7" s="105"/>
      <c r="BI7" s="105"/>
      <c r="BJ7" s="105"/>
      <c r="BK7" s="105"/>
      <c r="BL7" s="105"/>
      <c r="BM7" s="105"/>
      <c r="BN7" s="105"/>
      <c r="BO7" s="105"/>
      <c r="BP7" s="105"/>
      <c r="BQ7" s="105"/>
      <c r="BR7" s="105"/>
      <c r="BS7" s="105"/>
      <c r="BT7" s="1218"/>
      <c r="BU7" s="1218"/>
      <c r="BV7" s="105"/>
      <c r="BW7" s="105"/>
      <c r="BX7" s="22"/>
      <c r="BY7" s="22"/>
      <c r="BZ7" s="22"/>
      <c r="CA7" s="22"/>
      <c r="CB7" s="22"/>
      <c r="CC7" s="22"/>
      <c r="CD7" s="105"/>
      <c r="CE7" s="105"/>
      <c r="CF7" s="105"/>
      <c r="CG7" s="105"/>
      <c r="CH7" s="105"/>
      <c r="CI7" s="105"/>
      <c r="CJ7" s="105"/>
      <c r="CK7" s="105"/>
      <c r="CL7" s="105"/>
      <c r="CM7" s="105"/>
      <c r="CN7" s="22"/>
      <c r="CO7" s="22"/>
    </row>
    <row r="8" spans="1:95" ht="15.75" customHeight="1">
      <c r="A8" s="1209"/>
      <c r="B8" s="22"/>
      <c r="C8" s="1907"/>
      <c r="D8" s="1418"/>
      <c r="E8" s="1418"/>
      <c r="F8" s="1418"/>
      <c r="G8" s="1907" t="s">
        <v>1372</v>
      </c>
      <c r="H8" s="1418"/>
      <c r="I8" s="1418"/>
      <c r="J8" s="1418"/>
      <c r="K8" s="1418"/>
      <c r="L8" s="1418"/>
      <c r="M8" s="1418"/>
      <c r="N8" s="1418"/>
      <c r="O8" s="1418"/>
      <c r="P8" s="1418"/>
      <c r="Q8" s="1419"/>
      <c r="R8" s="1911" t="s">
        <v>1373</v>
      </c>
      <c r="S8" s="1912"/>
      <c r="T8" s="1912"/>
      <c r="U8" s="1912"/>
      <c r="V8" s="1912"/>
      <c r="W8" s="1912"/>
      <c r="X8" s="1912"/>
      <c r="Y8" s="1912"/>
      <c r="Z8" s="1912"/>
      <c r="AA8" s="1912"/>
      <c r="AB8" s="2184"/>
      <c r="AC8" s="1907" t="s">
        <v>1374</v>
      </c>
      <c r="AD8" s="1418"/>
      <c r="AE8" s="1418"/>
      <c r="AF8" s="1418"/>
      <c r="AG8" s="1418"/>
      <c r="AH8" s="1418"/>
      <c r="AI8" s="1418"/>
      <c r="AJ8" s="1418"/>
      <c r="AK8" s="1418"/>
      <c r="AL8" s="1418"/>
      <c r="AM8" s="1418"/>
      <c r="AN8" s="1419"/>
      <c r="AO8" s="22"/>
      <c r="AP8" s="534"/>
      <c r="AQ8" s="534"/>
      <c r="AR8" s="22"/>
      <c r="AS8" s="22"/>
      <c r="AT8" s="22"/>
      <c r="AU8" s="22"/>
      <c r="AV8" s="22"/>
      <c r="AW8" s="22"/>
      <c r="AX8" s="32"/>
      <c r="AY8" s="22"/>
      <c r="AZ8" s="22"/>
      <c r="BA8" s="22"/>
      <c r="BB8" s="1308"/>
      <c r="BC8" s="1308"/>
      <c r="BD8" s="133"/>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1212"/>
      <c r="CQ8" s="1212"/>
    </row>
    <row r="9" spans="1:95" ht="15.75" customHeight="1">
      <c r="A9" s="1209"/>
      <c r="B9" s="22"/>
      <c r="C9" s="1923" t="s">
        <v>319</v>
      </c>
      <c r="D9" s="1924"/>
      <c r="E9" s="1926" t="s">
        <v>248</v>
      </c>
      <c r="F9" s="1923"/>
      <c r="G9" s="1908" t="s">
        <v>320</v>
      </c>
      <c r="H9" s="1436"/>
      <c r="I9" s="1436"/>
      <c r="J9" s="1436"/>
      <c r="K9" s="1436"/>
      <c r="L9" s="1435" t="s">
        <v>248</v>
      </c>
      <c r="M9" s="1436"/>
      <c r="N9" s="1436"/>
      <c r="O9" s="1436"/>
      <c r="P9" s="1436"/>
      <c r="Q9" s="1437"/>
      <c r="R9" s="1924" t="s">
        <v>320</v>
      </c>
      <c r="S9" s="1940"/>
      <c r="T9" s="1940"/>
      <c r="U9" s="1940"/>
      <c r="V9" s="2185"/>
      <c r="W9" s="1506" t="s">
        <v>248</v>
      </c>
      <c r="X9" s="1507"/>
      <c r="Y9" s="1507"/>
      <c r="Z9" s="1507"/>
      <c r="AA9" s="1507"/>
      <c r="AB9" s="1507"/>
      <c r="AC9" s="1924" t="s">
        <v>320</v>
      </c>
      <c r="AD9" s="1940"/>
      <c r="AE9" s="2185"/>
      <c r="AF9" s="1506" t="s">
        <v>248</v>
      </c>
      <c r="AG9" s="1507"/>
      <c r="AH9" s="1507"/>
      <c r="AI9" s="1507"/>
      <c r="AJ9" s="1507"/>
      <c r="AK9" s="2186"/>
      <c r="AL9" s="2187" t="s">
        <v>322</v>
      </c>
      <c r="AM9" s="2188"/>
      <c r="AN9" s="2189"/>
      <c r="AO9" s="131"/>
      <c r="AP9" s="142"/>
      <c r="AQ9" s="142"/>
      <c r="AR9" s="22"/>
      <c r="AS9" s="22"/>
      <c r="AT9" s="22"/>
      <c r="AU9" s="22"/>
      <c r="AV9" s="22"/>
      <c r="AW9" s="22"/>
      <c r="AX9" s="32"/>
      <c r="AY9" s="22"/>
      <c r="AZ9" s="22"/>
      <c r="BA9" s="22"/>
      <c r="BB9" s="131"/>
      <c r="BC9" s="131"/>
      <c r="BD9" s="23"/>
      <c r="BE9" s="105"/>
      <c r="BF9" s="105"/>
      <c r="BG9" s="105"/>
      <c r="BH9" s="105"/>
      <c r="BI9" s="105"/>
      <c r="BJ9" s="105"/>
      <c r="BK9" s="105"/>
      <c r="BL9" s="105"/>
      <c r="BM9" s="105"/>
      <c r="BN9" s="105"/>
      <c r="BO9" s="105"/>
      <c r="BP9" s="105"/>
      <c r="BQ9" s="105"/>
      <c r="BR9" s="105"/>
      <c r="BS9" s="105"/>
      <c r="BT9" s="1218"/>
      <c r="BU9" s="1218"/>
      <c r="BV9" s="105"/>
      <c r="BW9" s="105"/>
      <c r="BX9" s="105"/>
      <c r="BY9" s="105"/>
      <c r="BZ9" s="105"/>
      <c r="CA9" s="105"/>
      <c r="CB9" s="105"/>
      <c r="CC9" s="105"/>
      <c r="CD9" s="105"/>
      <c r="CE9" s="105"/>
      <c r="CF9" s="105"/>
      <c r="CG9" s="105"/>
      <c r="CH9" s="105"/>
      <c r="CI9" s="105"/>
      <c r="CJ9" s="105"/>
      <c r="CK9" s="105"/>
      <c r="CL9" s="105"/>
      <c r="CM9" s="105"/>
      <c r="CN9" s="22"/>
      <c r="CO9" s="105"/>
      <c r="CP9" s="1212"/>
      <c r="CQ9" s="1212"/>
    </row>
    <row r="10" spans="1:95" ht="15.75" customHeight="1">
      <c r="A10" s="1209"/>
      <c r="B10" s="22"/>
      <c r="C10" s="1925"/>
      <c r="D10" s="1378"/>
      <c r="E10" s="1927"/>
      <c r="F10" s="1925"/>
      <c r="G10" s="1907"/>
      <c r="H10" s="1418"/>
      <c r="I10" s="1930"/>
      <c r="J10" s="1941" t="s">
        <v>321</v>
      </c>
      <c r="K10" s="1942"/>
      <c r="L10" s="1941" t="s">
        <v>49</v>
      </c>
      <c r="M10" s="1942"/>
      <c r="N10" s="1942"/>
      <c r="O10" s="1941" t="s">
        <v>1399</v>
      </c>
      <c r="P10" s="1942"/>
      <c r="Q10" s="1943"/>
      <c r="R10" s="1378"/>
      <c r="S10" s="1379"/>
      <c r="T10" s="1379"/>
      <c r="U10" s="1941" t="s">
        <v>321</v>
      </c>
      <c r="V10" s="1942"/>
      <c r="W10" s="1941" t="s">
        <v>49</v>
      </c>
      <c r="X10" s="1942"/>
      <c r="Y10" s="1942"/>
      <c r="Z10" s="1941" t="s">
        <v>1399</v>
      </c>
      <c r="AA10" s="1942"/>
      <c r="AB10" s="1943"/>
      <c r="AC10" s="1378"/>
      <c r="AD10" s="1379"/>
      <c r="AE10" s="1380"/>
      <c r="AF10" s="1941" t="s">
        <v>49</v>
      </c>
      <c r="AG10" s="1942"/>
      <c r="AH10" s="1945"/>
      <c r="AI10" s="1941" t="s">
        <v>1399</v>
      </c>
      <c r="AJ10" s="1942"/>
      <c r="AK10" s="1945"/>
      <c r="AL10" s="1934"/>
      <c r="AM10" s="1934"/>
      <c r="AN10" s="1935"/>
      <c r="AO10" s="131"/>
      <c r="AP10" s="142"/>
      <c r="AQ10" s="142"/>
      <c r="AR10" s="22"/>
      <c r="AS10" s="22"/>
      <c r="AT10" s="22"/>
      <c r="AU10" s="22"/>
      <c r="AV10" s="22"/>
      <c r="AW10" s="22"/>
      <c r="AX10" s="32"/>
      <c r="AY10" s="22"/>
      <c r="AZ10" s="22"/>
      <c r="BA10" s="22"/>
      <c r="BB10" s="131"/>
      <c r="BC10" s="131"/>
      <c r="BD10" s="105"/>
      <c r="BE10" s="23"/>
      <c r="BF10" s="105"/>
      <c r="BG10" s="105"/>
      <c r="BH10" s="105"/>
      <c r="BI10" s="105"/>
      <c r="BJ10" s="105"/>
      <c r="BK10" s="105"/>
      <c r="BL10" s="105"/>
      <c r="BM10" s="105"/>
      <c r="BN10" s="105"/>
      <c r="BO10" s="105"/>
      <c r="BP10" s="105"/>
      <c r="BQ10" s="105"/>
      <c r="BR10" s="105"/>
      <c r="BS10" s="105"/>
      <c r="BT10" s="1220"/>
      <c r="BU10" s="1220"/>
      <c r="BV10" s="105"/>
      <c r="BW10" s="105"/>
      <c r="BX10" s="105"/>
      <c r="BY10" s="105"/>
      <c r="BZ10" s="105"/>
      <c r="CA10" s="105"/>
      <c r="CB10" s="105"/>
      <c r="CC10" s="105"/>
      <c r="CD10" s="105"/>
      <c r="CE10" s="105"/>
      <c r="CF10" s="105"/>
      <c r="CG10" s="105"/>
      <c r="CH10" s="105"/>
      <c r="CI10" s="105"/>
      <c r="CJ10" s="105"/>
      <c r="CK10" s="105"/>
      <c r="CL10" s="109"/>
      <c r="CM10" s="109"/>
      <c r="CN10" s="22"/>
      <c r="CO10" s="22"/>
    </row>
    <row r="11" spans="1:95" ht="15.75" customHeight="1">
      <c r="A11" s="1209"/>
      <c r="B11" s="22"/>
      <c r="C11" s="2190">
        <v>1</v>
      </c>
      <c r="D11" s="2191"/>
      <c r="E11" s="2194"/>
      <c r="F11" s="2190"/>
      <c r="G11" s="2196">
        <v>5</v>
      </c>
      <c r="H11" s="2197"/>
      <c r="I11" s="2197"/>
      <c r="J11" s="2199"/>
      <c r="K11" s="2200"/>
      <c r="L11" s="2203">
        <v>1</v>
      </c>
      <c r="M11" s="2197"/>
      <c r="N11" s="2197"/>
      <c r="O11" s="2203"/>
      <c r="P11" s="2197"/>
      <c r="Q11" s="2205"/>
      <c r="R11" s="2196">
        <v>1</v>
      </c>
      <c r="S11" s="2197"/>
      <c r="T11" s="2197"/>
      <c r="U11" s="2203"/>
      <c r="V11" s="2206"/>
      <c r="W11" s="2203"/>
      <c r="X11" s="2197"/>
      <c r="Y11" s="2206"/>
      <c r="Z11" s="2197"/>
      <c r="AA11" s="2197"/>
      <c r="AB11" s="2197"/>
      <c r="AC11" s="2196">
        <v>1</v>
      </c>
      <c r="AD11" s="2197"/>
      <c r="AE11" s="2206"/>
      <c r="AF11" s="2203"/>
      <c r="AG11" s="2197"/>
      <c r="AH11" s="2206"/>
      <c r="AI11" s="2203"/>
      <c r="AJ11" s="2197"/>
      <c r="AK11" s="2206"/>
      <c r="AL11" s="2209" t="str">
        <f>IF(OR(AF11&gt;=1,AC11&gt;=1,AI11&gt;=1),"（1）","")</f>
        <v>（1）</v>
      </c>
      <c r="AM11" s="2210"/>
      <c r="AN11" s="2211"/>
      <c r="AO11" s="535"/>
      <c r="AP11" s="519"/>
      <c r="AQ11" s="519"/>
      <c r="AR11" s="22"/>
      <c r="AS11" s="22"/>
      <c r="AT11" s="22"/>
      <c r="AU11" s="22"/>
      <c r="AV11" s="22"/>
      <c r="AW11" s="22"/>
      <c r="AX11" s="32"/>
      <c r="AY11" s="22"/>
      <c r="AZ11" s="22"/>
      <c r="BA11" s="22"/>
      <c r="BB11" s="535"/>
      <c r="BC11" s="535"/>
      <c r="BD11" s="105"/>
      <c r="BE11" s="23"/>
      <c r="BF11" s="105"/>
      <c r="BG11" s="105"/>
      <c r="BH11" s="105"/>
      <c r="BI11" s="105"/>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row>
    <row r="12" spans="1:95" ht="15.75" customHeight="1">
      <c r="A12" s="1209"/>
      <c r="B12" s="22"/>
      <c r="C12" s="2192"/>
      <c r="D12" s="2193"/>
      <c r="E12" s="2195"/>
      <c r="F12" s="2192"/>
      <c r="G12" s="1708"/>
      <c r="H12" s="2198"/>
      <c r="I12" s="2198"/>
      <c r="J12" s="2201"/>
      <c r="K12" s="2202"/>
      <c r="L12" s="2204"/>
      <c r="M12" s="2198"/>
      <c r="N12" s="2198"/>
      <c r="O12" s="2204"/>
      <c r="P12" s="2198"/>
      <c r="Q12" s="1709"/>
      <c r="R12" s="1708"/>
      <c r="S12" s="2198"/>
      <c r="T12" s="2198"/>
      <c r="U12" s="2204"/>
      <c r="V12" s="2207"/>
      <c r="W12" s="2204"/>
      <c r="X12" s="2198"/>
      <c r="Y12" s="2207"/>
      <c r="Z12" s="2198"/>
      <c r="AA12" s="2198"/>
      <c r="AB12" s="2198"/>
      <c r="AC12" s="1708"/>
      <c r="AD12" s="2198"/>
      <c r="AE12" s="2207"/>
      <c r="AF12" s="2204"/>
      <c r="AG12" s="2198"/>
      <c r="AH12" s="2207"/>
      <c r="AI12" s="2204"/>
      <c r="AJ12" s="2198"/>
      <c r="AK12" s="2207"/>
      <c r="AL12" s="2212"/>
      <c r="AM12" s="2213"/>
      <c r="AN12" s="2214"/>
      <c r="AO12" s="536" t="s">
        <v>126</v>
      </c>
      <c r="AP12" s="2208" t="s">
        <v>1667</v>
      </c>
      <c r="AQ12" s="2208"/>
      <c r="AR12" s="2208"/>
      <c r="AS12" s="2208"/>
      <c r="AT12" s="2208"/>
      <c r="AU12" s="2208"/>
      <c r="AV12" s="2208"/>
      <c r="AW12" s="2208"/>
      <c r="AX12" s="1309"/>
      <c r="AY12" s="519"/>
      <c r="AZ12" s="519"/>
      <c r="BA12" s="535"/>
      <c r="BB12" s="535"/>
      <c r="BC12" s="535"/>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row>
    <row r="13" spans="1:95" ht="15.75" customHeight="1">
      <c r="A13" s="1209"/>
      <c r="B13" s="22"/>
      <c r="C13" s="22"/>
      <c r="D13" s="22"/>
      <c r="E13" s="22"/>
      <c r="F13" s="22"/>
      <c r="G13" s="22"/>
      <c r="H13" s="22"/>
      <c r="I13" s="22"/>
      <c r="J13" s="22"/>
      <c r="K13" s="22"/>
      <c r="L13" s="519"/>
      <c r="M13" s="519"/>
      <c r="N13" s="519"/>
      <c r="O13" s="520"/>
      <c r="P13" s="520"/>
      <c r="Q13" s="519"/>
      <c r="R13" s="519"/>
      <c r="S13" s="519"/>
      <c r="T13" s="519"/>
      <c r="U13" s="519"/>
      <c r="V13" s="519"/>
      <c r="W13" s="519"/>
      <c r="X13" s="519"/>
      <c r="Y13" s="519"/>
      <c r="Z13" s="520"/>
      <c r="AA13" s="520"/>
      <c r="AB13" s="519"/>
      <c r="AC13" s="519"/>
      <c r="AD13" s="519"/>
      <c r="AE13" s="519"/>
      <c r="AF13" s="519"/>
      <c r="AG13" s="519"/>
      <c r="AH13" s="519"/>
      <c r="AI13" s="519"/>
      <c r="AJ13" s="519"/>
      <c r="AK13" s="521"/>
      <c r="AL13" s="169"/>
      <c r="AM13" s="160"/>
      <c r="AN13" s="160"/>
      <c r="AO13" s="160"/>
      <c r="AP13" s="2208"/>
      <c r="AQ13" s="2208"/>
      <c r="AR13" s="2208"/>
      <c r="AS13" s="2208"/>
      <c r="AT13" s="2208"/>
      <c r="AU13" s="2208"/>
      <c r="AV13" s="2208"/>
      <c r="AW13" s="2208"/>
      <c r="AX13" s="161"/>
      <c r="AY13" s="160"/>
      <c r="AZ13" s="160"/>
      <c r="BA13" s="507"/>
      <c r="BC13" s="121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row>
    <row r="14" spans="1:95" ht="15.75" customHeight="1">
      <c r="A14" s="1209"/>
      <c r="B14" s="22"/>
      <c r="C14" s="1363" t="s">
        <v>324</v>
      </c>
      <c r="D14" s="1364"/>
      <c r="E14" s="1364"/>
      <c r="F14" s="1364"/>
      <c r="G14" s="1364"/>
      <c r="H14" s="1364"/>
      <c r="I14" s="1364"/>
      <c r="J14" s="1364"/>
      <c r="K14" s="1364"/>
      <c r="L14" s="1364"/>
      <c r="M14" s="1364"/>
      <c r="N14" s="1365"/>
      <c r="O14" s="1951" t="s">
        <v>1234</v>
      </c>
      <c r="P14" s="1952"/>
      <c r="Q14" s="1952"/>
      <c r="R14" s="1952"/>
      <c r="S14" s="1952"/>
      <c r="T14" s="1952"/>
      <c r="U14" s="1952"/>
      <c r="V14" s="1952"/>
      <c r="W14" s="1952"/>
      <c r="X14" s="1953" t="s">
        <v>144</v>
      </c>
      <c r="Y14" s="1954"/>
      <c r="Z14" s="1955"/>
      <c r="AK14" s="522"/>
      <c r="AL14" s="169"/>
      <c r="AM14" s="160"/>
      <c r="AN14" s="160"/>
      <c r="AO14" s="160"/>
      <c r="AP14" s="2208"/>
      <c r="AQ14" s="2208"/>
      <c r="AR14" s="2208"/>
      <c r="AS14" s="2208"/>
      <c r="AT14" s="2208"/>
      <c r="AU14" s="2208"/>
      <c r="AV14" s="2208"/>
      <c r="AW14" s="2208"/>
      <c r="AX14" s="161"/>
      <c r="AY14" s="160"/>
      <c r="AZ14" s="160"/>
      <c r="BA14" s="507"/>
      <c r="BD14" s="22"/>
      <c r="BE14" s="105"/>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105"/>
      <c r="CO14" s="22"/>
    </row>
    <row r="15" spans="1:95" ht="15.75" customHeight="1">
      <c r="A15" s="1209"/>
      <c r="B15" s="22"/>
      <c r="C15" s="1928" t="s">
        <v>320</v>
      </c>
      <c r="D15" s="1929"/>
      <c r="E15" s="1929"/>
      <c r="F15" s="1417" t="s">
        <v>248</v>
      </c>
      <c r="G15" s="1418"/>
      <c r="H15" s="1418"/>
      <c r="I15" s="1418"/>
      <c r="J15" s="1418"/>
      <c r="K15" s="1930"/>
      <c r="L15" s="1931" t="s">
        <v>325</v>
      </c>
      <c r="M15" s="1932"/>
      <c r="N15" s="1933"/>
      <c r="O15" s="1928" t="s">
        <v>320</v>
      </c>
      <c r="P15" s="1929"/>
      <c r="Q15" s="1929"/>
      <c r="R15" s="1417" t="s">
        <v>248</v>
      </c>
      <c r="S15" s="1418"/>
      <c r="T15" s="1418"/>
      <c r="U15" s="1418"/>
      <c r="V15" s="1418"/>
      <c r="W15" s="1419"/>
      <c r="X15" s="1956"/>
      <c r="Y15" s="1551"/>
      <c r="Z15" s="1957"/>
      <c r="AK15" s="522"/>
      <c r="AL15" s="537" t="s">
        <v>466</v>
      </c>
      <c r="AM15" s="2108" t="s">
        <v>1387</v>
      </c>
      <c r="AN15" s="2108"/>
      <c r="AO15" s="2108"/>
      <c r="AP15" s="2108"/>
      <c r="AQ15" s="2108"/>
      <c r="AR15" s="2108"/>
      <c r="AS15" s="2108"/>
      <c r="AT15" s="2108"/>
      <c r="AU15" s="2108"/>
      <c r="AV15" s="2108"/>
      <c r="AW15" s="2108"/>
      <c r="AX15" s="161"/>
      <c r="AY15" s="160"/>
      <c r="AZ15" s="160"/>
      <c r="BA15" s="50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row>
    <row r="16" spans="1:95" ht="15.75" customHeight="1">
      <c r="A16" s="1209"/>
      <c r="B16" s="22"/>
      <c r="C16" s="1378"/>
      <c r="D16" s="1379"/>
      <c r="E16" s="1379"/>
      <c r="F16" s="1944" t="s">
        <v>49</v>
      </c>
      <c r="G16" s="1379"/>
      <c r="H16" s="1379"/>
      <c r="I16" s="1941" t="s">
        <v>1399</v>
      </c>
      <c r="J16" s="1942"/>
      <c r="K16" s="1945"/>
      <c r="L16" s="1934"/>
      <c r="M16" s="1934"/>
      <c r="N16" s="1935"/>
      <c r="O16" s="1378"/>
      <c r="P16" s="1379"/>
      <c r="Q16" s="1379"/>
      <c r="R16" s="1944" t="s">
        <v>49</v>
      </c>
      <c r="S16" s="1379"/>
      <c r="T16" s="1379"/>
      <c r="U16" s="1941" t="s">
        <v>1399</v>
      </c>
      <c r="V16" s="1942"/>
      <c r="W16" s="1943"/>
      <c r="X16" s="1958"/>
      <c r="Y16" s="1479"/>
      <c r="Z16" s="1959"/>
      <c r="AK16" s="522"/>
      <c r="AL16" s="169"/>
      <c r="AM16" s="2108"/>
      <c r="AN16" s="2108"/>
      <c r="AO16" s="2108"/>
      <c r="AP16" s="2108"/>
      <c r="AQ16" s="2108"/>
      <c r="AR16" s="2108"/>
      <c r="AS16" s="2108"/>
      <c r="AT16" s="2108"/>
      <c r="AU16" s="2108"/>
      <c r="AV16" s="2108"/>
      <c r="AW16" s="2108"/>
      <c r="AX16" s="161"/>
      <c r="AY16" s="160"/>
      <c r="AZ16" s="160"/>
      <c r="BA16" s="50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row>
    <row r="17" spans="1:120" ht="15.75" customHeight="1">
      <c r="A17" s="1209"/>
      <c r="B17" s="22"/>
      <c r="C17" s="2215">
        <v>1</v>
      </c>
      <c r="D17" s="2216"/>
      <c r="E17" s="2216"/>
      <c r="F17" s="2217"/>
      <c r="G17" s="2216"/>
      <c r="H17" s="2216"/>
      <c r="I17" s="2217"/>
      <c r="J17" s="2216"/>
      <c r="K17" s="2218"/>
      <c r="L17" s="2219"/>
      <c r="M17" s="2219"/>
      <c r="N17" s="2220"/>
      <c r="O17" s="2216">
        <v>1</v>
      </c>
      <c r="P17" s="2216"/>
      <c r="Q17" s="2216"/>
      <c r="R17" s="2203"/>
      <c r="S17" s="2197"/>
      <c r="T17" s="2197"/>
      <c r="U17" s="2203"/>
      <c r="V17" s="2197"/>
      <c r="W17" s="2205"/>
      <c r="X17" s="1986">
        <f>C11+E11+G11+L11+O11+R11+W11+Z11+AC11+AF11+AI11+C17+F17+I17+O17+R17+U17</f>
        <v>11</v>
      </c>
      <c r="Y17" s="1987"/>
      <c r="Z17" s="1988"/>
      <c r="AK17" s="522"/>
      <c r="AL17" s="537"/>
      <c r="AM17" s="2108"/>
      <c r="AN17" s="2108"/>
      <c r="AO17" s="2108"/>
      <c r="AP17" s="2108"/>
      <c r="AQ17" s="2108"/>
      <c r="AR17" s="2108"/>
      <c r="AS17" s="2108"/>
      <c r="AT17" s="2108"/>
      <c r="AU17" s="2108"/>
      <c r="AV17" s="2108"/>
      <c r="AW17" s="2108"/>
      <c r="AX17" s="1231"/>
      <c r="AY17" s="22"/>
      <c r="BA17" s="507"/>
      <c r="BD17" s="1223"/>
      <c r="BE17" s="105"/>
      <c r="BF17" s="105"/>
      <c r="BG17" s="105"/>
      <c r="BH17" s="105"/>
      <c r="BI17" s="50"/>
      <c r="BJ17" s="50"/>
      <c r="BK17" s="50"/>
      <c r="BL17" s="50"/>
      <c r="BM17" s="50"/>
      <c r="BN17" s="50"/>
      <c r="BO17" s="50"/>
      <c r="BP17" s="50"/>
      <c r="BQ17" s="50"/>
      <c r="BR17" s="50"/>
      <c r="BS17" s="22"/>
      <c r="BT17" s="22"/>
      <c r="BU17" s="22"/>
      <c r="BV17" s="22"/>
      <c r="BW17" s="50"/>
      <c r="BX17" s="50"/>
      <c r="BY17" s="50"/>
      <c r="BZ17" s="50"/>
      <c r="CA17" s="50"/>
      <c r="CB17" s="50"/>
      <c r="CC17" s="50"/>
      <c r="CD17" s="50"/>
      <c r="CE17" s="50"/>
      <c r="CF17" s="50"/>
      <c r="CG17" s="50"/>
      <c r="CH17" s="50"/>
      <c r="CI17" s="50"/>
      <c r="CJ17" s="50"/>
      <c r="CK17" s="50"/>
      <c r="CL17" s="50"/>
      <c r="CM17" s="50"/>
      <c r="CN17" s="50"/>
      <c r="CO17" s="50"/>
    </row>
    <row r="18" spans="1:120" ht="15.75" customHeight="1">
      <c r="A18" s="1209"/>
      <c r="B18" s="22"/>
      <c r="C18" s="1708"/>
      <c r="D18" s="2198"/>
      <c r="E18" s="2198"/>
      <c r="F18" s="2204"/>
      <c r="G18" s="2198"/>
      <c r="H18" s="2198"/>
      <c r="I18" s="2204"/>
      <c r="J18" s="2198"/>
      <c r="K18" s="2207"/>
      <c r="L18" s="2221"/>
      <c r="M18" s="2221"/>
      <c r="N18" s="2222"/>
      <c r="O18" s="2198"/>
      <c r="P18" s="2198"/>
      <c r="Q18" s="2198"/>
      <c r="R18" s="2204"/>
      <c r="S18" s="2198"/>
      <c r="T18" s="2198"/>
      <c r="U18" s="2204"/>
      <c r="V18" s="2198"/>
      <c r="W18" s="1709"/>
      <c r="X18" s="1710"/>
      <c r="Y18" s="1989"/>
      <c r="Z18" s="1711"/>
      <c r="AK18" s="522"/>
      <c r="AM18" s="2108"/>
      <c r="AN18" s="2108"/>
      <c r="AO18" s="2108"/>
      <c r="AP18" s="2108"/>
      <c r="AQ18" s="2108"/>
      <c r="AR18" s="2108"/>
      <c r="AS18" s="2108"/>
      <c r="AT18" s="2108"/>
      <c r="AU18" s="2108"/>
      <c r="AV18" s="2108"/>
      <c r="AW18" s="2108"/>
      <c r="AX18" s="1231"/>
      <c r="AY18" s="22"/>
      <c r="BA18" s="507"/>
      <c r="BD18" s="1978"/>
      <c r="BE18" s="1764"/>
      <c r="BF18" s="1764"/>
      <c r="BG18" s="1764"/>
      <c r="BH18" s="1764"/>
      <c r="BI18" s="1764"/>
      <c r="BJ18" s="1764"/>
      <c r="BK18" s="1764"/>
      <c r="BL18" s="1764"/>
      <c r="BM18" s="1764"/>
      <c r="BN18" s="1764"/>
      <c r="BO18" s="1764"/>
      <c r="BP18" s="1764"/>
      <c r="BQ18" s="1764"/>
      <c r="BR18" s="1764"/>
      <c r="BS18" s="1764"/>
      <c r="BT18" s="1764"/>
      <c r="BU18" s="1764"/>
      <c r="BV18" s="1764"/>
      <c r="BW18" s="1764"/>
      <c r="BX18" s="1764"/>
      <c r="BY18" s="1764"/>
      <c r="BZ18" s="1764"/>
      <c r="CA18" s="1764"/>
      <c r="CB18" s="1764"/>
      <c r="CC18" s="1764"/>
      <c r="CD18" s="1764"/>
      <c r="CE18" s="1764"/>
      <c r="CF18" s="1764"/>
      <c r="CG18" s="1764"/>
      <c r="CH18" s="1764"/>
      <c r="CI18" s="1764"/>
      <c r="CJ18" s="1764"/>
      <c r="CK18" s="1764"/>
      <c r="CL18" s="1764"/>
      <c r="CM18" s="1764"/>
      <c r="CN18" s="1764"/>
      <c r="CO18" s="1764"/>
    </row>
    <row r="19" spans="1:120" ht="15.75" customHeight="1">
      <c r="A19" s="1209"/>
      <c r="B19" s="22"/>
      <c r="C19" s="137"/>
      <c r="D19" s="164"/>
      <c r="E19" s="164"/>
      <c r="F19" s="164"/>
      <c r="AK19" s="522"/>
      <c r="AM19" s="2108"/>
      <c r="AN19" s="2108"/>
      <c r="AO19" s="2108"/>
      <c r="AP19" s="2108"/>
      <c r="AQ19" s="2108"/>
      <c r="AR19" s="2108"/>
      <c r="AS19" s="2108"/>
      <c r="AT19" s="2108"/>
      <c r="AU19" s="2108"/>
      <c r="AV19" s="2108"/>
      <c r="AW19" s="2108"/>
      <c r="AX19" s="1231"/>
      <c r="AY19" s="22"/>
      <c r="BA19" s="507"/>
      <c r="BD19" s="1224"/>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row>
    <row r="20" spans="1:120" ht="14.1" customHeight="1">
      <c r="A20" s="1209"/>
      <c r="B20" s="22"/>
      <c r="C20" s="1979" t="s">
        <v>151</v>
      </c>
      <c r="D20" s="1980"/>
      <c r="E20" s="1980"/>
      <c r="F20" s="1980"/>
      <c r="G20" s="1980"/>
      <c r="H20" s="1980"/>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2"/>
      <c r="AK20" s="512"/>
      <c r="AL20" s="512"/>
      <c r="AM20" s="514"/>
      <c r="AN20" s="514"/>
      <c r="AO20" s="514"/>
      <c r="AP20" s="514"/>
      <c r="AQ20" s="514"/>
      <c r="AR20" s="514"/>
      <c r="AS20" s="514"/>
      <c r="AT20" s="514"/>
      <c r="AU20" s="514"/>
      <c r="AV20" s="514"/>
      <c r="AW20" s="1225"/>
      <c r="AX20" s="1231"/>
      <c r="AY20" s="22"/>
      <c r="BA20" s="507"/>
      <c r="BC20" s="1226"/>
      <c r="BD20" s="22"/>
      <c r="BR20" s="22"/>
      <c r="BS20" s="22"/>
      <c r="BT20" s="22"/>
      <c r="BU20" s="22"/>
      <c r="BV20" s="22"/>
      <c r="BW20" s="22"/>
      <c r="BX20" s="22"/>
      <c r="BY20" s="22"/>
      <c r="BZ20" s="22"/>
      <c r="CA20" s="131"/>
      <c r="CB20" s="131"/>
      <c r="CC20" s="131"/>
      <c r="CD20" s="22"/>
      <c r="CE20" s="22"/>
      <c r="CF20" s="22"/>
      <c r="CG20" s="22"/>
      <c r="CH20" s="22"/>
      <c r="CI20" s="22"/>
      <c r="CJ20" s="22"/>
      <c r="CK20" s="22"/>
      <c r="CL20" s="22"/>
      <c r="CM20" s="22"/>
      <c r="CN20" s="22"/>
      <c r="CO20" s="22"/>
    </row>
    <row r="21" spans="1:120" ht="14.1" customHeight="1">
      <c r="A21" s="1209"/>
      <c r="B21" s="22"/>
      <c r="C21" s="1981" t="s">
        <v>454</v>
      </c>
      <c r="D21" s="1462"/>
      <c r="E21" s="1737" t="s">
        <v>1375</v>
      </c>
      <c r="F21" s="1737"/>
      <c r="G21" s="1737"/>
      <c r="H21" s="1737"/>
      <c r="I21" s="1737"/>
      <c r="J21" s="1737"/>
      <c r="K21" s="1737"/>
      <c r="L21" s="1737"/>
      <c r="M21" s="1737"/>
      <c r="N21" s="1737"/>
      <c r="O21" s="1737"/>
      <c r="P21" s="1737"/>
      <c r="Q21" s="1737"/>
      <c r="R21" s="1737"/>
      <c r="S21" s="1737"/>
      <c r="T21" s="1737"/>
      <c r="U21" s="1737"/>
      <c r="V21" s="1737"/>
      <c r="W21" s="1737"/>
      <c r="X21" s="1737"/>
      <c r="Y21" s="1737"/>
      <c r="Z21" s="1737"/>
      <c r="AA21" s="1737"/>
      <c r="AB21" s="1737"/>
      <c r="AC21" s="1737"/>
      <c r="AD21" s="1737"/>
      <c r="AE21" s="1737"/>
      <c r="AF21" s="1737"/>
      <c r="AG21" s="1737"/>
      <c r="AH21" s="1737"/>
      <c r="AI21" s="1737"/>
      <c r="AJ21" s="1737"/>
      <c r="AK21" s="1737"/>
      <c r="AL21" s="1737"/>
      <c r="AM21" s="1737"/>
      <c r="AN21" s="1737"/>
      <c r="AO21" s="1737"/>
      <c r="AP21" s="1737"/>
      <c r="AQ21" s="1737"/>
      <c r="AR21" s="1737"/>
      <c r="AS21" s="1737"/>
      <c r="AT21" s="1737"/>
      <c r="AU21" s="1737"/>
      <c r="AV21" s="1737"/>
      <c r="AW21" s="1227"/>
      <c r="AX21" s="161"/>
      <c r="AY21" s="160"/>
      <c r="AZ21" s="160"/>
      <c r="BA21" s="507"/>
      <c r="BB21" s="1229"/>
      <c r="BD21" s="22"/>
      <c r="BR21" s="22"/>
      <c r="BS21" s="22"/>
      <c r="BT21" s="22"/>
      <c r="BU21" s="22"/>
      <c r="BV21" s="22"/>
      <c r="BW21" s="22"/>
      <c r="BX21" s="22"/>
      <c r="BY21" s="22"/>
      <c r="BZ21" s="22"/>
      <c r="CA21" s="160"/>
      <c r="CB21" s="160"/>
      <c r="CC21" s="160"/>
      <c r="CD21" s="22"/>
      <c r="CE21" s="22"/>
      <c r="CF21" s="22"/>
      <c r="CG21" s="22"/>
      <c r="CH21" s="22"/>
      <c r="CI21" s="22"/>
      <c r="CJ21" s="22"/>
      <c r="CK21" s="22"/>
      <c r="CL21" s="22"/>
      <c r="CM21" s="22"/>
      <c r="CN21" s="22"/>
      <c r="CO21" s="22"/>
    </row>
    <row r="22" spans="1:120" ht="14.1" customHeight="1">
      <c r="A22" s="1209"/>
      <c r="B22" s="22"/>
      <c r="C22" s="1981" t="s">
        <v>401</v>
      </c>
      <c r="D22" s="1462"/>
      <c r="E22" s="1984" t="s">
        <v>1188</v>
      </c>
      <c r="F22" s="1984"/>
      <c r="G22" s="1984"/>
      <c r="H22" s="1984"/>
      <c r="I22" s="1984"/>
      <c r="J22" s="1984"/>
      <c r="K22" s="1984"/>
      <c r="L22" s="1984"/>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4"/>
      <c r="AK22" s="1984"/>
      <c r="AL22" s="1984"/>
      <c r="AM22" s="1984"/>
      <c r="AN22" s="1984"/>
      <c r="AO22" s="1984"/>
      <c r="AP22" s="1984"/>
      <c r="AQ22" s="1984"/>
      <c r="AR22" s="1984"/>
      <c r="AS22" s="1984"/>
      <c r="AT22" s="1984"/>
      <c r="AU22" s="1984"/>
      <c r="AV22" s="1984"/>
      <c r="AW22" s="1240"/>
      <c r="AX22" s="161"/>
      <c r="AY22" s="160"/>
      <c r="AZ22" s="160"/>
      <c r="BA22" s="507"/>
      <c r="BB22" s="506"/>
      <c r="BC22" s="505"/>
      <c r="BD22" s="22"/>
      <c r="BR22" s="22"/>
      <c r="BS22" s="22"/>
      <c r="BT22" s="22"/>
      <c r="BU22" s="22"/>
      <c r="BV22" s="22"/>
      <c r="BW22" s="22"/>
      <c r="BX22" s="22"/>
      <c r="BY22" s="22"/>
      <c r="BZ22" s="22"/>
      <c r="CA22" s="160"/>
      <c r="CB22" s="160"/>
      <c r="CC22" s="160"/>
      <c r="CD22" s="22"/>
      <c r="CE22" s="22"/>
      <c r="CF22" s="22"/>
      <c r="CG22" s="22"/>
      <c r="CH22" s="22"/>
      <c r="CI22" s="22"/>
      <c r="CJ22" s="22"/>
      <c r="CK22" s="22"/>
      <c r="CL22" s="22"/>
      <c r="CM22" s="22"/>
      <c r="CN22" s="22"/>
      <c r="CO22" s="22"/>
    </row>
    <row r="23" spans="1:120" ht="14.1" customHeight="1">
      <c r="A23" s="1209"/>
      <c r="C23" s="516"/>
      <c r="D23" s="1985" t="s">
        <v>771</v>
      </c>
      <c r="E23" s="1985"/>
      <c r="F23" s="1737" t="s">
        <v>1376</v>
      </c>
      <c r="G23" s="1737"/>
      <c r="H23" s="1737"/>
      <c r="I23" s="1737"/>
      <c r="J23" s="1737"/>
      <c r="K23" s="1737"/>
      <c r="L23" s="1737"/>
      <c r="M23" s="1737"/>
      <c r="N23" s="1737"/>
      <c r="O23" s="1737"/>
      <c r="P23" s="1737"/>
      <c r="Q23" s="1737"/>
      <c r="R23" s="1737"/>
      <c r="S23" s="1737"/>
      <c r="T23" s="1737"/>
      <c r="U23" s="1737"/>
      <c r="V23" s="1737"/>
      <c r="W23" s="1737"/>
      <c r="X23" s="1737"/>
      <c r="Y23" s="1737"/>
      <c r="Z23" s="1737"/>
      <c r="AA23" s="1737"/>
      <c r="AB23" s="1737"/>
      <c r="AC23" s="1737"/>
      <c r="AD23" s="1737"/>
      <c r="AE23" s="1737"/>
      <c r="AF23" s="1737"/>
      <c r="AG23" s="1737"/>
      <c r="AH23" s="1737"/>
      <c r="AI23" s="1737"/>
      <c r="AJ23" s="1737"/>
      <c r="AK23" s="1737"/>
      <c r="AL23" s="1737"/>
      <c r="AM23" s="1737"/>
      <c r="AN23" s="1737"/>
      <c r="AO23" s="1737"/>
      <c r="AP23" s="1737"/>
      <c r="AQ23" s="1737"/>
      <c r="AR23" s="1737"/>
      <c r="AS23" s="1737"/>
      <c r="AT23" s="1737"/>
      <c r="AU23" s="1737"/>
      <c r="AV23" s="1737"/>
      <c r="AW23" s="1230"/>
      <c r="AX23" s="1231"/>
      <c r="BA23" s="507"/>
      <c r="BB23" s="506"/>
      <c r="BC23" s="505"/>
      <c r="BD23" s="22"/>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22"/>
      <c r="CM23" s="22"/>
      <c r="CN23" s="22"/>
      <c r="CO23" s="22"/>
    </row>
    <row r="24" spans="1:120" ht="14.1" customHeight="1">
      <c r="A24" s="1209"/>
      <c r="B24" s="1232"/>
      <c r="C24" s="516"/>
      <c r="E24" s="105"/>
      <c r="F24" s="136" t="s">
        <v>126</v>
      </c>
      <c r="G24" s="1737" t="s">
        <v>1530</v>
      </c>
      <c r="H24" s="1737"/>
      <c r="I24" s="1737"/>
      <c r="J24" s="1737"/>
      <c r="K24" s="1737"/>
      <c r="L24" s="1737"/>
      <c r="M24" s="1737"/>
      <c r="N24" s="1737"/>
      <c r="O24" s="1737"/>
      <c r="P24" s="1737"/>
      <c r="Q24" s="1737"/>
      <c r="R24" s="1737"/>
      <c r="S24" s="1737"/>
      <c r="T24" s="1737"/>
      <c r="U24" s="1737"/>
      <c r="V24" s="1737"/>
      <c r="W24" s="1737"/>
      <c r="X24" s="1737"/>
      <c r="Y24" s="1737"/>
      <c r="Z24" s="1737"/>
      <c r="AA24" s="1737"/>
      <c r="AB24" s="1737"/>
      <c r="AC24" s="1737"/>
      <c r="AD24" s="1737"/>
      <c r="AE24" s="1737"/>
      <c r="AF24" s="1737"/>
      <c r="AG24" s="1737"/>
      <c r="AH24" s="1737"/>
      <c r="AI24" s="1737"/>
      <c r="AJ24" s="1737"/>
      <c r="AK24" s="1737"/>
      <c r="AL24" s="1737"/>
      <c r="AM24" s="1737"/>
      <c r="AN24" s="1737"/>
      <c r="AO24" s="1737"/>
      <c r="AP24" s="1737"/>
      <c r="AQ24" s="1737"/>
      <c r="AR24" s="1737"/>
      <c r="AS24" s="1737"/>
      <c r="AT24" s="1737"/>
      <c r="AU24" s="1737"/>
      <c r="AV24" s="1737"/>
      <c r="AW24" s="1230"/>
      <c r="AX24" s="1231"/>
      <c r="BA24" s="507"/>
      <c r="BB24" s="506"/>
      <c r="BC24" s="505"/>
      <c r="BD24" s="22"/>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22"/>
      <c r="CM24" s="22"/>
      <c r="CN24" s="22"/>
      <c r="CO24" s="22"/>
    </row>
    <row r="25" spans="1:120" ht="14.1" customHeight="1">
      <c r="A25" s="1209"/>
      <c r="B25" s="1232"/>
      <c r="C25" s="516"/>
      <c r="D25" s="1985" t="s">
        <v>1191</v>
      </c>
      <c r="E25" s="1985"/>
      <c r="F25" s="1737" t="s">
        <v>1377</v>
      </c>
      <c r="G25" s="1737"/>
      <c r="H25" s="1737"/>
      <c r="I25" s="1737"/>
      <c r="J25" s="1737"/>
      <c r="K25" s="1737"/>
      <c r="L25" s="1737"/>
      <c r="M25" s="1737"/>
      <c r="N25" s="1737"/>
      <c r="O25" s="1737"/>
      <c r="P25" s="1737"/>
      <c r="Q25" s="1737"/>
      <c r="R25" s="1737"/>
      <c r="S25" s="1737"/>
      <c r="T25" s="1737"/>
      <c r="U25" s="1737"/>
      <c r="V25" s="1737"/>
      <c r="W25" s="1737"/>
      <c r="X25" s="1737"/>
      <c r="Y25" s="1737"/>
      <c r="Z25" s="1737"/>
      <c r="AA25" s="1737"/>
      <c r="AB25" s="1737"/>
      <c r="AC25" s="1737"/>
      <c r="AD25" s="1737"/>
      <c r="AE25" s="1737"/>
      <c r="AF25" s="1737"/>
      <c r="AG25" s="1737"/>
      <c r="AH25" s="1737"/>
      <c r="AI25" s="1737"/>
      <c r="AJ25" s="1737"/>
      <c r="AK25" s="1737"/>
      <c r="AL25" s="1737"/>
      <c r="AM25" s="1737"/>
      <c r="AN25" s="1737"/>
      <c r="AO25" s="1737"/>
      <c r="AP25" s="1737"/>
      <c r="AQ25" s="1737"/>
      <c r="AR25" s="1737"/>
      <c r="AS25" s="1737"/>
      <c r="AT25" s="1737"/>
      <c r="AU25" s="1737"/>
      <c r="AV25" s="1737"/>
      <c r="AW25" s="1230"/>
      <c r="AX25" s="1231"/>
      <c r="BA25" s="507"/>
      <c r="BB25" s="506"/>
      <c r="BC25" s="1233"/>
      <c r="BD25" s="22"/>
      <c r="BE25" s="22"/>
      <c r="BF25" s="22"/>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22"/>
      <c r="CM25" s="22"/>
      <c r="CN25" s="22"/>
      <c r="CO25" s="22"/>
    </row>
    <row r="26" spans="1:120" ht="13.5" customHeight="1">
      <c r="A26" s="1209"/>
      <c r="C26" s="516"/>
      <c r="E26" s="22"/>
      <c r="F26" s="517" t="s">
        <v>126</v>
      </c>
      <c r="G26" s="1737" t="s">
        <v>326</v>
      </c>
      <c r="H26" s="1737"/>
      <c r="I26" s="1737"/>
      <c r="J26" s="1737"/>
      <c r="K26" s="1737"/>
      <c r="L26" s="1737"/>
      <c r="M26" s="1737"/>
      <c r="N26" s="1737"/>
      <c r="O26" s="1737"/>
      <c r="P26" s="1737"/>
      <c r="Q26" s="1737"/>
      <c r="R26" s="1737"/>
      <c r="S26" s="1737"/>
      <c r="T26" s="1737"/>
      <c r="U26" s="1737"/>
      <c r="V26" s="1737"/>
      <c r="W26" s="1737"/>
      <c r="X26" s="1737"/>
      <c r="Y26" s="1737"/>
      <c r="Z26" s="1737"/>
      <c r="AA26" s="1737"/>
      <c r="AB26" s="1737"/>
      <c r="AC26" s="1737"/>
      <c r="AD26" s="1737"/>
      <c r="AE26" s="1737"/>
      <c r="AF26" s="1737"/>
      <c r="AG26" s="1737"/>
      <c r="AH26" s="1737"/>
      <c r="AI26" s="1737"/>
      <c r="AJ26" s="1737"/>
      <c r="AK26" s="1737"/>
      <c r="AL26" s="1737"/>
      <c r="AM26" s="1737"/>
      <c r="AN26" s="1737"/>
      <c r="AO26" s="1737"/>
      <c r="AP26" s="1737"/>
      <c r="AQ26" s="1737"/>
      <c r="AR26" s="1737"/>
      <c r="AS26" s="1737"/>
      <c r="AT26" s="1737"/>
      <c r="AU26" s="1737"/>
      <c r="AV26" s="1737"/>
      <c r="AW26" s="1230"/>
      <c r="AX26" s="1231"/>
      <c r="BA26" s="507"/>
      <c r="BD26" s="22"/>
      <c r="CA26" s="22"/>
      <c r="CB26" s="22"/>
      <c r="CC26" s="22"/>
      <c r="CD26" s="22"/>
      <c r="CE26" s="22"/>
      <c r="CF26" s="22"/>
      <c r="CG26" s="22"/>
      <c r="CH26" s="22"/>
      <c r="CI26" s="22"/>
      <c r="CJ26" s="159"/>
      <c r="CK26" s="160"/>
      <c r="CL26" s="160"/>
      <c r="CM26" s="160"/>
      <c r="CN26" s="160"/>
      <c r="CO26" s="160"/>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row>
    <row r="27" spans="1:120" ht="13.5" customHeight="1">
      <c r="A27" s="1209"/>
      <c r="C27" s="516"/>
      <c r="D27" s="1985" t="s">
        <v>1193</v>
      </c>
      <c r="E27" s="1985"/>
      <c r="F27" s="1737" t="s">
        <v>1192</v>
      </c>
      <c r="G27" s="1737"/>
      <c r="H27" s="1737"/>
      <c r="I27" s="1737"/>
      <c r="J27" s="1737"/>
      <c r="K27" s="1737"/>
      <c r="L27" s="1737"/>
      <c r="M27" s="1737"/>
      <c r="N27" s="1737"/>
      <c r="O27" s="1737"/>
      <c r="P27" s="1737"/>
      <c r="Q27" s="1737"/>
      <c r="R27" s="1737"/>
      <c r="S27" s="1737"/>
      <c r="T27" s="1737"/>
      <c r="U27" s="1737"/>
      <c r="V27" s="1737"/>
      <c r="W27" s="1737"/>
      <c r="X27" s="1737"/>
      <c r="Y27" s="1737"/>
      <c r="Z27" s="1737"/>
      <c r="AA27" s="1737"/>
      <c r="AB27" s="1737"/>
      <c r="AC27" s="1737"/>
      <c r="AD27" s="1737"/>
      <c r="AE27" s="1737"/>
      <c r="AF27" s="1737"/>
      <c r="AG27" s="1737"/>
      <c r="AH27" s="1737"/>
      <c r="AI27" s="1737"/>
      <c r="AJ27" s="1737"/>
      <c r="AK27" s="1737"/>
      <c r="AL27" s="1737"/>
      <c r="AM27" s="1737"/>
      <c r="AN27" s="1737"/>
      <c r="AO27" s="1737"/>
      <c r="AP27" s="1737"/>
      <c r="AQ27" s="1737"/>
      <c r="AR27" s="1737"/>
      <c r="AS27" s="1737"/>
      <c r="AT27" s="1737"/>
      <c r="AU27" s="1737"/>
      <c r="AV27" s="1737"/>
      <c r="AW27" s="1234"/>
      <c r="AX27" s="1235"/>
      <c r="AY27" s="1192"/>
      <c r="BA27" s="507"/>
      <c r="BB27" s="160"/>
      <c r="BC27" s="1236"/>
      <c r="BD27" s="22"/>
      <c r="BI27" s="22"/>
      <c r="BJ27" s="22"/>
      <c r="BK27" s="22"/>
      <c r="BL27" s="22"/>
      <c r="BM27" s="22"/>
      <c r="BN27" s="22"/>
      <c r="CA27" s="22"/>
      <c r="CB27" s="22"/>
      <c r="CC27" s="22"/>
      <c r="CD27" s="22"/>
      <c r="CE27" s="22"/>
      <c r="CF27" s="22"/>
      <c r="CG27" s="22"/>
      <c r="CH27" s="22"/>
      <c r="CI27" s="22"/>
      <c r="CJ27" s="22"/>
      <c r="CK27" s="160"/>
      <c r="CL27" s="160"/>
      <c r="CM27" s="160"/>
      <c r="CN27" s="160"/>
      <c r="CO27" s="160"/>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row>
    <row r="28" spans="1:120" ht="14.1" customHeight="1">
      <c r="A28" s="1209"/>
      <c r="B28" s="1232"/>
      <c r="C28" s="516"/>
      <c r="F28" s="517" t="s">
        <v>126</v>
      </c>
      <c r="G28" s="1991" t="s">
        <v>1592</v>
      </c>
      <c r="H28" s="1991"/>
      <c r="I28" s="1991"/>
      <c r="J28" s="1991"/>
      <c r="K28" s="1991"/>
      <c r="L28" s="1991"/>
      <c r="M28" s="1991"/>
      <c r="N28" s="1991"/>
      <c r="O28" s="1991"/>
      <c r="P28" s="1991"/>
      <c r="Q28" s="1991"/>
      <c r="R28" s="1991"/>
      <c r="S28" s="1991"/>
      <c r="T28" s="1991"/>
      <c r="U28" s="1991"/>
      <c r="V28" s="1991"/>
      <c r="W28" s="1991"/>
      <c r="X28" s="1991"/>
      <c r="Y28" s="1991"/>
      <c r="Z28" s="1991"/>
      <c r="AA28" s="1991"/>
      <c r="AB28" s="1991"/>
      <c r="AC28" s="1991"/>
      <c r="AD28" s="1991"/>
      <c r="AE28" s="1991"/>
      <c r="AF28" s="1991"/>
      <c r="AG28" s="1991"/>
      <c r="AH28" s="1991"/>
      <c r="AI28" s="1991"/>
      <c r="AJ28" s="1991"/>
      <c r="AK28" s="1991"/>
      <c r="AL28" s="1991"/>
      <c r="AM28" s="1991"/>
      <c r="AN28" s="1991"/>
      <c r="AO28" s="1991"/>
      <c r="AP28" s="1991"/>
      <c r="AQ28" s="1991"/>
      <c r="AR28" s="1991"/>
      <c r="AS28" s="1991"/>
      <c r="AT28" s="1991"/>
      <c r="AU28" s="1991"/>
      <c r="AV28" s="1991"/>
      <c r="AW28" s="1237"/>
      <c r="AX28" s="1238"/>
      <c r="AZ28" s="1310"/>
      <c r="BA28" s="507"/>
      <c r="BB28" s="160"/>
      <c r="BC28" s="22"/>
      <c r="BD28" s="22"/>
      <c r="BI28" s="22"/>
      <c r="BJ28" s="22"/>
      <c r="BK28" s="22"/>
      <c r="BL28" s="1239"/>
      <c r="BM28" s="1239"/>
      <c r="BN28" s="1239"/>
      <c r="CN28" s="160"/>
      <c r="CO28" s="160"/>
      <c r="CP28" s="166"/>
      <c r="CQ28" s="166"/>
      <c r="CR28" s="166"/>
    </row>
    <row r="29" spans="1:120" ht="14.1" customHeight="1">
      <c r="A29" s="1209"/>
      <c r="C29" s="516"/>
      <c r="G29" s="1991"/>
      <c r="H29" s="1991"/>
      <c r="I29" s="1991"/>
      <c r="J29" s="1991"/>
      <c r="K29" s="1991"/>
      <c r="L29" s="1991"/>
      <c r="M29" s="1991"/>
      <c r="N29" s="1991"/>
      <c r="O29" s="1991"/>
      <c r="P29" s="1991"/>
      <c r="Q29" s="1991"/>
      <c r="R29" s="1991"/>
      <c r="S29" s="1991"/>
      <c r="T29" s="1991"/>
      <c r="U29" s="1991"/>
      <c r="V29" s="1991"/>
      <c r="W29" s="1991"/>
      <c r="X29" s="1991"/>
      <c r="Y29" s="1991"/>
      <c r="Z29" s="1991"/>
      <c r="AA29" s="1991"/>
      <c r="AB29" s="1991"/>
      <c r="AC29" s="1991"/>
      <c r="AD29" s="1991"/>
      <c r="AE29" s="1991"/>
      <c r="AF29" s="1991"/>
      <c r="AG29" s="1991"/>
      <c r="AH29" s="1991"/>
      <c r="AI29" s="1991"/>
      <c r="AJ29" s="1991"/>
      <c r="AK29" s="1991"/>
      <c r="AL29" s="1991"/>
      <c r="AM29" s="1991"/>
      <c r="AN29" s="1991"/>
      <c r="AO29" s="1991"/>
      <c r="AP29" s="1991"/>
      <c r="AQ29" s="1991"/>
      <c r="AR29" s="1991"/>
      <c r="AS29" s="1991"/>
      <c r="AT29" s="1991"/>
      <c r="AU29" s="1991"/>
      <c r="AV29" s="1991"/>
      <c r="AW29" s="1240"/>
      <c r="AX29" s="161"/>
      <c r="AY29" s="160"/>
      <c r="AZ29" s="160"/>
      <c r="BA29" s="507"/>
      <c r="BI29" s="22"/>
      <c r="BJ29" s="22"/>
      <c r="BK29" s="22"/>
      <c r="BL29" s="1239"/>
      <c r="BM29" s="1239"/>
      <c r="BN29" s="1239"/>
      <c r="CN29" s="22"/>
      <c r="CO29" s="22"/>
    </row>
    <row r="30" spans="1:120" ht="14.1" customHeight="1">
      <c r="A30" s="1209"/>
      <c r="C30" s="1990" t="s">
        <v>715</v>
      </c>
      <c r="D30" s="1985"/>
      <c r="E30" s="1993" t="s">
        <v>1674</v>
      </c>
      <c r="F30" s="1993"/>
      <c r="G30" s="1993"/>
      <c r="H30" s="1993"/>
      <c r="I30" s="1993"/>
      <c r="J30" s="1993"/>
      <c r="K30" s="1993"/>
      <c r="L30" s="1993"/>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993"/>
      <c r="AL30" s="1993"/>
      <c r="AM30" s="1993"/>
      <c r="AN30" s="1993"/>
      <c r="AO30" s="1993"/>
      <c r="AP30" s="1993"/>
      <c r="AQ30" s="1993"/>
      <c r="AR30" s="1993"/>
      <c r="AS30" s="1993"/>
      <c r="AT30" s="1993"/>
      <c r="AU30" s="1993"/>
      <c r="AV30" s="1993"/>
      <c r="AW30" s="1240"/>
      <c r="AX30" s="161"/>
      <c r="AY30" s="160"/>
      <c r="AZ30" s="160"/>
      <c r="BA30" s="507"/>
      <c r="BI30" s="22"/>
      <c r="BJ30" s="22"/>
      <c r="BK30" s="22"/>
      <c r="BL30" s="1239"/>
      <c r="BM30" s="1239"/>
      <c r="BN30" s="1239"/>
      <c r="CA30" s="22"/>
      <c r="CB30" s="22"/>
      <c r="CC30" s="22"/>
      <c r="CD30" s="22"/>
      <c r="CE30" s="22"/>
      <c r="CF30" s="22"/>
      <c r="CG30" s="22"/>
      <c r="CH30" s="22"/>
      <c r="CI30" s="22"/>
      <c r="CJ30" s="22"/>
      <c r="CK30" s="22"/>
      <c r="CL30" s="22"/>
      <c r="CM30" s="22"/>
      <c r="CN30" s="22"/>
      <c r="CO30" s="22"/>
    </row>
    <row r="31" spans="1:120" ht="14.1" customHeight="1">
      <c r="A31" s="1209"/>
      <c r="C31" s="1990" t="s">
        <v>1194</v>
      </c>
      <c r="D31" s="1985"/>
      <c r="E31" s="1991" t="s">
        <v>1678</v>
      </c>
      <c r="F31" s="1991"/>
      <c r="G31" s="1991"/>
      <c r="H31" s="1991"/>
      <c r="I31" s="1991"/>
      <c r="J31" s="1991"/>
      <c r="K31" s="1991"/>
      <c r="L31" s="1991"/>
      <c r="M31" s="1991"/>
      <c r="N31" s="1991"/>
      <c r="O31" s="1991"/>
      <c r="P31" s="1991"/>
      <c r="Q31" s="1991"/>
      <c r="R31" s="1991"/>
      <c r="S31" s="1991"/>
      <c r="T31" s="1991"/>
      <c r="U31" s="1991"/>
      <c r="V31" s="1991"/>
      <c r="W31" s="1991"/>
      <c r="X31" s="1991"/>
      <c r="Y31" s="1991"/>
      <c r="Z31" s="1991"/>
      <c r="AA31" s="1991"/>
      <c r="AB31" s="1991"/>
      <c r="AC31" s="1991"/>
      <c r="AD31" s="1991"/>
      <c r="AE31" s="1991"/>
      <c r="AF31" s="1991"/>
      <c r="AG31" s="1991"/>
      <c r="AH31" s="1991"/>
      <c r="AI31" s="1991"/>
      <c r="AJ31" s="1991"/>
      <c r="AK31" s="1991"/>
      <c r="AL31" s="1991"/>
      <c r="AM31" s="1991"/>
      <c r="AN31" s="1991"/>
      <c r="AO31" s="1991"/>
      <c r="AP31" s="1991"/>
      <c r="AQ31" s="1991"/>
      <c r="AR31" s="1991"/>
      <c r="AS31" s="1991"/>
      <c r="AT31" s="1991"/>
      <c r="AU31" s="1991"/>
      <c r="AV31" s="1991"/>
      <c r="AW31" s="1240"/>
      <c r="AX31" s="161"/>
      <c r="AY31" s="160"/>
      <c r="AZ31" s="160"/>
      <c r="BA31" s="507"/>
      <c r="CA31" s="22"/>
      <c r="CB31" s="22"/>
      <c r="CC31" s="22"/>
      <c r="CD31" s="22"/>
      <c r="CE31" s="22"/>
      <c r="CF31" s="22"/>
      <c r="CG31" s="22"/>
      <c r="CH31" s="22"/>
      <c r="CI31" s="22"/>
      <c r="CJ31" s="22"/>
      <c r="CK31" s="22"/>
      <c r="CL31" s="22"/>
      <c r="CM31" s="22"/>
      <c r="CN31" s="22"/>
      <c r="CO31" s="22"/>
    </row>
    <row r="32" spans="1:120" ht="14.1" customHeight="1">
      <c r="A32" s="34"/>
      <c r="C32" s="528"/>
      <c r="D32" s="22"/>
      <c r="E32" s="1991"/>
      <c r="F32" s="1991"/>
      <c r="G32" s="1991"/>
      <c r="H32" s="1991"/>
      <c r="I32" s="1991"/>
      <c r="J32" s="1991"/>
      <c r="K32" s="1991"/>
      <c r="L32" s="1991"/>
      <c r="M32" s="1991"/>
      <c r="N32" s="1991"/>
      <c r="O32" s="1991"/>
      <c r="P32" s="1991"/>
      <c r="Q32" s="1991"/>
      <c r="R32" s="1991"/>
      <c r="S32" s="1991"/>
      <c r="T32" s="1991"/>
      <c r="U32" s="1991"/>
      <c r="V32" s="1991"/>
      <c r="W32" s="1991"/>
      <c r="X32" s="1991"/>
      <c r="Y32" s="1991"/>
      <c r="Z32" s="1991"/>
      <c r="AA32" s="1991"/>
      <c r="AB32" s="1991"/>
      <c r="AC32" s="1991"/>
      <c r="AD32" s="1991"/>
      <c r="AE32" s="1991"/>
      <c r="AF32" s="1991"/>
      <c r="AG32" s="1991"/>
      <c r="AH32" s="1991"/>
      <c r="AI32" s="1991"/>
      <c r="AJ32" s="1991"/>
      <c r="AK32" s="1991"/>
      <c r="AL32" s="1991"/>
      <c r="AM32" s="1991"/>
      <c r="AN32" s="1991"/>
      <c r="AO32" s="1991"/>
      <c r="AP32" s="1991"/>
      <c r="AQ32" s="1991"/>
      <c r="AR32" s="1991"/>
      <c r="AS32" s="1991"/>
      <c r="AT32" s="1991"/>
      <c r="AU32" s="1991"/>
      <c r="AV32" s="1991"/>
      <c r="AW32" s="1240"/>
      <c r="AX32" s="161"/>
      <c r="AY32" s="160"/>
      <c r="AZ32" s="160"/>
      <c r="BA32" s="507"/>
      <c r="CA32" s="22"/>
      <c r="CB32" s="22"/>
      <c r="CC32" s="22"/>
      <c r="CD32" s="22"/>
      <c r="CE32" s="22"/>
      <c r="CF32" s="22"/>
      <c r="CG32" s="22"/>
      <c r="CH32" s="22"/>
      <c r="CI32" s="22"/>
      <c r="CJ32" s="22"/>
      <c r="CK32" s="22"/>
      <c r="CL32" s="22"/>
      <c r="CM32" s="22"/>
      <c r="CN32" s="22"/>
      <c r="CO32" s="22"/>
    </row>
    <row r="33" spans="1:95" ht="14.1" customHeight="1">
      <c r="A33" s="34"/>
      <c r="C33" s="1990" t="s">
        <v>1205</v>
      </c>
      <c r="D33" s="1985"/>
      <c r="E33" s="1992" t="s">
        <v>1529</v>
      </c>
      <c r="F33" s="1992"/>
      <c r="G33" s="1992"/>
      <c r="H33" s="1992"/>
      <c r="I33" s="1992"/>
      <c r="J33" s="1992"/>
      <c r="K33" s="1992"/>
      <c r="L33" s="1992"/>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1992"/>
      <c r="AO33" s="1992"/>
      <c r="AP33" s="1992"/>
      <c r="AQ33" s="1992"/>
      <c r="AR33" s="1992"/>
      <c r="AS33" s="1992"/>
      <c r="AT33" s="1992"/>
      <c r="AU33" s="1992"/>
      <c r="AV33" s="1992"/>
      <c r="AW33" s="1234"/>
      <c r="AX33" s="1235"/>
      <c r="AY33" s="1192"/>
      <c r="AZ33" s="1192"/>
      <c r="BA33" s="507"/>
      <c r="BD33" s="22"/>
      <c r="CA33" s="22"/>
      <c r="CB33" s="22"/>
      <c r="CC33" s="22"/>
      <c r="CD33" s="22"/>
      <c r="CE33" s="22"/>
      <c r="CF33" s="22"/>
      <c r="CG33" s="22"/>
      <c r="CH33" s="22"/>
      <c r="CI33" s="22"/>
      <c r="CJ33" s="22"/>
      <c r="CK33" s="22"/>
      <c r="CL33" s="22"/>
      <c r="CM33" s="22"/>
      <c r="CN33" s="22"/>
      <c r="CO33" s="22"/>
    </row>
    <row r="34" spans="1:95" ht="14.1" customHeight="1">
      <c r="A34" s="34"/>
      <c r="C34" s="518"/>
      <c r="D34" s="517"/>
      <c r="E34" s="1992"/>
      <c r="F34" s="1992"/>
      <c r="G34" s="1992"/>
      <c r="H34" s="1992"/>
      <c r="I34" s="1992"/>
      <c r="J34" s="1992"/>
      <c r="K34" s="1992"/>
      <c r="L34" s="1992"/>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c r="AN34" s="1992"/>
      <c r="AO34" s="1992"/>
      <c r="AP34" s="1992"/>
      <c r="AQ34" s="1992"/>
      <c r="AR34" s="1992"/>
      <c r="AS34" s="1992"/>
      <c r="AT34" s="1992"/>
      <c r="AU34" s="1992"/>
      <c r="AV34" s="1992"/>
      <c r="AW34" s="1234"/>
      <c r="AX34" s="1235"/>
      <c r="AY34" s="1192"/>
      <c r="AZ34" s="1192"/>
      <c r="BA34" s="507"/>
      <c r="BD34" s="22"/>
      <c r="CA34" s="22"/>
      <c r="CB34" s="22"/>
      <c r="CC34" s="22"/>
      <c r="CD34" s="22"/>
      <c r="CE34" s="22"/>
      <c r="CF34" s="22"/>
      <c r="CG34" s="22"/>
      <c r="CH34" s="22"/>
      <c r="CI34" s="22"/>
      <c r="CJ34" s="22"/>
      <c r="CK34" s="22"/>
      <c r="CL34" s="22"/>
      <c r="CM34" s="22"/>
      <c r="CN34" s="22"/>
      <c r="CO34" s="22"/>
    </row>
    <row r="35" spans="1:95" ht="14.1" customHeight="1">
      <c r="A35" s="34"/>
      <c r="C35" s="1990" t="s">
        <v>1403</v>
      </c>
      <c r="D35" s="1985"/>
      <c r="E35" s="1984" t="s">
        <v>1593</v>
      </c>
      <c r="F35" s="1984"/>
      <c r="G35" s="1984"/>
      <c r="H35" s="1984"/>
      <c r="I35" s="1984"/>
      <c r="J35" s="1984"/>
      <c r="K35" s="1984"/>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234"/>
      <c r="AX35" s="1235"/>
      <c r="AY35" s="1192"/>
      <c r="AZ35" s="1192"/>
      <c r="BA35" s="507"/>
      <c r="BD35" s="22"/>
      <c r="CA35" s="22"/>
      <c r="CB35" s="22"/>
      <c r="CC35" s="22"/>
      <c r="CD35" s="22"/>
      <c r="CE35" s="22"/>
      <c r="CF35" s="22"/>
      <c r="CG35" s="22"/>
      <c r="CH35" s="22"/>
      <c r="CI35" s="22"/>
      <c r="CJ35" s="22"/>
      <c r="CK35" s="22"/>
      <c r="CL35" s="22"/>
      <c r="CM35" s="22"/>
      <c r="CN35" s="22"/>
      <c r="CO35" s="22"/>
    </row>
    <row r="36" spans="1:95" ht="14.1" customHeight="1">
      <c r="A36" s="1209"/>
      <c r="C36" s="529"/>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1"/>
      <c r="AH36" s="531"/>
      <c r="AI36" s="531"/>
      <c r="AJ36" s="530"/>
      <c r="AK36" s="532"/>
      <c r="AL36" s="533"/>
      <c r="AM36" s="533"/>
      <c r="AN36" s="533"/>
      <c r="AO36" s="533"/>
      <c r="AP36" s="533"/>
      <c r="AQ36" s="533"/>
      <c r="AR36" s="533"/>
      <c r="AS36" s="533"/>
      <c r="AT36" s="533"/>
      <c r="AU36" s="533"/>
      <c r="AV36" s="533"/>
      <c r="AW36" s="1242"/>
      <c r="AX36" s="1235"/>
      <c r="AY36" s="1192"/>
      <c r="AZ36" s="1192"/>
      <c r="BA36" s="507"/>
      <c r="BP36" s="22"/>
      <c r="CA36" s="22"/>
      <c r="CB36" s="22"/>
      <c r="CC36" s="22"/>
      <c r="CD36" s="22"/>
      <c r="CE36" s="22"/>
      <c r="CF36" s="22"/>
      <c r="CG36" s="22"/>
      <c r="CH36" s="22"/>
      <c r="CI36" s="22"/>
      <c r="CJ36" s="22"/>
      <c r="CK36" s="22"/>
      <c r="CL36" s="22"/>
      <c r="CM36" s="22"/>
      <c r="CN36" s="22"/>
      <c r="CO36" s="22"/>
    </row>
    <row r="37" spans="1:95" ht="14.1" customHeight="1">
      <c r="A37" s="1209"/>
      <c r="C37" s="1243"/>
      <c r="D37" s="1243"/>
      <c r="E37" s="1243"/>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3"/>
      <c r="AH37" s="1243"/>
      <c r="AI37" s="1243"/>
      <c r="AK37" s="1244"/>
      <c r="AL37" s="1192"/>
      <c r="AM37" s="1192"/>
      <c r="AN37" s="1192"/>
      <c r="AO37" s="1192"/>
      <c r="AP37" s="1192"/>
      <c r="AQ37" s="1192"/>
      <c r="AR37" s="1192"/>
      <c r="AS37" s="1192"/>
      <c r="AT37" s="1192"/>
      <c r="AU37" s="1192"/>
      <c r="AV37" s="1192"/>
      <c r="AW37" s="1192"/>
      <c r="AX37" s="1235"/>
      <c r="AY37" s="1192"/>
      <c r="AZ37" s="1192"/>
      <c r="BA37" s="507"/>
      <c r="BD37" s="504" t="s">
        <v>1195</v>
      </c>
      <c r="BP37" s="22"/>
      <c r="CA37" s="22"/>
      <c r="CB37" s="22"/>
      <c r="CC37" s="22"/>
      <c r="CD37" s="22"/>
      <c r="CE37" s="22"/>
      <c r="CF37" s="22"/>
      <c r="CG37" s="22"/>
      <c r="CH37" s="22"/>
      <c r="CI37" s="22"/>
      <c r="CJ37" s="22"/>
      <c r="CK37" s="22"/>
      <c r="CL37" s="22"/>
      <c r="CM37" s="22"/>
      <c r="CN37" s="22"/>
      <c r="CO37" s="22"/>
    </row>
    <row r="38" spans="1:95" ht="14.1" customHeight="1">
      <c r="A38" s="1736" t="s">
        <v>450</v>
      </c>
      <c r="B38" s="1462"/>
      <c r="C38" s="1737" t="s">
        <v>470</v>
      </c>
      <c r="D38" s="1737"/>
      <c r="E38" s="1737"/>
      <c r="F38" s="1737"/>
      <c r="G38" s="1737"/>
      <c r="H38" s="1737"/>
      <c r="I38" s="1737"/>
      <c r="J38" s="1737"/>
      <c r="K38" s="1737"/>
      <c r="L38" s="1737"/>
      <c r="M38" s="1737"/>
      <c r="N38" s="1737"/>
      <c r="O38" s="1737"/>
      <c r="P38" s="1737"/>
      <c r="Q38" s="1737"/>
      <c r="R38" s="1737"/>
      <c r="S38" s="1737"/>
      <c r="T38" s="1737"/>
      <c r="U38" s="1737"/>
      <c r="V38" s="1737"/>
      <c r="W38" s="1737"/>
      <c r="X38" s="1737"/>
      <c r="Y38" s="1737"/>
      <c r="Z38" s="1737"/>
      <c r="AA38" s="1737"/>
      <c r="AB38" s="1737"/>
      <c r="AC38" s="1737"/>
      <c r="AD38" s="1737"/>
      <c r="AE38" s="1737"/>
      <c r="AF38" s="1737"/>
      <c r="AG38" s="1737"/>
      <c r="AH38" s="1737"/>
      <c r="AI38" s="1737"/>
      <c r="AJ38" s="1737"/>
      <c r="AK38" s="768"/>
      <c r="AL38" s="169" t="s">
        <v>126</v>
      </c>
      <c r="AM38" s="1707" t="s">
        <v>1402</v>
      </c>
      <c r="AN38" s="1707"/>
      <c r="AO38" s="1707"/>
      <c r="AP38" s="1707"/>
      <c r="AQ38" s="1707"/>
      <c r="AR38" s="1707"/>
      <c r="AS38" s="1707"/>
      <c r="AT38" s="1707"/>
      <c r="AU38" s="1707"/>
      <c r="AV38" s="1707"/>
      <c r="AW38" s="1707"/>
      <c r="AX38" s="1245"/>
      <c r="AY38" s="165"/>
      <c r="AZ38" s="506"/>
      <c r="BA38" s="507"/>
      <c r="BC38" s="1247"/>
      <c r="BD38" s="133" t="s">
        <v>1187</v>
      </c>
      <c r="BO38" s="22"/>
      <c r="BP38" s="22"/>
      <c r="CA38" s="22"/>
      <c r="CB38" s="22"/>
      <c r="CC38" s="22"/>
      <c r="CD38" s="22"/>
      <c r="CE38" s="22"/>
      <c r="CF38" s="159"/>
      <c r="CG38" s="610"/>
      <c r="CH38" s="1545"/>
      <c r="CI38" s="1545"/>
      <c r="CJ38" s="1545"/>
      <c r="CK38" s="1545"/>
      <c r="CL38" s="1545"/>
      <c r="CM38" s="1545"/>
      <c r="CN38" s="1545"/>
      <c r="CO38" s="1545"/>
      <c r="CP38" s="1545"/>
      <c r="CQ38" s="1545"/>
    </row>
    <row r="39" spans="1:95" ht="14.25" customHeight="1">
      <c r="A39" s="34"/>
      <c r="B39" s="22"/>
      <c r="C39" s="171" t="s">
        <v>35</v>
      </c>
      <c r="D39" s="1994" t="s">
        <v>1531</v>
      </c>
      <c r="E39" s="1994"/>
      <c r="F39" s="1994"/>
      <c r="G39" s="1994"/>
      <c r="H39" s="1994"/>
      <c r="I39" s="1994"/>
      <c r="J39" s="1994"/>
      <c r="K39" s="1994"/>
      <c r="L39" s="1994"/>
      <c r="M39" s="1994"/>
      <c r="N39" s="1994"/>
      <c r="O39" s="1994"/>
      <c r="P39" s="1994"/>
      <c r="Q39" s="1994"/>
      <c r="R39" s="1994"/>
      <c r="S39" s="1994"/>
      <c r="T39" s="22"/>
      <c r="U39" s="22"/>
      <c r="V39" s="22"/>
      <c r="W39" s="22"/>
      <c r="X39" s="22"/>
      <c r="Y39" s="22"/>
      <c r="Z39" s="519"/>
      <c r="AA39" s="22"/>
      <c r="AB39" s="105"/>
      <c r="AC39" s="22"/>
      <c r="AD39" s="22"/>
      <c r="AE39" s="22"/>
      <c r="AF39" s="22"/>
      <c r="AG39" s="22"/>
      <c r="AH39" s="22"/>
      <c r="AI39" s="22"/>
      <c r="AJ39" s="22"/>
      <c r="AK39" s="22"/>
      <c r="AL39" s="31"/>
      <c r="AM39" s="1707"/>
      <c r="AN39" s="1707"/>
      <c r="AO39" s="1707"/>
      <c r="AP39" s="1707"/>
      <c r="AQ39" s="1707"/>
      <c r="AR39" s="1707"/>
      <c r="AS39" s="1707"/>
      <c r="AT39" s="1707"/>
      <c r="AU39" s="1707"/>
      <c r="AV39" s="1707"/>
      <c r="AW39" s="1707"/>
      <c r="AX39" s="1246"/>
      <c r="AY39" s="510"/>
      <c r="AZ39" s="510"/>
      <c r="BA39" s="507"/>
      <c r="BC39" s="507"/>
      <c r="BE39" s="22" t="s">
        <v>331</v>
      </c>
      <c r="BF39" s="22"/>
      <c r="BG39" s="22"/>
      <c r="BH39" s="22"/>
      <c r="BI39" s="22"/>
      <c r="BJ39" s="22"/>
      <c r="BK39" s="22"/>
      <c r="BL39" s="22"/>
      <c r="BM39" s="22"/>
      <c r="BN39" s="22"/>
      <c r="BO39" s="22"/>
      <c r="BP39" s="22"/>
      <c r="CA39" s="22"/>
      <c r="CB39" s="22"/>
      <c r="CC39" s="22"/>
      <c r="CD39" s="22"/>
      <c r="CE39" s="22"/>
      <c r="CF39" s="22"/>
      <c r="CG39" s="22"/>
      <c r="CH39" s="1545"/>
      <c r="CI39" s="1545"/>
      <c r="CJ39" s="1545"/>
      <c r="CK39" s="1545"/>
      <c r="CL39" s="1545"/>
      <c r="CM39" s="1545"/>
      <c r="CN39" s="1545"/>
      <c r="CO39" s="1545"/>
      <c r="CP39" s="1545"/>
      <c r="CQ39" s="1545"/>
    </row>
    <row r="40" spans="1:95" ht="14.1" customHeight="1">
      <c r="A40" s="29"/>
      <c r="B40" s="22"/>
      <c r="C40" s="22"/>
      <c r="D40" s="23" t="s">
        <v>212</v>
      </c>
      <c r="E40" s="1995" t="s">
        <v>1378</v>
      </c>
      <c r="F40" s="1995"/>
      <c r="G40" s="1995"/>
      <c r="H40" s="1995"/>
      <c r="I40" s="1995"/>
      <c r="J40" s="1995"/>
      <c r="K40" s="1995"/>
      <c r="L40" s="1995"/>
      <c r="M40" s="1995"/>
      <c r="N40" s="1995"/>
      <c r="O40" s="1995"/>
      <c r="P40" s="1995"/>
      <c r="Q40" s="1995"/>
      <c r="R40" s="22"/>
      <c r="S40" s="1996">
        <f>AA79</f>
        <v>7</v>
      </c>
      <c r="T40" s="1996"/>
      <c r="U40" s="105" t="s">
        <v>114</v>
      </c>
      <c r="V40" s="22"/>
      <c r="W40" s="22"/>
      <c r="X40" s="22"/>
      <c r="Y40" s="22"/>
      <c r="Z40" s="22"/>
      <c r="AA40" s="22"/>
      <c r="AB40" s="22"/>
      <c r="AC40" s="22"/>
      <c r="AD40" s="22"/>
      <c r="AE40" s="22"/>
      <c r="AF40" s="22"/>
      <c r="AG40" s="22"/>
      <c r="AH40" s="22"/>
      <c r="AI40" s="22"/>
      <c r="AJ40" s="22"/>
      <c r="AK40" s="22"/>
      <c r="AL40" s="525"/>
      <c r="AM40" s="510"/>
      <c r="AN40" s="510"/>
      <c r="AO40" s="510"/>
      <c r="AP40" s="510"/>
      <c r="AQ40" s="510"/>
      <c r="AR40" s="510"/>
      <c r="AS40" s="510"/>
      <c r="AT40" s="510"/>
      <c r="AU40" s="510"/>
      <c r="AV40" s="510"/>
      <c r="AW40" s="510"/>
      <c r="AX40" s="1246"/>
      <c r="AY40" s="510"/>
      <c r="AZ40" s="510"/>
      <c r="BA40" s="507"/>
      <c r="BC40" s="507"/>
      <c r="BD40" s="22"/>
      <c r="BF40" s="22" t="s">
        <v>176</v>
      </c>
      <c r="BG40" s="22"/>
      <c r="BH40" s="22"/>
      <c r="BI40" s="22"/>
      <c r="BJ40" s="22"/>
      <c r="BK40" s="22"/>
      <c r="BL40" s="22"/>
      <c r="BM40" s="22"/>
      <c r="BN40" s="22"/>
      <c r="BO40" s="22"/>
      <c r="BP40" s="22"/>
      <c r="CA40" s="22"/>
      <c r="CB40" s="22"/>
      <c r="CC40" s="22"/>
      <c r="CD40" s="22"/>
      <c r="CE40" s="22"/>
      <c r="CF40" s="159"/>
      <c r="CG40" s="22"/>
      <c r="CH40" s="1545"/>
      <c r="CI40" s="1545"/>
      <c r="CJ40" s="1545"/>
      <c r="CK40" s="1545"/>
      <c r="CL40" s="1545"/>
      <c r="CM40" s="1545"/>
      <c r="CN40" s="1545"/>
      <c r="CO40" s="1545"/>
      <c r="CP40" s="1545"/>
      <c r="CQ40" s="1545"/>
    </row>
    <row r="41" spans="1:95" ht="14.1" customHeight="1" thickBot="1">
      <c r="A41" s="29"/>
      <c r="B41" s="22"/>
      <c r="C41" s="22"/>
      <c r="D41" s="22" t="s">
        <v>1689</v>
      </c>
      <c r="E41" s="1995" t="s">
        <v>1119</v>
      </c>
      <c r="F41" s="1995"/>
      <c r="G41" s="1995"/>
      <c r="H41" s="1995"/>
      <c r="I41" s="1995"/>
      <c r="J41" s="1995"/>
      <c r="K41" s="1995"/>
      <c r="L41" s="1995"/>
      <c r="M41" s="1995"/>
      <c r="N41" s="1995"/>
      <c r="O41" s="1995"/>
      <c r="P41" s="1995"/>
      <c r="Q41" s="1995"/>
      <c r="R41" s="22"/>
      <c r="S41" s="1997">
        <f>$G$11+$L$11+$O$11+$R$11+$W$11+$Z$11+IF(COUNT(AC11:AK12)&gt;0,1,0)</f>
        <v>8</v>
      </c>
      <c r="T41" s="1997"/>
      <c r="U41" s="105" t="s">
        <v>114</v>
      </c>
      <c r="V41" s="22"/>
      <c r="W41" s="22"/>
      <c r="X41" s="22"/>
      <c r="Y41" s="142"/>
      <c r="Z41" s="142"/>
      <c r="AA41" s="142"/>
      <c r="AB41" s="22"/>
      <c r="AC41" s="142"/>
      <c r="AD41" s="142"/>
      <c r="AE41" s="142"/>
      <c r="AF41" s="1239"/>
      <c r="AG41" s="1239"/>
      <c r="AH41" s="1239"/>
      <c r="AI41" s="22"/>
      <c r="AJ41" s="22"/>
      <c r="AK41" s="142"/>
      <c r="AL41" s="527" t="s">
        <v>1594</v>
      </c>
      <c r="AX41" s="1231"/>
      <c r="BA41" s="507"/>
      <c r="BC41" s="507"/>
      <c r="BD41" s="22"/>
      <c r="BE41" s="22"/>
      <c r="BF41" s="22" t="s">
        <v>177</v>
      </c>
      <c r="BG41" s="22"/>
      <c r="BH41" s="22"/>
      <c r="BI41" s="22"/>
      <c r="BJ41" s="22"/>
      <c r="BK41" s="22"/>
      <c r="BL41" s="22"/>
      <c r="BM41" s="22"/>
      <c r="BN41" s="22"/>
      <c r="BO41" s="50"/>
      <c r="BP41" s="22"/>
      <c r="CA41" s="22"/>
      <c r="CB41" s="22"/>
      <c r="CC41" s="22"/>
      <c r="CD41" s="22"/>
      <c r="CE41" s="22"/>
      <c r="CG41" s="503"/>
      <c r="CH41" s="1545"/>
      <c r="CI41" s="1545"/>
      <c r="CJ41" s="1545"/>
      <c r="CK41" s="1545"/>
      <c r="CL41" s="1545"/>
      <c r="CM41" s="1545"/>
      <c r="CN41" s="1545"/>
      <c r="CO41" s="1545"/>
      <c r="CP41" s="1545"/>
      <c r="CQ41" s="1545"/>
    </row>
    <row r="42" spans="1:95" ht="14.1" customHeight="1" thickBot="1">
      <c r="A42" s="29"/>
      <c r="B42" s="22"/>
      <c r="C42" s="23"/>
      <c r="D42" s="23" t="s">
        <v>1690</v>
      </c>
      <c r="E42" s="1995" t="s">
        <v>1118</v>
      </c>
      <c r="F42" s="1995"/>
      <c r="G42" s="1995"/>
      <c r="H42" s="1995"/>
      <c r="I42" s="1995"/>
      <c r="J42" s="1995"/>
      <c r="K42" s="1995"/>
      <c r="L42" s="1995"/>
      <c r="M42" s="1995"/>
      <c r="N42" s="1995"/>
      <c r="O42" s="1995"/>
      <c r="P42" s="1995"/>
      <c r="Q42" s="1995"/>
      <c r="R42" s="22"/>
      <c r="S42" s="1998">
        <f>$BH$50</f>
        <v>7.497109826589595</v>
      </c>
      <c r="T42" s="1999"/>
      <c r="U42" s="105" t="s">
        <v>114</v>
      </c>
      <c r="V42" s="22"/>
      <c r="W42" s="22"/>
      <c r="X42" s="22"/>
      <c r="Y42" s="1249"/>
      <c r="Z42" s="1249"/>
      <c r="AA42" s="1249"/>
      <c r="AB42" s="1250"/>
      <c r="AC42" s="1249"/>
      <c r="AD42" s="1249"/>
      <c r="AE42" s="1249"/>
      <c r="AF42" s="1239"/>
      <c r="AG42" s="1239"/>
      <c r="AH42" s="1239"/>
      <c r="AI42" s="22"/>
      <c r="AJ42" s="22"/>
      <c r="AK42" s="142"/>
      <c r="AL42" s="90" t="s">
        <v>30</v>
      </c>
      <c r="AM42" s="1707" t="s">
        <v>1677</v>
      </c>
      <c r="AN42" s="1707"/>
      <c r="AO42" s="1707"/>
      <c r="AP42" s="1707"/>
      <c r="AQ42" s="1707"/>
      <c r="AR42" s="1707"/>
      <c r="AS42" s="1707"/>
      <c r="AT42" s="1707"/>
      <c r="AU42" s="1707"/>
      <c r="AV42" s="1707"/>
      <c r="AW42" s="1707"/>
      <c r="AX42" s="161"/>
      <c r="AY42" s="160"/>
      <c r="AZ42" s="160"/>
      <c r="BA42" s="507"/>
      <c r="BC42" s="507"/>
      <c r="BD42" s="22"/>
      <c r="BE42" s="105"/>
      <c r="BF42" s="22" t="s">
        <v>178</v>
      </c>
      <c r="BG42" s="105"/>
      <c r="BH42" s="1241"/>
      <c r="BI42" s="50"/>
      <c r="BJ42" s="50"/>
      <c r="BK42" s="50"/>
      <c r="BL42" s="50"/>
      <c r="BM42" s="50"/>
      <c r="BN42" s="50"/>
      <c r="BO42" s="22"/>
      <c r="CA42" s="22"/>
      <c r="CB42" s="22"/>
      <c r="CC42" s="22"/>
      <c r="CD42" s="22"/>
      <c r="CE42" s="22"/>
      <c r="CF42" s="610"/>
      <c r="CG42" s="503"/>
      <c r="CI42" s="84"/>
      <c r="CJ42" s="84"/>
      <c r="CK42" s="84"/>
      <c r="CL42" s="84"/>
      <c r="CM42" s="84"/>
      <c r="CN42" s="84"/>
      <c r="CO42" s="84"/>
      <c r="CP42" s="84"/>
      <c r="CQ42" s="84"/>
    </row>
    <row r="43" spans="1:95" ht="14.1" customHeight="1">
      <c r="A43" s="29"/>
      <c r="B43" s="22"/>
      <c r="C43" s="23"/>
      <c r="D43" s="23"/>
      <c r="E43" s="1208"/>
      <c r="F43" s="1208"/>
      <c r="G43" s="1208"/>
      <c r="H43" s="1208"/>
      <c r="I43" s="1208"/>
      <c r="J43" s="1208"/>
      <c r="K43" s="1208"/>
      <c r="L43" s="1208"/>
      <c r="M43" s="1208"/>
      <c r="N43" s="1208"/>
      <c r="O43" s="1208"/>
      <c r="P43" s="1208"/>
      <c r="Q43" s="1208"/>
      <c r="R43" s="22"/>
      <c r="S43" s="1251"/>
      <c r="T43" s="1251"/>
      <c r="U43" s="105"/>
      <c r="V43" s="22"/>
      <c r="W43" s="22"/>
      <c r="X43" s="22"/>
      <c r="Y43" s="1249"/>
      <c r="Z43" s="1249"/>
      <c r="AA43" s="1249"/>
      <c r="AB43" s="1250"/>
      <c r="AC43" s="1249"/>
      <c r="AD43" s="1249"/>
      <c r="AE43" s="1249"/>
      <c r="AF43" s="1239"/>
      <c r="AG43" s="1239"/>
      <c r="AH43" s="1239"/>
      <c r="AI43" s="22"/>
      <c r="AJ43" s="22"/>
      <c r="AK43" s="142"/>
      <c r="AL43" s="42"/>
      <c r="AM43" s="1707"/>
      <c r="AN43" s="1707"/>
      <c r="AO43" s="1707"/>
      <c r="AP43" s="1707"/>
      <c r="AQ43" s="1707"/>
      <c r="AR43" s="1707"/>
      <c r="AS43" s="1707"/>
      <c r="AT43" s="1707"/>
      <c r="AU43" s="1707"/>
      <c r="AV43" s="1707"/>
      <c r="AW43" s="1707"/>
      <c r="AX43" s="161"/>
      <c r="AY43" s="160"/>
      <c r="AZ43" s="160"/>
      <c r="BA43" s="507"/>
      <c r="BC43" s="507"/>
      <c r="BD43" s="22"/>
      <c r="BE43" s="22"/>
      <c r="BG43" s="22"/>
      <c r="BH43" s="22"/>
      <c r="BI43" s="22"/>
      <c r="BJ43" s="22"/>
      <c r="BK43" s="22"/>
      <c r="BL43" s="22"/>
      <c r="BM43" s="22"/>
      <c r="BN43" s="22"/>
      <c r="BP43" s="760" t="s">
        <v>327</v>
      </c>
      <c r="CA43" s="22"/>
      <c r="CB43" s="22"/>
      <c r="CC43" s="22"/>
      <c r="CD43" s="22"/>
      <c r="CE43" s="22"/>
      <c r="CF43" s="159"/>
      <c r="CG43" s="610"/>
      <c r="CH43" s="2223"/>
      <c r="CI43" s="2223"/>
      <c r="CJ43" s="2223"/>
      <c r="CK43" s="2223"/>
      <c r="CL43" s="2223"/>
      <c r="CM43" s="2223"/>
      <c r="CN43" s="2223"/>
      <c r="CO43" s="2223"/>
      <c r="CP43" s="2223"/>
      <c r="CQ43" s="2223"/>
    </row>
    <row r="44" spans="1:95" ht="14.1" customHeight="1">
      <c r="A44" s="29"/>
      <c r="B44" s="22"/>
      <c r="C44" s="23" t="s">
        <v>467</v>
      </c>
      <c r="D44" s="23" t="s">
        <v>1763</v>
      </c>
      <c r="E44" s="23"/>
      <c r="F44" s="23"/>
      <c r="G44" s="23"/>
      <c r="H44" s="23"/>
      <c r="I44" s="23"/>
      <c r="J44" s="23"/>
      <c r="K44" s="23"/>
      <c r="L44" s="23"/>
      <c r="M44" s="23"/>
      <c r="V44" s="22"/>
      <c r="W44" s="22"/>
      <c r="X44" s="22"/>
      <c r="Y44" s="142"/>
      <c r="Z44" s="142"/>
      <c r="AA44" s="142"/>
      <c r="AB44" s="1250"/>
      <c r="AC44" s="142"/>
      <c r="AD44" s="142"/>
      <c r="AE44" s="142"/>
      <c r="AF44" s="1239"/>
      <c r="AG44" s="1239"/>
      <c r="AH44" s="1239"/>
      <c r="AI44" s="22"/>
      <c r="AJ44" s="22"/>
      <c r="AK44" s="142"/>
      <c r="AL44" s="175"/>
      <c r="AM44" s="1707"/>
      <c r="AN44" s="1707"/>
      <c r="AO44" s="1707"/>
      <c r="AP44" s="1707"/>
      <c r="AQ44" s="1707"/>
      <c r="AR44" s="1707"/>
      <c r="AS44" s="1707"/>
      <c r="AT44" s="1707"/>
      <c r="AU44" s="1707"/>
      <c r="AV44" s="1707"/>
      <c r="AW44" s="1707"/>
      <c r="AX44" s="161"/>
      <c r="AY44" s="160"/>
      <c r="AZ44" s="160"/>
      <c r="BC44" s="507"/>
      <c r="BD44" s="1344" t="s">
        <v>171</v>
      </c>
      <c r="BE44" s="1344"/>
      <c r="BF44" s="1344"/>
      <c r="BG44" s="1344"/>
      <c r="BH44" s="1344"/>
      <c r="BI44" s="1344"/>
      <c r="BJ44" s="1344"/>
      <c r="BK44" s="1344"/>
      <c r="BL44" s="1344"/>
      <c r="BM44" s="1344"/>
      <c r="BN44" s="1252"/>
      <c r="BO44" s="22"/>
      <c r="BP44" s="1344" t="s">
        <v>171</v>
      </c>
      <c r="BQ44" s="1344"/>
      <c r="BR44" s="1344"/>
      <c r="BS44" s="1344"/>
      <c r="BT44" s="1344"/>
      <c r="BU44" s="1344"/>
      <c r="BV44" s="1344"/>
      <c r="BW44" s="1344"/>
      <c r="BX44" s="1344"/>
      <c r="BY44" s="1344"/>
      <c r="CA44" s="22"/>
      <c r="CG44" s="502"/>
      <c r="CH44" s="1545"/>
      <c r="CI44" s="1545"/>
      <c r="CJ44" s="1545"/>
      <c r="CK44" s="1545"/>
      <c r="CL44" s="1545"/>
      <c r="CM44" s="1545"/>
      <c r="CN44" s="1545"/>
      <c r="CO44" s="1545"/>
      <c r="CP44" s="1545"/>
      <c r="CQ44" s="1545"/>
    </row>
    <row r="45" spans="1:95" ht="14.1" customHeight="1">
      <c r="A45" s="29"/>
      <c r="B45" s="22"/>
      <c r="C45" s="23"/>
      <c r="D45" s="23"/>
      <c r="E45" s="105" t="s">
        <v>126</v>
      </c>
      <c r="F45" s="23" t="s">
        <v>1685</v>
      </c>
      <c r="G45" s="23"/>
      <c r="H45" s="23"/>
      <c r="I45" s="23"/>
      <c r="J45" s="23"/>
      <c r="K45" s="23"/>
      <c r="L45" s="23"/>
      <c r="M45" s="23"/>
      <c r="V45" s="22"/>
      <c r="W45" s="22"/>
      <c r="X45" s="22"/>
      <c r="Y45" s="142"/>
      <c r="Z45" s="142"/>
      <c r="AA45" s="142"/>
      <c r="AB45" s="1250"/>
      <c r="AC45" s="142"/>
      <c r="AD45" s="142"/>
      <c r="AE45" s="142"/>
      <c r="AF45" s="1239"/>
      <c r="AG45" s="1239"/>
      <c r="AH45" s="1239"/>
      <c r="AI45" s="22"/>
      <c r="AJ45" s="22"/>
      <c r="AK45" s="142"/>
      <c r="AL45" s="31"/>
      <c r="AM45" s="1707"/>
      <c r="AN45" s="1707"/>
      <c r="AO45" s="1707"/>
      <c r="AP45" s="1707"/>
      <c r="AQ45" s="1707"/>
      <c r="AR45" s="1707"/>
      <c r="AS45" s="1707"/>
      <c r="AT45" s="1707"/>
      <c r="AU45" s="1707"/>
      <c r="AV45" s="1707"/>
      <c r="AW45" s="1707"/>
      <c r="AX45" s="161"/>
      <c r="AY45" s="160"/>
      <c r="AZ45" s="160"/>
      <c r="BC45" s="507"/>
      <c r="BD45" s="1370"/>
      <c r="BE45" s="1370"/>
      <c r="BF45" s="1370"/>
      <c r="BG45" s="1370"/>
      <c r="BH45" s="1370"/>
      <c r="BI45" s="1370"/>
      <c r="BJ45" s="1370"/>
      <c r="BK45" s="1370"/>
      <c r="BL45" s="1370"/>
      <c r="BM45" s="1370"/>
      <c r="BN45" s="1252"/>
      <c r="BO45" s="1253"/>
      <c r="BP45" s="1370"/>
      <c r="BQ45" s="1370"/>
      <c r="BR45" s="1370"/>
      <c r="BS45" s="1370"/>
      <c r="BT45" s="1370"/>
      <c r="BU45" s="1370"/>
      <c r="BV45" s="1370"/>
      <c r="BW45" s="1370"/>
      <c r="BX45" s="1370"/>
      <c r="BY45" s="1370"/>
      <c r="CA45" s="22"/>
      <c r="CG45" s="503"/>
      <c r="CH45" s="1545"/>
      <c r="CI45" s="1545"/>
      <c r="CJ45" s="1545"/>
      <c r="CK45" s="1545"/>
      <c r="CL45" s="1545"/>
      <c r="CM45" s="1545"/>
      <c r="CN45" s="1545"/>
      <c r="CO45" s="1545"/>
      <c r="CP45" s="1545"/>
      <c r="CQ45" s="1545"/>
    </row>
    <row r="46" spans="1:95" ht="14.1" customHeight="1">
      <c r="A46" s="29"/>
      <c r="B46" s="22"/>
      <c r="C46" s="23"/>
      <c r="D46" s="23"/>
      <c r="E46" s="105"/>
      <c r="F46" s="23"/>
      <c r="G46" s="23"/>
      <c r="H46" s="23"/>
      <c r="I46" s="23"/>
      <c r="J46" s="23"/>
      <c r="K46" s="23"/>
      <c r="L46" s="23"/>
      <c r="M46" s="23"/>
      <c r="V46" s="22"/>
      <c r="W46" s="22"/>
      <c r="X46" s="22"/>
      <c r="Y46" s="142"/>
      <c r="Z46" s="142"/>
      <c r="AA46" s="142"/>
      <c r="AB46" s="1250"/>
      <c r="AC46" s="142"/>
      <c r="AD46" s="142"/>
      <c r="AE46" s="142"/>
      <c r="AF46" s="1239"/>
      <c r="AG46" s="1239"/>
      <c r="AH46" s="1239"/>
      <c r="AI46" s="22"/>
      <c r="AJ46" s="22"/>
      <c r="AK46" s="142"/>
      <c r="AL46" s="169"/>
      <c r="AM46" s="1707"/>
      <c r="AN46" s="1707"/>
      <c r="AO46" s="1707"/>
      <c r="AP46" s="1707"/>
      <c r="AQ46" s="1707"/>
      <c r="AR46" s="1707"/>
      <c r="AS46" s="1707"/>
      <c r="AT46" s="1707"/>
      <c r="AU46" s="1707"/>
      <c r="AV46" s="1707"/>
      <c r="AW46" s="1707"/>
      <c r="AX46" s="161"/>
      <c r="AY46" s="165"/>
      <c r="AZ46" s="938"/>
      <c r="BC46" s="507"/>
      <c r="BD46" s="2000" t="s">
        <v>1032</v>
      </c>
      <c r="BE46" s="2001"/>
      <c r="BF46" s="2001"/>
      <c r="BG46" s="2002"/>
      <c r="BH46" s="2224">
        <v>173</v>
      </c>
      <c r="BI46" s="2225"/>
      <c r="BJ46" s="2225"/>
      <c r="BK46" s="2010" t="s">
        <v>174</v>
      </c>
      <c r="BL46" s="2010"/>
      <c r="BM46" s="2011"/>
      <c r="BN46" s="1252"/>
      <c r="BO46" s="1253"/>
      <c r="BP46" s="2000" t="s">
        <v>1032</v>
      </c>
      <c r="BQ46" s="2001"/>
      <c r="BR46" s="2001"/>
      <c r="BS46" s="2002"/>
      <c r="BT46" s="2014">
        <v>173</v>
      </c>
      <c r="BU46" s="2015"/>
      <c r="BV46" s="2015"/>
      <c r="BW46" s="2010" t="s">
        <v>174</v>
      </c>
      <c r="BX46" s="2010"/>
      <c r="BY46" s="2011"/>
      <c r="CA46" s="22"/>
      <c r="CF46" s="1311" t="s">
        <v>1686</v>
      </c>
      <c r="CG46" s="1312"/>
      <c r="CH46" s="1545"/>
      <c r="CI46" s="1545"/>
      <c r="CJ46" s="1545"/>
      <c r="CK46" s="1545"/>
      <c r="CL46" s="1545"/>
      <c r="CM46" s="1545"/>
      <c r="CN46" s="1545"/>
      <c r="CO46" s="1545"/>
      <c r="CP46" s="1545"/>
      <c r="CQ46" s="1545"/>
    </row>
    <row r="47" spans="1:95" ht="14.1" customHeight="1">
      <c r="A47" s="34"/>
      <c r="B47" s="22"/>
      <c r="C47" s="171" t="s">
        <v>468</v>
      </c>
      <c r="D47" s="1737" t="s">
        <v>1158</v>
      </c>
      <c r="E47" s="1737"/>
      <c r="F47" s="1737"/>
      <c r="G47" s="1737"/>
      <c r="H47" s="1737"/>
      <c r="I47" s="1737"/>
      <c r="J47" s="1737"/>
      <c r="K47" s="1737"/>
      <c r="L47" s="1737"/>
      <c r="M47" s="1737"/>
      <c r="N47" s="1737"/>
      <c r="O47" s="1737"/>
      <c r="P47" s="1737"/>
      <c r="Q47" s="1737"/>
      <c r="R47" s="1737"/>
      <c r="S47" s="1737"/>
      <c r="T47" s="1737"/>
      <c r="U47" s="1737"/>
      <c r="V47" s="1737"/>
      <c r="W47" s="1737"/>
      <c r="X47" s="1737"/>
      <c r="Y47" s="1737"/>
      <c r="Z47" s="1737"/>
      <c r="AA47" s="1737"/>
      <c r="AB47" s="1737"/>
      <c r="AC47" s="1737"/>
      <c r="AD47" s="1737"/>
      <c r="AE47" s="1737"/>
      <c r="AF47" s="1737"/>
      <c r="AG47" s="1737"/>
      <c r="AH47" s="1737"/>
      <c r="AI47" s="1737"/>
      <c r="AJ47" s="1737"/>
      <c r="AK47" s="22"/>
      <c r="AL47" s="169"/>
      <c r="AM47" s="1707"/>
      <c r="AN47" s="1707"/>
      <c r="AO47" s="1707"/>
      <c r="AP47" s="1707"/>
      <c r="AQ47" s="1707"/>
      <c r="AR47" s="1707"/>
      <c r="AS47" s="1707"/>
      <c r="AT47" s="1707"/>
      <c r="AU47" s="1707"/>
      <c r="AV47" s="1707"/>
      <c r="AW47" s="1707"/>
      <c r="AX47" s="161"/>
      <c r="AY47" s="160"/>
      <c r="AZ47" s="160"/>
      <c r="BC47" s="506"/>
      <c r="BD47" s="2003"/>
      <c r="BE47" s="2004"/>
      <c r="BF47" s="2004"/>
      <c r="BG47" s="2005"/>
      <c r="BH47" s="2226"/>
      <c r="BI47" s="2227"/>
      <c r="BJ47" s="2227"/>
      <c r="BK47" s="2012"/>
      <c r="BL47" s="2012"/>
      <c r="BM47" s="2013"/>
      <c r="BN47" s="1252"/>
      <c r="BO47" s="1253"/>
      <c r="BP47" s="2003"/>
      <c r="BQ47" s="2004"/>
      <c r="BR47" s="2004"/>
      <c r="BS47" s="2005"/>
      <c r="BT47" s="2016"/>
      <c r="BU47" s="2017"/>
      <c r="BV47" s="2017"/>
      <c r="BW47" s="2012"/>
      <c r="BX47" s="2012"/>
      <c r="BY47" s="2013"/>
      <c r="CA47" s="22"/>
      <c r="CF47" s="1256" t="b">
        <v>0</v>
      </c>
      <c r="CG47" s="1257"/>
    </row>
    <row r="48" spans="1:95" ht="14.1" customHeight="1">
      <c r="A48" s="34"/>
      <c r="C48" s="1737" t="s">
        <v>1237</v>
      </c>
      <c r="D48" s="1737"/>
      <c r="E48" s="1737"/>
      <c r="F48" s="1737"/>
      <c r="G48" s="1737"/>
      <c r="H48" s="1737"/>
      <c r="I48" s="1737"/>
      <c r="J48" s="1737"/>
      <c r="K48" s="1737"/>
      <c r="L48" s="1737"/>
      <c r="M48" s="1737"/>
      <c r="N48" s="1737"/>
      <c r="O48" s="1737"/>
      <c r="P48" s="1737"/>
      <c r="Q48" s="1737"/>
      <c r="R48" s="1737"/>
      <c r="S48" s="1737"/>
      <c r="T48" s="1737"/>
      <c r="U48" s="1737"/>
      <c r="V48" s="1737"/>
      <c r="W48" s="1737"/>
      <c r="X48" s="1737"/>
      <c r="Y48" s="1737"/>
      <c r="AK48" s="877"/>
      <c r="AL48" s="169"/>
      <c r="AM48" s="1707"/>
      <c r="AN48" s="1707"/>
      <c r="AO48" s="1707"/>
      <c r="AP48" s="1707"/>
      <c r="AQ48" s="1707"/>
      <c r="AR48" s="1707"/>
      <c r="AS48" s="1707"/>
      <c r="AT48" s="1707"/>
      <c r="AU48" s="1707"/>
      <c r="AV48" s="1707"/>
      <c r="AW48" s="1707"/>
      <c r="AX48" s="161"/>
      <c r="BC48" s="506"/>
      <c r="BD48" s="2228" t="s">
        <v>1381</v>
      </c>
      <c r="BE48" s="2228"/>
      <c r="BF48" s="2228"/>
      <c r="BG48" s="2228"/>
      <c r="BH48" s="2230">
        <f>BH55</f>
        <v>1297</v>
      </c>
      <c r="BI48" s="2230"/>
      <c r="BJ48" s="2078"/>
      <c r="BK48" s="2233" t="s">
        <v>174</v>
      </c>
      <c r="BL48" s="2234"/>
      <c r="BM48" s="2234"/>
      <c r="BN48" s="1252"/>
      <c r="BO48" s="1253"/>
      <c r="BP48" s="2000" t="s">
        <v>1381</v>
      </c>
      <c r="BQ48" s="2001"/>
      <c r="BR48" s="2001"/>
      <c r="BS48" s="2002"/>
      <c r="BT48" s="2014">
        <f>BT55</f>
        <v>1792</v>
      </c>
      <c r="BU48" s="2015"/>
      <c r="BV48" s="2015"/>
      <c r="BW48" s="2010" t="s">
        <v>174</v>
      </c>
      <c r="BX48" s="2010"/>
      <c r="BY48" s="2011"/>
      <c r="CA48" s="22"/>
      <c r="CF48" s="1258" t="b">
        <v>0</v>
      </c>
      <c r="CG48" s="1259"/>
    </row>
    <row r="49" spans="1:79" ht="14.1" customHeight="1" thickBot="1">
      <c r="A49" s="34"/>
      <c r="E49" s="1363" t="s">
        <v>378</v>
      </c>
      <c r="F49" s="1364"/>
      <c r="G49" s="1364"/>
      <c r="H49" s="1365"/>
      <c r="I49" s="1363" t="s">
        <v>379</v>
      </c>
      <c r="J49" s="1364"/>
      <c r="K49" s="1364"/>
      <c r="L49" s="1365"/>
      <c r="M49" s="1363" t="s">
        <v>1670</v>
      </c>
      <c r="N49" s="1364"/>
      <c r="O49" s="1364"/>
      <c r="P49" s="1365"/>
      <c r="Q49" s="1363" t="s">
        <v>1671</v>
      </c>
      <c r="R49" s="1364"/>
      <c r="S49" s="1364"/>
      <c r="T49" s="1365"/>
      <c r="U49" s="1363" t="s">
        <v>1691</v>
      </c>
      <c r="V49" s="1364"/>
      <c r="W49" s="1364"/>
      <c r="X49" s="1365"/>
      <c r="Y49" s="1363" t="s">
        <v>1692</v>
      </c>
      <c r="Z49" s="1364"/>
      <c r="AA49" s="1364"/>
      <c r="AB49" s="1365"/>
      <c r="AC49" s="825"/>
      <c r="AD49" s="22"/>
      <c r="AE49" s="22"/>
      <c r="AF49" s="22"/>
      <c r="AG49" s="22"/>
      <c r="AH49" s="22"/>
      <c r="AI49" s="22"/>
      <c r="AJ49" s="22"/>
      <c r="AK49" s="1260"/>
      <c r="AL49" s="90" t="s">
        <v>30</v>
      </c>
      <c r="AM49" s="2018" t="s">
        <v>1595</v>
      </c>
      <c r="AN49" s="2018"/>
      <c r="AO49" s="2018"/>
      <c r="AP49" s="2018"/>
      <c r="AQ49" s="2018"/>
      <c r="AR49" s="2018"/>
      <c r="AS49" s="2018"/>
      <c r="AT49" s="2018"/>
      <c r="AU49" s="2018"/>
      <c r="AV49" s="2018"/>
      <c r="AW49" s="2018"/>
      <c r="AX49" s="1231"/>
      <c r="BC49" s="507"/>
      <c r="BD49" s="2229"/>
      <c r="BE49" s="2229"/>
      <c r="BF49" s="2229"/>
      <c r="BG49" s="2229"/>
      <c r="BH49" s="2231"/>
      <c r="BI49" s="2231"/>
      <c r="BJ49" s="2232"/>
      <c r="BK49" s="2235"/>
      <c r="BL49" s="2236"/>
      <c r="BM49" s="2236"/>
      <c r="BN49" s="1252"/>
      <c r="BO49" s="1253"/>
      <c r="BP49" s="2237"/>
      <c r="BQ49" s="2238"/>
      <c r="BR49" s="2238"/>
      <c r="BS49" s="2239"/>
      <c r="BT49" s="2240"/>
      <c r="BU49" s="2241"/>
      <c r="BV49" s="2241"/>
      <c r="BW49" s="2043"/>
      <c r="BX49" s="2043"/>
      <c r="BY49" s="2242"/>
      <c r="CA49" s="22"/>
    </row>
    <row r="50" spans="1:79" ht="14.1" customHeight="1">
      <c r="A50" s="34"/>
      <c r="E50" s="2045"/>
      <c r="F50" s="2046"/>
      <c r="G50" s="2046"/>
      <c r="H50" s="1261" t="s">
        <v>1159</v>
      </c>
      <c r="I50" s="2045"/>
      <c r="J50" s="2046"/>
      <c r="K50" s="2046"/>
      <c r="L50" s="1261" t="s">
        <v>1159</v>
      </c>
      <c r="M50" s="2045"/>
      <c r="N50" s="2046"/>
      <c r="O50" s="2046"/>
      <c r="P50" s="1261" t="s">
        <v>1159</v>
      </c>
      <c r="Q50" s="2045"/>
      <c r="R50" s="2046"/>
      <c r="S50" s="2046"/>
      <c r="T50" s="1261" t="s">
        <v>1159</v>
      </c>
      <c r="U50" s="2045"/>
      <c r="V50" s="2046"/>
      <c r="W50" s="2046"/>
      <c r="X50" s="1261" t="s">
        <v>1159</v>
      </c>
      <c r="Y50" s="2045"/>
      <c r="Z50" s="2046"/>
      <c r="AA50" s="2046"/>
      <c r="AB50" s="1261" t="s">
        <v>1159</v>
      </c>
      <c r="AC50" s="106"/>
      <c r="AD50" s="164"/>
      <c r="AE50" s="1262"/>
      <c r="AF50" s="106"/>
      <c r="AG50" s="164"/>
      <c r="AH50" s="1262"/>
      <c r="AI50" s="106"/>
      <c r="AJ50" s="164"/>
      <c r="AK50" s="906"/>
      <c r="AL50" s="525"/>
      <c r="AM50" s="2018"/>
      <c r="AN50" s="2018"/>
      <c r="AO50" s="2018"/>
      <c r="AP50" s="2018"/>
      <c r="AQ50" s="2018"/>
      <c r="AR50" s="2018"/>
      <c r="AS50" s="2018"/>
      <c r="AT50" s="2018"/>
      <c r="AU50" s="2018"/>
      <c r="AV50" s="2018"/>
      <c r="AW50" s="2018"/>
      <c r="AX50" s="1231"/>
      <c r="BC50" s="507"/>
      <c r="BD50" s="2243" t="s">
        <v>170</v>
      </c>
      <c r="BE50" s="1551"/>
      <c r="BF50" s="1551"/>
      <c r="BG50" s="1957"/>
      <c r="BH50" s="2244">
        <f>IF(ISERROR(BH48/BH46),"",(BH48/BH46))</f>
        <v>7.497109826589595</v>
      </c>
      <c r="BI50" s="2244"/>
      <c r="BJ50" s="2244"/>
      <c r="BK50" s="2022" t="s">
        <v>108</v>
      </c>
      <c r="BL50" s="2022"/>
      <c r="BM50" s="2245"/>
      <c r="BN50" s="1252"/>
      <c r="BO50" s="1253"/>
      <c r="BP50" s="2031" t="s">
        <v>170</v>
      </c>
      <c r="BQ50" s="2032"/>
      <c r="BR50" s="2032"/>
      <c r="BS50" s="2032"/>
      <c r="BT50" s="2038">
        <f>IF(ISERROR(BT48/BT46),"",(BT48/BT46))</f>
        <v>10.358381502890174</v>
      </c>
      <c r="BU50" s="2038"/>
      <c r="BV50" s="2038"/>
      <c r="BW50" s="2041" t="s">
        <v>108</v>
      </c>
      <c r="BX50" s="2041"/>
      <c r="BY50" s="2042"/>
      <c r="CA50" s="22"/>
    </row>
    <row r="51" spans="1:79" ht="14.1" customHeight="1" thickBot="1">
      <c r="A51" s="29"/>
      <c r="B51" s="22"/>
      <c r="C51" s="23"/>
      <c r="D51" s="23"/>
      <c r="E51" s="105"/>
      <c r="F51" s="23"/>
      <c r="G51" s="23"/>
      <c r="H51" s="23"/>
      <c r="I51" s="23"/>
      <c r="J51" s="23"/>
      <c r="K51" s="23"/>
      <c r="L51" s="23"/>
      <c r="M51" s="23"/>
      <c r="V51" s="22"/>
      <c r="W51" s="22"/>
      <c r="X51" s="22"/>
      <c r="Y51" s="142"/>
      <c r="Z51" s="142"/>
      <c r="AA51" s="142"/>
      <c r="AB51" s="1250"/>
      <c r="AC51" s="142"/>
      <c r="AD51" s="142"/>
      <c r="AE51" s="142"/>
      <c r="AF51" s="1239"/>
      <c r="AG51" s="1239"/>
      <c r="AH51" s="1239"/>
      <c r="AI51" s="22"/>
      <c r="AJ51" s="22"/>
      <c r="AK51" s="142"/>
      <c r="AL51" s="525"/>
      <c r="AM51" s="2018"/>
      <c r="AN51" s="2018"/>
      <c r="AO51" s="2018"/>
      <c r="AP51" s="2018"/>
      <c r="AQ51" s="2018"/>
      <c r="AR51" s="2018"/>
      <c r="AS51" s="2018"/>
      <c r="AT51" s="2018"/>
      <c r="AU51" s="2018"/>
      <c r="AV51" s="2018"/>
      <c r="AW51" s="2018"/>
      <c r="AX51" s="1231"/>
      <c r="BD51" s="2034"/>
      <c r="BE51" s="2035"/>
      <c r="BF51" s="2035"/>
      <c r="BG51" s="2036"/>
      <c r="BH51" s="2040"/>
      <c r="BI51" s="2040"/>
      <c r="BJ51" s="2040"/>
      <c r="BK51" s="2043"/>
      <c r="BL51" s="2043"/>
      <c r="BM51" s="2044"/>
      <c r="BN51" s="1252"/>
      <c r="BO51" s="1253"/>
      <c r="BP51" s="2034"/>
      <c r="BQ51" s="2035"/>
      <c r="BR51" s="2035"/>
      <c r="BS51" s="2035"/>
      <c r="BT51" s="2040"/>
      <c r="BU51" s="2040"/>
      <c r="BV51" s="2040"/>
      <c r="BW51" s="2043"/>
      <c r="BX51" s="2043"/>
      <c r="BY51" s="2044"/>
      <c r="CA51" s="22"/>
    </row>
    <row r="52" spans="1:79" ht="14.1" customHeight="1">
      <c r="A52" s="29"/>
      <c r="B52" s="22"/>
      <c r="C52" s="171" t="s">
        <v>440</v>
      </c>
      <c r="D52" s="1994" t="s">
        <v>1379</v>
      </c>
      <c r="E52" s="1994"/>
      <c r="F52" s="1994"/>
      <c r="G52" s="1994"/>
      <c r="H52" s="1994"/>
      <c r="I52" s="1994"/>
      <c r="J52" s="1994"/>
      <c r="K52" s="1994"/>
      <c r="L52" s="1994"/>
      <c r="M52" s="1994"/>
      <c r="N52" s="1994"/>
      <c r="O52" s="1994"/>
      <c r="P52" s="1994"/>
      <c r="Q52" s="1994"/>
      <c r="R52" s="1994"/>
      <c r="S52" s="1994"/>
      <c r="T52" s="1994"/>
      <c r="U52" s="1994"/>
      <c r="V52" s="1994"/>
      <c r="W52" s="1994"/>
      <c r="X52" s="1994"/>
      <c r="Y52" s="1994"/>
      <c r="Z52" s="1994"/>
      <c r="AA52" s="1994"/>
      <c r="AB52" s="1994"/>
      <c r="AC52" s="1994"/>
      <c r="AD52" s="1994"/>
      <c r="AE52" s="1994"/>
      <c r="AF52" s="1994"/>
      <c r="AG52" s="1994"/>
      <c r="AH52" s="1994"/>
      <c r="AI52" s="1994"/>
      <c r="AJ52" s="1994"/>
      <c r="AK52" s="142"/>
      <c r="AL52" s="169" t="s">
        <v>15</v>
      </c>
      <c r="AM52" s="2246" t="s">
        <v>1412</v>
      </c>
      <c r="AN52" s="2246"/>
      <c r="AO52" s="2246"/>
      <c r="AP52" s="2246"/>
      <c r="AQ52" s="2246"/>
      <c r="AR52" s="2246"/>
      <c r="AS52" s="2246"/>
      <c r="AT52" s="2246"/>
      <c r="AU52" s="2246"/>
      <c r="AV52" s="2246"/>
      <c r="AW52" s="2246"/>
      <c r="AX52" s="1231"/>
      <c r="AY52" s="160"/>
      <c r="AZ52" s="160"/>
      <c r="BD52" s="2099" t="s">
        <v>1535</v>
      </c>
      <c r="BE52" s="2099"/>
      <c r="BF52" s="2099"/>
      <c r="BG52" s="2099"/>
      <c r="BH52" s="2099"/>
      <c r="BI52" s="2099"/>
      <c r="BJ52" s="2099"/>
      <c r="BK52" s="2099"/>
      <c r="BL52" s="2099"/>
      <c r="BM52" s="2099"/>
      <c r="BN52" s="1252"/>
      <c r="BO52" s="1253"/>
      <c r="BP52" s="2099" t="s">
        <v>1384</v>
      </c>
      <c r="BQ52" s="2099"/>
      <c r="BR52" s="2099"/>
      <c r="BS52" s="2099"/>
      <c r="BT52" s="2099"/>
      <c r="BU52" s="2099"/>
      <c r="BV52" s="2099"/>
      <c r="BW52" s="2099"/>
      <c r="BX52" s="2099"/>
      <c r="BY52" s="2099"/>
      <c r="CA52" s="22"/>
    </row>
    <row r="53" spans="1:79" ht="14.1" customHeight="1">
      <c r="A53" s="29"/>
      <c r="B53" s="22"/>
      <c r="C53" s="171"/>
      <c r="D53" s="1201" t="s">
        <v>1693</v>
      </c>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42"/>
      <c r="AL53" s="525"/>
      <c r="AM53" s="2246"/>
      <c r="AN53" s="2246"/>
      <c r="AO53" s="2246"/>
      <c r="AP53" s="2246"/>
      <c r="AQ53" s="2246"/>
      <c r="AR53" s="2246"/>
      <c r="AS53" s="2246"/>
      <c r="AT53" s="2246"/>
      <c r="AU53" s="2246"/>
      <c r="AV53" s="2246"/>
      <c r="AW53" s="2246"/>
      <c r="AX53" s="161"/>
      <c r="AY53" s="84"/>
      <c r="AZ53" s="84"/>
      <c r="BD53" s="2025"/>
      <c r="BE53" s="2025"/>
      <c r="BF53" s="2025"/>
      <c r="BG53" s="2025"/>
      <c r="BH53" s="2025"/>
      <c r="BI53" s="2025"/>
      <c r="BJ53" s="2025"/>
      <c r="BK53" s="2025"/>
      <c r="BL53" s="2025"/>
      <c r="BM53" s="2025"/>
      <c r="BN53" s="1252"/>
      <c r="BO53" s="1253"/>
      <c r="BP53" s="2025"/>
      <c r="BQ53" s="2025"/>
      <c r="BR53" s="2025"/>
      <c r="BS53" s="2025"/>
      <c r="BT53" s="2025"/>
      <c r="BU53" s="2025"/>
      <c r="BV53" s="2025"/>
      <c r="BW53" s="2025"/>
      <c r="BX53" s="2025"/>
      <c r="BY53" s="2025"/>
      <c r="CA53" s="22"/>
    </row>
    <row r="54" spans="1:79" ht="14.1" customHeight="1" thickBot="1">
      <c r="A54" s="1209"/>
      <c r="B54" s="22"/>
      <c r="D54" s="2027" t="s">
        <v>1380</v>
      </c>
      <c r="E54" s="2027"/>
      <c r="F54" s="2027"/>
      <c r="G54" s="2027"/>
      <c r="H54" s="2027"/>
      <c r="I54" s="2027"/>
      <c r="J54" s="2027"/>
      <c r="K54" s="2027"/>
      <c r="L54" s="2027"/>
      <c r="M54" s="2027"/>
      <c r="N54" s="1263"/>
      <c r="O54" s="1264"/>
      <c r="P54" s="1264"/>
      <c r="Q54" s="1264"/>
      <c r="R54" s="1264"/>
      <c r="S54" s="1264"/>
      <c r="T54" s="1264"/>
      <c r="U54" s="1264"/>
      <c r="V54" s="1264"/>
      <c r="W54" s="1264"/>
      <c r="X54" s="1264"/>
      <c r="Y54" s="1264"/>
      <c r="Z54" s="1264"/>
      <c r="AA54" s="1264"/>
      <c r="AB54" s="1264"/>
      <c r="AC54" s="1264"/>
      <c r="AD54" s="1264"/>
      <c r="AE54" s="1264"/>
      <c r="AF54" s="1264"/>
      <c r="AG54" s="1264"/>
      <c r="AH54" s="1264"/>
      <c r="AJ54" s="22"/>
      <c r="AK54" s="30"/>
      <c r="AL54" s="176" t="s">
        <v>15</v>
      </c>
      <c r="AM54" s="2026" t="s">
        <v>1415</v>
      </c>
      <c r="AN54" s="2026"/>
      <c r="AO54" s="2026"/>
      <c r="AP54" s="2026"/>
      <c r="AQ54" s="2026"/>
      <c r="AR54" s="2026"/>
      <c r="AS54" s="2026"/>
      <c r="AT54" s="2026"/>
      <c r="AU54" s="2026"/>
      <c r="AV54" s="2026"/>
      <c r="AW54" s="2026"/>
      <c r="AX54" s="85"/>
      <c r="AY54" s="84"/>
      <c r="AZ54" s="84"/>
      <c r="BD54" s="1403"/>
      <c r="BE54" s="1404"/>
      <c r="BF54" s="1404"/>
      <c r="BG54" s="1405"/>
      <c r="BH54" s="2028" t="s">
        <v>332</v>
      </c>
      <c r="BI54" s="2029"/>
      <c r="BJ54" s="2029"/>
      <c r="BK54" s="2029"/>
      <c r="BL54" s="2029"/>
      <c r="BM54" s="2030"/>
      <c r="BN54" s="1252"/>
      <c r="BO54" s="1253"/>
      <c r="BP54" s="1403"/>
      <c r="BQ54" s="1404"/>
      <c r="BR54" s="1404"/>
      <c r="BS54" s="1405"/>
      <c r="BT54" s="2028" t="s">
        <v>332</v>
      </c>
      <c r="BU54" s="2029"/>
      <c r="BV54" s="2029"/>
      <c r="BW54" s="2029"/>
      <c r="BX54" s="2029"/>
      <c r="BY54" s="2030"/>
      <c r="CA54" s="22"/>
    </row>
    <row r="55" spans="1:79" ht="14.1" customHeight="1" thickBot="1">
      <c r="A55" s="1209"/>
      <c r="B55" s="22"/>
      <c r="D55" s="2047"/>
      <c r="E55" s="2048"/>
      <c r="F55" s="2051" t="s">
        <v>154</v>
      </c>
      <c r="G55" s="2052"/>
      <c r="H55" s="2052"/>
      <c r="I55" s="2052"/>
      <c r="J55" s="2052"/>
      <c r="K55" s="2052"/>
      <c r="L55" s="2051" t="s">
        <v>1382</v>
      </c>
      <c r="M55" s="2052"/>
      <c r="N55" s="2052"/>
      <c r="O55" s="2052"/>
      <c r="P55" s="2052"/>
      <c r="Q55" s="2052"/>
      <c r="R55" s="2052"/>
      <c r="S55" s="2052"/>
      <c r="T55" s="2052"/>
      <c r="U55" s="2052"/>
      <c r="V55" s="2052"/>
      <c r="W55" s="2052"/>
      <c r="X55" s="2052"/>
      <c r="Y55" s="2052"/>
      <c r="Z55" s="2052"/>
      <c r="AA55" s="2052"/>
      <c r="AB55" s="2052"/>
      <c r="AC55" s="2052"/>
      <c r="AD55" s="2055"/>
      <c r="AE55" s="2057" t="s">
        <v>12</v>
      </c>
      <c r="AF55" s="2058"/>
      <c r="AG55" s="2058"/>
      <c r="AH55" s="2059"/>
      <c r="AJ55" s="22"/>
      <c r="AK55" s="141"/>
      <c r="AL55" s="525"/>
      <c r="AM55" s="2026"/>
      <c r="AN55" s="2026"/>
      <c r="AO55" s="2026"/>
      <c r="AP55" s="2026"/>
      <c r="AQ55" s="2026"/>
      <c r="AR55" s="2026"/>
      <c r="AS55" s="2026"/>
      <c r="AT55" s="2026"/>
      <c r="AU55" s="2026"/>
      <c r="AV55" s="2026"/>
      <c r="AW55" s="2026"/>
      <c r="AX55" s="85"/>
      <c r="AY55" s="84"/>
      <c r="AZ55" s="84"/>
      <c r="BD55" s="2063">
        <f>COUNTA(BH56:BJ75)</f>
        <v>8</v>
      </c>
      <c r="BE55" s="2064"/>
      <c r="BF55" s="2064"/>
      <c r="BG55" s="2064"/>
      <c r="BH55" s="2076">
        <f>SUM(BH56:BJ75)</f>
        <v>1297</v>
      </c>
      <c r="BI55" s="2076"/>
      <c r="BJ55" s="2077"/>
      <c r="BK55" s="1265" t="s">
        <v>330</v>
      </c>
      <c r="BL55" s="1266"/>
      <c r="BM55" s="1267"/>
      <c r="BN55" s="1252"/>
      <c r="BO55" s="1253"/>
      <c r="BP55" s="2063">
        <f>COUNTA(BT56:BV75)</f>
        <v>13</v>
      </c>
      <c r="BQ55" s="2064"/>
      <c r="BR55" s="2064"/>
      <c r="BS55" s="2064"/>
      <c r="BT55" s="2076">
        <f>SUM(BT56:BV75)</f>
        <v>1792</v>
      </c>
      <c r="BU55" s="2076"/>
      <c r="BV55" s="2077"/>
      <c r="BW55" s="1265" t="s">
        <v>330</v>
      </c>
      <c r="BX55" s="1266"/>
      <c r="BY55" s="1267"/>
      <c r="CA55" s="22"/>
    </row>
    <row r="56" spans="1:79" ht="14.1" customHeight="1" thickBot="1">
      <c r="A56" s="1209"/>
      <c r="B56" s="22"/>
      <c r="D56" s="2049"/>
      <c r="E56" s="2050"/>
      <c r="F56" s="2053"/>
      <c r="G56" s="2054"/>
      <c r="H56" s="2054"/>
      <c r="I56" s="2054"/>
      <c r="J56" s="2054"/>
      <c r="K56" s="2054"/>
      <c r="L56" s="2053"/>
      <c r="M56" s="2054"/>
      <c r="N56" s="2054"/>
      <c r="O56" s="2054"/>
      <c r="P56" s="2054"/>
      <c r="Q56" s="2054"/>
      <c r="R56" s="2054"/>
      <c r="S56" s="2054"/>
      <c r="T56" s="2054"/>
      <c r="U56" s="2054"/>
      <c r="V56" s="2054"/>
      <c r="W56" s="2054"/>
      <c r="X56" s="2054"/>
      <c r="Y56" s="2054"/>
      <c r="Z56" s="2054"/>
      <c r="AA56" s="2054"/>
      <c r="AB56" s="2054"/>
      <c r="AC56" s="2054"/>
      <c r="AD56" s="2056"/>
      <c r="AE56" s="2060"/>
      <c r="AF56" s="2061"/>
      <c r="AG56" s="2061"/>
      <c r="AH56" s="2062"/>
      <c r="AI56" s="22"/>
      <c r="AJ56" s="22"/>
      <c r="AK56" s="141"/>
      <c r="AL56" s="562" t="s">
        <v>1696</v>
      </c>
      <c r="AM56" s="22"/>
      <c r="AN56" s="1545" t="s">
        <v>1697</v>
      </c>
      <c r="AO56" s="1545"/>
      <c r="AP56" s="1545"/>
      <c r="AQ56" s="1545"/>
      <c r="AR56" s="1545"/>
      <c r="AS56" s="1545"/>
      <c r="AT56" s="1545"/>
      <c r="AU56" s="1545"/>
      <c r="AV56" s="1545"/>
      <c r="AW56" s="1545"/>
      <c r="AX56" s="85"/>
      <c r="BD56" s="1403">
        <v>1</v>
      </c>
      <c r="BE56" s="1404"/>
      <c r="BF56" s="1404"/>
      <c r="BG56" s="1405"/>
      <c r="BH56" s="2247">
        <v>173</v>
      </c>
      <c r="BI56" s="2248"/>
      <c r="BJ56" s="2248"/>
      <c r="BK56" s="69" t="s">
        <v>330</v>
      </c>
      <c r="BL56" s="1271"/>
      <c r="BM56" s="1272"/>
      <c r="BN56" s="1252"/>
      <c r="BO56" s="1253"/>
      <c r="BP56" s="1403">
        <v>1</v>
      </c>
      <c r="BQ56" s="1404"/>
      <c r="BR56" s="1404"/>
      <c r="BS56" s="1405"/>
      <c r="BT56" s="2078">
        <v>173</v>
      </c>
      <c r="BU56" s="2079"/>
      <c r="BV56" s="2079"/>
      <c r="BW56" s="69" t="s">
        <v>330</v>
      </c>
      <c r="BX56" s="1271"/>
      <c r="BY56" s="1272"/>
      <c r="CA56" s="22"/>
    </row>
    <row r="57" spans="1:79" ht="14.1" customHeight="1" thickTop="1">
      <c r="A57" s="1209"/>
      <c r="B57" s="22"/>
      <c r="D57" s="2168" t="s">
        <v>1206</v>
      </c>
      <c r="E57" s="2169"/>
      <c r="F57" s="2168" t="s">
        <v>1038</v>
      </c>
      <c r="G57" s="2174"/>
      <c r="H57" s="2177" t="s">
        <v>752</v>
      </c>
      <c r="I57" s="2178"/>
      <c r="J57" s="2178"/>
      <c r="K57" s="2178"/>
      <c r="L57" s="1269"/>
      <c r="M57" s="1270"/>
      <c r="N57" s="2179" t="s">
        <v>1676</v>
      </c>
      <c r="O57" s="2179"/>
      <c r="P57" s="2180">
        <v>6</v>
      </c>
      <c r="Q57" s="2180"/>
      <c r="R57" s="2065" t="s">
        <v>42</v>
      </c>
      <c r="S57" s="2065" t="s">
        <v>799</v>
      </c>
      <c r="T57" s="2080">
        <v>3</v>
      </c>
      <c r="U57" s="2080"/>
      <c r="V57" s="2251" t="s">
        <v>1383</v>
      </c>
      <c r="W57" s="2251"/>
      <c r="X57" s="2251"/>
      <c r="Y57" s="2251"/>
      <c r="Z57" s="2251"/>
      <c r="AA57" s="2082">
        <f>IF($P$57=0,"",ROUNDDOWN($P$57/$T$57,1))</f>
        <v>2</v>
      </c>
      <c r="AB57" s="2082"/>
      <c r="AC57" s="2082"/>
      <c r="AD57" s="2083" t="s">
        <v>42</v>
      </c>
      <c r="AE57" s="2084" t="s">
        <v>754</v>
      </c>
      <c r="AF57" s="2085"/>
      <c r="AG57" s="2085"/>
      <c r="AH57" s="2086"/>
      <c r="AK57" s="22"/>
      <c r="AL57" s="169"/>
      <c r="AM57" s="22"/>
      <c r="AN57" s="1545" t="s">
        <v>1698</v>
      </c>
      <c r="AO57" s="1545"/>
      <c r="AP57" s="1545"/>
      <c r="AQ57" s="1545"/>
      <c r="AR57" s="1545"/>
      <c r="AS57" s="1545"/>
      <c r="AT57" s="1545"/>
      <c r="AU57" s="1545"/>
      <c r="AV57" s="1545"/>
      <c r="AW57" s="1545"/>
      <c r="AX57" s="85"/>
      <c r="BD57" s="1403">
        <v>2</v>
      </c>
      <c r="BE57" s="1404"/>
      <c r="BF57" s="1404"/>
      <c r="BG57" s="1405"/>
      <c r="BH57" s="2247">
        <v>173</v>
      </c>
      <c r="BI57" s="2248"/>
      <c r="BJ57" s="2248"/>
      <c r="BK57" s="69" t="s">
        <v>330</v>
      </c>
      <c r="BL57" s="1271"/>
      <c r="BM57" s="1272"/>
      <c r="BN57" s="1252"/>
      <c r="BO57" s="1253"/>
      <c r="BP57" s="1403">
        <v>2</v>
      </c>
      <c r="BQ57" s="1404"/>
      <c r="BR57" s="1404"/>
      <c r="BS57" s="1405"/>
      <c r="BT57" s="2078">
        <v>173</v>
      </c>
      <c r="BU57" s="2079"/>
      <c r="BV57" s="2079"/>
      <c r="BW57" s="69" t="s">
        <v>330</v>
      </c>
      <c r="BX57" s="1271"/>
      <c r="BY57" s="1272"/>
      <c r="CA57" s="22"/>
    </row>
    <row r="58" spans="1:79" ht="14.1" customHeight="1">
      <c r="A58" s="1209"/>
      <c r="B58" s="22"/>
      <c r="D58" s="2170"/>
      <c r="E58" s="2171"/>
      <c r="F58" s="2170"/>
      <c r="G58" s="2175"/>
      <c r="H58" s="2098"/>
      <c r="I58" s="2099"/>
      <c r="J58" s="2099"/>
      <c r="K58" s="2099"/>
      <c r="L58" s="1273"/>
      <c r="M58" s="149"/>
      <c r="N58" s="2073"/>
      <c r="O58" s="2073"/>
      <c r="P58" s="1874"/>
      <c r="Q58" s="1874"/>
      <c r="R58" s="1344"/>
      <c r="S58" s="1344"/>
      <c r="T58" s="1929"/>
      <c r="U58" s="1929"/>
      <c r="V58" s="2252"/>
      <c r="W58" s="2252"/>
      <c r="X58" s="2252"/>
      <c r="Y58" s="2252"/>
      <c r="Z58" s="2252"/>
      <c r="AA58" s="2082"/>
      <c r="AB58" s="2082"/>
      <c r="AC58" s="2082"/>
      <c r="AD58" s="2083"/>
      <c r="AE58" s="2087"/>
      <c r="AF58" s="2088"/>
      <c r="AG58" s="2088"/>
      <c r="AH58" s="2089"/>
      <c r="AK58" s="141"/>
      <c r="AL58" s="169"/>
      <c r="AM58" s="22"/>
      <c r="AN58" s="1545"/>
      <c r="AO58" s="1545"/>
      <c r="AP58" s="1545"/>
      <c r="AQ58" s="1545"/>
      <c r="AR58" s="1545"/>
      <c r="AS58" s="1545"/>
      <c r="AT58" s="1545"/>
      <c r="AU58" s="1545"/>
      <c r="AV58" s="1545"/>
      <c r="AW58" s="1545"/>
      <c r="AX58" s="85"/>
      <c r="BD58" s="1403">
        <v>3</v>
      </c>
      <c r="BE58" s="1404"/>
      <c r="BF58" s="1404"/>
      <c r="BG58" s="1405"/>
      <c r="BH58" s="2247">
        <v>173</v>
      </c>
      <c r="BI58" s="2248"/>
      <c r="BJ58" s="2248"/>
      <c r="BK58" s="69" t="s">
        <v>330</v>
      </c>
      <c r="BL58" s="1271"/>
      <c r="BM58" s="1272"/>
      <c r="BN58" s="1252"/>
      <c r="BO58" s="1253"/>
      <c r="BP58" s="1403">
        <v>3</v>
      </c>
      <c r="BQ58" s="1404"/>
      <c r="BR58" s="1404"/>
      <c r="BS58" s="1405"/>
      <c r="BT58" s="2078">
        <v>173</v>
      </c>
      <c r="BU58" s="2079"/>
      <c r="BV58" s="2079"/>
      <c r="BW58" s="69" t="s">
        <v>330</v>
      </c>
      <c r="BX58" s="1271"/>
      <c r="BY58" s="1272"/>
    </row>
    <row r="59" spans="1:79" ht="14.1" customHeight="1">
      <c r="A59" s="1209"/>
      <c r="B59" s="22"/>
      <c r="D59" s="2170"/>
      <c r="E59" s="2171"/>
      <c r="F59" s="2170"/>
      <c r="G59" s="2175"/>
      <c r="H59" s="1496" t="s">
        <v>111</v>
      </c>
      <c r="I59" s="1497"/>
      <c r="J59" s="1497"/>
      <c r="K59" s="2066"/>
      <c r="L59" s="2070"/>
      <c r="M59" s="2071"/>
      <c r="N59" s="2072" t="s">
        <v>1676</v>
      </c>
      <c r="O59" s="2072"/>
      <c r="P59" s="2074">
        <v>6</v>
      </c>
      <c r="Q59" s="2074"/>
      <c r="R59" s="1507" t="s">
        <v>108</v>
      </c>
      <c r="S59" s="1507" t="s">
        <v>799</v>
      </c>
      <c r="T59" s="1942">
        <v>5</v>
      </c>
      <c r="U59" s="1942"/>
      <c r="V59" s="2249" t="s">
        <v>1383</v>
      </c>
      <c r="W59" s="2249"/>
      <c r="X59" s="2249"/>
      <c r="Y59" s="2249"/>
      <c r="Z59" s="2249"/>
      <c r="AA59" s="2094" t="str">
        <f>IF($P$59=0,"",(IF($CF$47=TRUE,ROUNDDOWN($P$59/$T$59,1),"")))</f>
        <v/>
      </c>
      <c r="AB59" s="2094"/>
      <c r="AC59" s="2094"/>
      <c r="AD59" s="2096" t="s">
        <v>173</v>
      </c>
      <c r="AE59" s="2087"/>
      <c r="AF59" s="2088"/>
      <c r="AG59" s="2088"/>
      <c r="AH59" s="2089"/>
      <c r="AK59" s="141"/>
      <c r="AL59" s="169"/>
      <c r="AM59" s="22"/>
      <c r="AN59" s="1545"/>
      <c r="AO59" s="1545"/>
      <c r="AP59" s="1545"/>
      <c r="AQ59" s="1545"/>
      <c r="AR59" s="1545"/>
      <c r="AS59" s="1545"/>
      <c r="AT59" s="1545"/>
      <c r="AU59" s="1545"/>
      <c r="AV59" s="1545"/>
      <c r="AW59" s="1545"/>
      <c r="AX59" s="85"/>
      <c r="BD59" s="1403">
        <v>4</v>
      </c>
      <c r="BE59" s="1404"/>
      <c r="BF59" s="1404"/>
      <c r="BG59" s="1405"/>
      <c r="BH59" s="2247">
        <v>173</v>
      </c>
      <c r="BI59" s="2248"/>
      <c r="BJ59" s="2248"/>
      <c r="BK59" s="69" t="s">
        <v>330</v>
      </c>
      <c r="BL59" s="1271"/>
      <c r="BM59" s="1272"/>
      <c r="BN59" s="1252"/>
      <c r="BO59" s="1253"/>
      <c r="BP59" s="1403">
        <v>4</v>
      </c>
      <c r="BQ59" s="1404"/>
      <c r="BR59" s="1404"/>
      <c r="BS59" s="1405"/>
      <c r="BT59" s="2078">
        <v>173</v>
      </c>
      <c r="BU59" s="2079"/>
      <c r="BV59" s="2079"/>
      <c r="BW59" s="69" t="s">
        <v>330</v>
      </c>
      <c r="BX59" s="1271"/>
      <c r="BY59" s="1272"/>
    </row>
    <row r="60" spans="1:79" ht="14.1" customHeight="1">
      <c r="A60" s="1209"/>
      <c r="B60" s="22"/>
      <c r="D60" s="2170"/>
      <c r="E60" s="2171"/>
      <c r="F60" s="2170"/>
      <c r="G60" s="2175"/>
      <c r="H60" s="2067"/>
      <c r="I60" s="2068"/>
      <c r="J60" s="2068"/>
      <c r="K60" s="2069"/>
      <c r="L60" s="2097"/>
      <c r="M60" s="1379"/>
      <c r="N60" s="2073"/>
      <c r="O60" s="2073"/>
      <c r="P60" s="2075"/>
      <c r="Q60" s="2075"/>
      <c r="R60" s="1507"/>
      <c r="S60" s="1507"/>
      <c r="T60" s="1942"/>
      <c r="U60" s="1942"/>
      <c r="V60" s="2250"/>
      <c r="W60" s="2250"/>
      <c r="X60" s="2250"/>
      <c r="Y60" s="2250"/>
      <c r="Z60" s="2250"/>
      <c r="AA60" s="2095"/>
      <c r="AB60" s="2095"/>
      <c r="AC60" s="2095"/>
      <c r="AD60" s="2096"/>
      <c r="AE60" s="2087"/>
      <c r="AF60" s="2088"/>
      <c r="AG60" s="2088"/>
      <c r="AH60" s="2089"/>
      <c r="AK60" s="141"/>
      <c r="AL60" s="169"/>
      <c r="AM60" s="22"/>
      <c r="AN60" s="1545"/>
      <c r="AO60" s="1545"/>
      <c r="AP60" s="1545"/>
      <c r="AQ60" s="1545"/>
      <c r="AR60" s="1545"/>
      <c r="AS60" s="1545"/>
      <c r="AT60" s="1545"/>
      <c r="AU60" s="1545"/>
      <c r="AV60" s="1545"/>
      <c r="AW60" s="1545"/>
      <c r="AX60" s="85"/>
      <c r="BD60" s="1403">
        <v>5</v>
      </c>
      <c r="BE60" s="1404"/>
      <c r="BF60" s="1404"/>
      <c r="BG60" s="1405"/>
      <c r="BH60" s="2247">
        <v>173</v>
      </c>
      <c r="BI60" s="2248"/>
      <c r="BJ60" s="2248"/>
      <c r="BK60" s="69" t="s">
        <v>330</v>
      </c>
      <c r="BL60" s="108"/>
      <c r="BM60" s="1268"/>
      <c r="BN60" s="1274"/>
      <c r="BO60" s="1275"/>
      <c r="BP60" s="1403">
        <v>5</v>
      </c>
      <c r="BQ60" s="1404"/>
      <c r="BR60" s="1404"/>
      <c r="BS60" s="1405"/>
      <c r="BT60" s="2078">
        <v>160</v>
      </c>
      <c r="BU60" s="2079"/>
      <c r="BV60" s="2079"/>
      <c r="BW60" s="69" t="s">
        <v>330</v>
      </c>
      <c r="BX60" s="108"/>
      <c r="BY60" s="1268"/>
    </row>
    <row r="61" spans="1:79" ht="14.1" customHeight="1">
      <c r="A61" s="1209"/>
      <c r="B61" s="22"/>
      <c r="D61" s="2170"/>
      <c r="E61" s="2171"/>
      <c r="F61" s="2170"/>
      <c r="G61" s="2175"/>
      <c r="H61" s="2098" t="s">
        <v>1706</v>
      </c>
      <c r="I61" s="2099"/>
      <c r="J61" s="2099"/>
      <c r="K61" s="2100"/>
      <c r="L61" s="2070"/>
      <c r="M61" s="2071"/>
      <c r="N61" s="2072"/>
      <c r="O61" s="2072"/>
      <c r="P61" s="1436"/>
      <c r="Q61" s="1436"/>
      <c r="R61" s="1507"/>
      <c r="S61" s="1507"/>
      <c r="T61" s="1942"/>
      <c r="U61" s="1942"/>
      <c r="V61" s="2249" t="s">
        <v>1700</v>
      </c>
      <c r="W61" s="2249"/>
      <c r="X61" s="2249"/>
      <c r="Y61" s="2249"/>
      <c r="Z61" s="2249"/>
      <c r="AA61" s="2094">
        <f>IF($P$59+$P$63=0,"",IF($CF$47=TRUE,"",ROUNDDOWN(($P$59+$P$63)/6,1)))</f>
        <v>2.1</v>
      </c>
      <c r="AB61" s="2094"/>
      <c r="AC61" s="2094"/>
      <c r="AD61" s="2096" t="s">
        <v>173</v>
      </c>
      <c r="AE61" s="2087"/>
      <c r="AF61" s="2088"/>
      <c r="AG61" s="2088"/>
      <c r="AH61" s="2089"/>
      <c r="AK61" s="141"/>
      <c r="AL61" s="169"/>
      <c r="AM61" s="22"/>
      <c r="AN61" s="1545"/>
      <c r="AO61" s="1545"/>
      <c r="AP61" s="1545"/>
      <c r="AQ61" s="1545"/>
      <c r="AR61" s="1545"/>
      <c r="AS61" s="1545"/>
      <c r="AT61" s="1545"/>
      <c r="AU61" s="1545"/>
      <c r="AV61" s="1545"/>
      <c r="AW61" s="1545"/>
      <c r="AX61" s="85"/>
      <c r="BD61" s="1403">
        <v>6</v>
      </c>
      <c r="BE61" s="1404"/>
      <c r="BF61" s="1404"/>
      <c r="BG61" s="1405"/>
      <c r="BH61" s="2247">
        <v>173</v>
      </c>
      <c r="BI61" s="2248"/>
      <c r="BJ61" s="2248"/>
      <c r="BK61" s="69" t="s">
        <v>330</v>
      </c>
      <c r="BL61" s="1271"/>
      <c r="BM61" s="1272"/>
      <c r="BN61" s="1252"/>
      <c r="BO61" s="1253"/>
      <c r="BP61" s="1403">
        <v>6</v>
      </c>
      <c r="BQ61" s="1404"/>
      <c r="BR61" s="1404"/>
      <c r="BS61" s="1405"/>
      <c r="BT61" s="2078">
        <v>160</v>
      </c>
      <c r="BU61" s="2079"/>
      <c r="BV61" s="2079"/>
      <c r="BW61" s="69" t="s">
        <v>330</v>
      </c>
      <c r="BX61" s="1271"/>
      <c r="BY61" s="1272"/>
    </row>
    <row r="62" spans="1:79" ht="14.1" customHeight="1">
      <c r="A62" s="1209"/>
      <c r="B62" s="22"/>
      <c r="D62" s="2170"/>
      <c r="E62" s="2171"/>
      <c r="F62" s="2170"/>
      <c r="G62" s="2175"/>
      <c r="H62" s="2067"/>
      <c r="I62" s="2068"/>
      <c r="J62" s="2068"/>
      <c r="K62" s="2069"/>
      <c r="L62" s="2097"/>
      <c r="M62" s="1379"/>
      <c r="N62" s="2073"/>
      <c r="O62" s="2073"/>
      <c r="P62" s="1418"/>
      <c r="Q62" s="1418"/>
      <c r="R62" s="1507"/>
      <c r="S62" s="1507"/>
      <c r="T62" s="1942"/>
      <c r="U62" s="1942"/>
      <c r="V62" s="2250"/>
      <c r="W62" s="2250"/>
      <c r="X62" s="2250"/>
      <c r="Y62" s="2250"/>
      <c r="Z62" s="2250"/>
      <c r="AA62" s="2095"/>
      <c r="AB62" s="2095"/>
      <c r="AC62" s="2095"/>
      <c r="AD62" s="2096"/>
      <c r="AE62" s="2087"/>
      <c r="AF62" s="2088"/>
      <c r="AG62" s="2088"/>
      <c r="AH62" s="2089"/>
      <c r="AK62" s="141"/>
      <c r="AL62" s="169"/>
      <c r="AN62" s="1545"/>
      <c r="AO62" s="1545"/>
      <c r="AP62" s="1545"/>
      <c r="AQ62" s="1545"/>
      <c r="AR62" s="1545"/>
      <c r="AS62" s="1545"/>
      <c r="AT62" s="1545"/>
      <c r="AU62" s="1545"/>
      <c r="AV62" s="1545"/>
      <c r="AW62" s="1545"/>
      <c r="AX62" s="85"/>
      <c r="BC62" s="507"/>
      <c r="BD62" s="1403">
        <v>7</v>
      </c>
      <c r="BE62" s="1404"/>
      <c r="BF62" s="1404"/>
      <c r="BG62" s="1405"/>
      <c r="BH62" s="2247">
        <v>86</v>
      </c>
      <c r="BI62" s="2248"/>
      <c r="BJ62" s="2248"/>
      <c r="BK62" s="69" t="s">
        <v>330</v>
      </c>
      <c r="BL62" s="1271"/>
      <c r="BM62" s="1272"/>
      <c r="BN62" s="1277"/>
      <c r="BO62" s="1278"/>
      <c r="BP62" s="1403">
        <v>7</v>
      </c>
      <c r="BQ62" s="1404"/>
      <c r="BR62" s="1404"/>
      <c r="BS62" s="1405"/>
      <c r="BT62" s="2078">
        <v>140</v>
      </c>
      <c r="BU62" s="2079"/>
      <c r="BV62" s="2079"/>
      <c r="BW62" s="69" t="s">
        <v>330</v>
      </c>
      <c r="BX62" s="1271"/>
      <c r="BY62" s="1272"/>
    </row>
    <row r="63" spans="1:79" ht="14.1" customHeight="1">
      <c r="A63" s="1209"/>
      <c r="B63" s="22"/>
      <c r="D63" s="2170"/>
      <c r="E63" s="2171"/>
      <c r="F63" s="2170"/>
      <c r="G63" s="2175"/>
      <c r="H63" s="1496" t="s">
        <v>474</v>
      </c>
      <c r="I63" s="1497"/>
      <c r="J63" s="1497"/>
      <c r="K63" s="1497"/>
      <c r="L63" s="1276"/>
      <c r="M63" s="58"/>
      <c r="N63" s="2072" t="s">
        <v>1676</v>
      </c>
      <c r="O63" s="2072"/>
      <c r="P63" s="2074">
        <v>7</v>
      </c>
      <c r="Q63" s="2074"/>
      <c r="R63" s="1436" t="s">
        <v>42</v>
      </c>
      <c r="S63" s="1436" t="s">
        <v>799</v>
      </c>
      <c r="T63" s="1940">
        <v>6</v>
      </c>
      <c r="U63" s="1940"/>
      <c r="V63" s="2249" t="s">
        <v>1383</v>
      </c>
      <c r="W63" s="2249"/>
      <c r="X63" s="2249"/>
      <c r="Y63" s="2249"/>
      <c r="Z63" s="2249"/>
      <c r="AA63" s="2094" t="str">
        <f>IF($P$63=0,"",(IF($CF$47=TRUE,ROUNDDOWN($P$63/$T$63,1),"")))</f>
        <v/>
      </c>
      <c r="AB63" s="2094"/>
      <c r="AC63" s="2094"/>
      <c r="AD63" s="2105" t="s">
        <v>42</v>
      </c>
      <c r="AE63" s="2087"/>
      <c r="AF63" s="2088"/>
      <c r="AG63" s="2088"/>
      <c r="AH63" s="2089"/>
      <c r="AK63" s="22"/>
      <c r="AL63" s="169"/>
      <c r="AN63" s="1545"/>
      <c r="AO63" s="1545"/>
      <c r="AP63" s="1545"/>
      <c r="AQ63" s="1545"/>
      <c r="AR63" s="1545"/>
      <c r="AS63" s="1545"/>
      <c r="AT63" s="1545"/>
      <c r="AU63" s="1545"/>
      <c r="AV63" s="1545"/>
      <c r="AW63" s="1545"/>
      <c r="AX63" s="1245"/>
      <c r="BC63" s="507"/>
      <c r="BD63" s="1403">
        <v>8</v>
      </c>
      <c r="BE63" s="1404"/>
      <c r="BF63" s="1404"/>
      <c r="BG63" s="1405"/>
      <c r="BH63" s="2247">
        <v>173</v>
      </c>
      <c r="BI63" s="2248"/>
      <c r="BJ63" s="2248"/>
      <c r="BK63" s="69" t="s">
        <v>330</v>
      </c>
      <c r="BL63" s="1271"/>
      <c r="BM63" s="1272"/>
      <c r="BN63" s="1277"/>
      <c r="BO63" s="1278"/>
      <c r="BP63" s="1403">
        <v>8</v>
      </c>
      <c r="BQ63" s="1404"/>
      <c r="BR63" s="1404"/>
      <c r="BS63" s="1405"/>
      <c r="BT63" s="2078">
        <v>140</v>
      </c>
      <c r="BU63" s="2079"/>
      <c r="BV63" s="2079"/>
      <c r="BW63" s="69" t="s">
        <v>330</v>
      </c>
      <c r="BX63" s="1271"/>
      <c r="BY63" s="1272"/>
    </row>
    <row r="64" spans="1:79" ht="14.1" customHeight="1">
      <c r="A64" s="1209"/>
      <c r="B64" s="22"/>
      <c r="D64" s="2170"/>
      <c r="E64" s="2171"/>
      <c r="F64" s="2170"/>
      <c r="G64" s="2175"/>
      <c r="H64" s="2067"/>
      <c r="I64" s="2068"/>
      <c r="J64" s="2068"/>
      <c r="K64" s="2068"/>
      <c r="L64" s="1273"/>
      <c r="M64" s="149"/>
      <c r="N64" s="2073"/>
      <c r="O64" s="2073"/>
      <c r="P64" s="2075"/>
      <c r="Q64" s="2075"/>
      <c r="R64" s="1418"/>
      <c r="S64" s="1418"/>
      <c r="T64" s="1379"/>
      <c r="U64" s="1379"/>
      <c r="V64" s="2250"/>
      <c r="W64" s="2250"/>
      <c r="X64" s="2250"/>
      <c r="Y64" s="2250"/>
      <c r="Z64" s="2250"/>
      <c r="AA64" s="2095"/>
      <c r="AB64" s="2095"/>
      <c r="AC64" s="2095"/>
      <c r="AD64" s="2106"/>
      <c r="AE64" s="2087"/>
      <c r="AF64" s="2088"/>
      <c r="AG64" s="2088"/>
      <c r="AH64" s="2089"/>
      <c r="AK64" s="22"/>
      <c r="AL64" s="1139"/>
      <c r="AN64" s="1545"/>
      <c r="AO64" s="1545"/>
      <c r="AP64" s="1545"/>
      <c r="AQ64" s="1545"/>
      <c r="AR64" s="1545"/>
      <c r="AS64" s="1545"/>
      <c r="AT64" s="1545"/>
      <c r="AU64" s="1545"/>
      <c r="AV64" s="1545"/>
      <c r="AW64" s="1545"/>
      <c r="AX64" s="1231"/>
      <c r="AY64" s="84"/>
      <c r="AZ64" s="84"/>
      <c r="BC64" s="507"/>
      <c r="BD64" s="1403">
        <v>9</v>
      </c>
      <c r="BE64" s="1404"/>
      <c r="BF64" s="1404"/>
      <c r="BG64" s="1405"/>
      <c r="BH64" s="2247"/>
      <c r="BI64" s="2248"/>
      <c r="BJ64" s="2248"/>
      <c r="BK64" s="69" t="s">
        <v>330</v>
      </c>
      <c r="BL64" s="1271"/>
      <c r="BM64" s="1272"/>
      <c r="BN64" s="1277"/>
      <c r="BO64" s="1278"/>
      <c r="BP64" s="1403">
        <v>9</v>
      </c>
      <c r="BQ64" s="1404"/>
      <c r="BR64" s="1404"/>
      <c r="BS64" s="1405"/>
      <c r="BT64" s="2078">
        <v>120</v>
      </c>
      <c r="BU64" s="2079"/>
      <c r="BV64" s="2079"/>
      <c r="BW64" s="69" t="s">
        <v>330</v>
      </c>
      <c r="BX64" s="1271"/>
      <c r="BY64" s="1272"/>
      <c r="CA64" s="740"/>
    </row>
    <row r="65" spans="1:87" ht="14.1" customHeight="1">
      <c r="A65" s="1209"/>
      <c r="B65" s="22"/>
      <c r="D65" s="2170"/>
      <c r="E65" s="2171"/>
      <c r="F65" s="2170"/>
      <c r="G65" s="2175"/>
      <c r="H65" s="1415" t="s">
        <v>755</v>
      </c>
      <c r="I65" s="1344"/>
      <c r="J65" s="1344"/>
      <c r="K65" s="1344"/>
      <c r="L65" s="1276"/>
      <c r="M65" s="58"/>
      <c r="N65" s="2072" t="s">
        <v>1676</v>
      </c>
      <c r="O65" s="2072"/>
      <c r="P65" s="1874"/>
      <c r="Q65" s="1874"/>
      <c r="R65" s="1344" t="s">
        <v>42</v>
      </c>
      <c r="S65" s="1344" t="s">
        <v>799</v>
      </c>
      <c r="T65" s="1929">
        <v>15</v>
      </c>
      <c r="U65" s="1929"/>
      <c r="V65" s="2249" t="s">
        <v>1383</v>
      </c>
      <c r="W65" s="2249"/>
      <c r="X65" s="2249"/>
      <c r="Y65" s="2249"/>
      <c r="Z65" s="2249"/>
      <c r="AA65" s="2082" t="str">
        <f>IF($P$65=0,"",ROUNDDOWN($P$65/$T$65,1))</f>
        <v/>
      </c>
      <c r="AB65" s="2082"/>
      <c r="AC65" s="2082"/>
      <c r="AD65" s="2083" t="s">
        <v>42</v>
      </c>
      <c r="AE65" s="2087"/>
      <c r="AF65" s="2088"/>
      <c r="AG65" s="2088"/>
      <c r="AH65" s="2089"/>
      <c r="AK65" s="22"/>
      <c r="AL65" s="562" t="s">
        <v>1696</v>
      </c>
      <c r="AM65" s="22"/>
      <c r="AN65" s="1545" t="s">
        <v>1684</v>
      </c>
      <c r="AO65" s="1545"/>
      <c r="AP65" s="1545"/>
      <c r="AQ65" s="1545"/>
      <c r="AR65" s="1545"/>
      <c r="AS65" s="1545"/>
      <c r="AT65" s="1545"/>
      <c r="AU65" s="1545"/>
      <c r="AV65" s="1545"/>
      <c r="AW65" s="1545"/>
      <c r="AX65" s="1231"/>
      <c r="AY65" s="84"/>
      <c r="AZ65" s="84"/>
      <c r="BC65" s="938"/>
      <c r="BD65" s="1403">
        <v>10</v>
      </c>
      <c r="BE65" s="1404"/>
      <c r="BF65" s="1404"/>
      <c r="BG65" s="1405"/>
      <c r="BH65" s="2247"/>
      <c r="BI65" s="2248"/>
      <c r="BJ65" s="2248"/>
      <c r="BK65" s="69" t="s">
        <v>330</v>
      </c>
      <c r="BL65" s="108"/>
      <c r="BM65" s="1268"/>
      <c r="BN65" s="1277"/>
      <c r="BO65" s="1278"/>
      <c r="BP65" s="1403">
        <v>10</v>
      </c>
      <c r="BQ65" s="1404"/>
      <c r="BR65" s="1404"/>
      <c r="BS65" s="1405"/>
      <c r="BT65" s="2078">
        <v>120</v>
      </c>
      <c r="BU65" s="2079"/>
      <c r="BV65" s="2079"/>
      <c r="BW65" s="69" t="s">
        <v>330</v>
      </c>
      <c r="BX65" s="108"/>
      <c r="BY65" s="1268"/>
    </row>
    <row r="66" spans="1:87" ht="14.1" customHeight="1">
      <c r="A66" s="1209"/>
      <c r="B66" s="22"/>
      <c r="D66" s="2170"/>
      <c r="E66" s="2171"/>
      <c r="F66" s="2170"/>
      <c r="G66" s="2175"/>
      <c r="H66" s="1415"/>
      <c r="I66" s="1344"/>
      <c r="J66" s="1344"/>
      <c r="K66" s="1344"/>
      <c r="L66" s="1273"/>
      <c r="M66" s="149"/>
      <c r="N66" s="2073"/>
      <c r="O66" s="2073"/>
      <c r="P66" s="1874"/>
      <c r="Q66" s="1874"/>
      <c r="R66" s="1344"/>
      <c r="S66" s="1344"/>
      <c r="T66" s="1929"/>
      <c r="U66" s="1929"/>
      <c r="V66" s="2250"/>
      <c r="W66" s="2250"/>
      <c r="X66" s="2250"/>
      <c r="Y66" s="2250"/>
      <c r="Z66" s="2250"/>
      <c r="AA66" s="2082"/>
      <c r="AB66" s="2082"/>
      <c r="AC66" s="2082"/>
      <c r="AD66" s="2083"/>
      <c r="AE66" s="2087"/>
      <c r="AF66" s="2088"/>
      <c r="AG66" s="2088"/>
      <c r="AH66" s="2089"/>
      <c r="AK66" s="22"/>
      <c r="AL66" s="1139"/>
      <c r="AN66" s="2108" t="s">
        <v>1699</v>
      </c>
      <c r="AO66" s="2108"/>
      <c r="AP66" s="2108"/>
      <c r="AQ66" s="2108"/>
      <c r="AR66" s="2108"/>
      <c r="AS66" s="2108"/>
      <c r="AT66" s="2108"/>
      <c r="AU66" s="2108"/>
      <c r="AV66" s="2108"/>
      <c r="AW66" s="2108"/>
      <c r="AX66" s="2109"/>
      <c r="AY66" s="84"/>
      <c r="AZ66" s="84"/>
      <c r="BC66" s="142"/>
      <c r="BD66" s="1403">
        <v>11</v>
      </c>
      <c r="BE66" s="1404"/>
      <c r="BF66" s="1404"/>
      <c r="BG66" s="1405"/>
      <c r="BH66" s="2247"/>
      <c r="BI66" s="2248"/>
      <c r="BJ66" s="2248"/>
      <c r="BK66" s="69" t="s">
        <v>330</v>
      </c>
      <c r="BL66" s="1271"/>
      <c r="BM66" s="1272"/>
      <c r="BN66" s="1277"/>
      <c r="BO66" s="1278"/>
      <c r="BP66" s="1403">
        <v>11</v>
      </c>
      <c r="BQ66" s="1404"/>
      <c r="BR66" s="1404"/>
      <c r="BS66" s="1405"/>
      <c r="BT66" s="2078">
        <v>90</v>
      </c>
      <c r="BU66" s="2079"/>
      <c r="BV66" s="2079"/>
      <c r="BW66" s="69" t="s">
        <v>330</v>
      </c>
      <c r="BX66" s="1271"/>
      <c r="BY66" s="1272"/>
    </row>
    <row r="67" spans="1:87" ht="15" customHeight="1">
      <c r="A67" s="1209"/>
      <c r="B67" s="22"/>
      <c r="D67" s="2170"/>
      <c r="E67" s="2171"/>
      <c r="F67" s="2170"/>
      <c r="G67" s="2175"/>
      <c r="H67" s="1496" t="s">
        <v>756</v>
      </c>
      <c r="I67" s="1497"/>
      <c r="J67" s="1497"/>
      <c r="K67" s="1497"/>
      <c r="L67" s="1276"/>
      <c r="M67" s="58"/>
      <c r="N67" s="2072" t="s">
        <v>1676</v>
      </c>
      <c r="O67" s="2072"/>
      <c r="P67" s="2074"/>
      <c r="Q67" s="2074"/>
      <c r="R67" s="1436" t="s">
        <v>42</v>
      </c>
      <c r="S67" s="1436" t="s">
        <v>799</v>
      </c>
      <c r="T67" s="1940">
        <v>25</v>
      </c>
      <c r="U67" s="1940"/>
      <c r="V67" s="2249" t="s">
        <v>1383</v>
      </c>
      <c r="W67" s="2249"/>
      <c r="X67" s="2249"/>
      <c r="Y67" s="2249"/>
      <c r="Z67" s="2249"/>
      <c r="AA67" s="2094" t="str">
        <f>IF($P$67=0,"",ROUNDDOWN($P$67/$T$67,1))</f>
        <v/>
      </c>
      <c r="AB67" s="2094"/>
      <c r="AC67" s="2094"/>
      <c r="AD67" s="2105" t="s">
        <v>42</v>
      </c>
      <c r="AE67" s="2087"/>
      <c r="AF67" s="2088"/>
      <c r="AG67" s="2088"/>
      <c r="AH67" s="2089"/>
      <c r="AK67" s="1205"/>
      <c r="AL67" s="1139"/>
      <c r="AN67" s="2108"/>
      <c r="AO67" s="2108"/>
      <c r="AP67" s="2108"/>
      <c r="AQ67" s="2108"/>
      <c r="AR67" s="2108"/>
      <c r="AS67" s="2108"/>
      <c r="AT67" s="2108"/>
      <c r="AU67" s="2108"/>
      <c r="AV67" s="2108"/>
      <c r="AW67" s="2108"/>
      <c r="AX67" s="2109"/>
      <c r="AY67" s="84"/>
      <c r="AZ67" s="84"/>
      <c r="BC67" s="1279"/>
      <c r="BD67" s="1403">
        <v>12</v>
      </c>
      <c r="BE67" s="1404"/>
      <c r="BF67" s="1404"/>
      <c r="BG67" s="1405"/>
      <c r="BH67" s="2247"/>
      <c r="BI67" s="2248"/>
      <c r="BJ67" s="2248"/>
      <c r="BK67" s="69" t="s">
        <v>330</v>
      </c>
      <c r="BL67" s="1271"/>
      <c r="BM67" s="1272"/>
      <c r="BN67" s="1277"/>
      <c r="BO67" s="1278"/>
      <c r="BP67" s="1403">
        <v>12</v>
      </c>
      <c r="BQ67" s="1404"/>
      <c r="BR67" s="1404"/>
      <c r="BS67" s="1405"/>
      <c r="BT67" s="2078">
        <v>90</v>
      </c>
      <c r="BU67" s="2079"/>
      <c r="BV67" s="2079"/>
      <c r="BW67" s="69" t="s">
        <v>330</v>
      </c>
      <c r="BX67" s="1271"/>
      <c r="BY67" s="1272"/>
      <c r="CA67" s="740"/>
    </row>
    <row r="68" spans="1:87" ht="14.1" customHeight="1">
      <c r="A68" s="1209"/>
      <c r="B68" s="22"/>
      <c r="D68" s="2170"/>
      <c r="E68" s="2171"/>
      <c r="F68" s="2170"/>
      <c r="G68" s="2175"/>
      <c r="H68" s="2067"/>
      <c r="I68" s="2068"/>
      <c r="J68" s="2068"/>
      <c r="K68" s="2068"/>
      <c r="L68" s="1273"/>
      <c r="M68" s="149"/>
      <c r="N68" s="2073"/>
      <c r="O68" s="2073"/>
      <c r="P68" s="2075"/>
      <c r="Q68" s="2075"/>
      <c r="R68" s="1418"/>
      <c r="S68" s="1418"/>
      <c r="T68" s="1379"/>
      <c r="U68" s="1379"/>
      <c r="V68" s="2250"/>
      <c r="W68" s="2250"/>
      <c r="X68" s="2250"/>
      <c r="Y68" s="2250"/>
      <c r="Z68" s="2250"/>
      <c r="AA68" s="2095"/>
      <c r="AB68" s="2095"/>
      <c r="AC68" s="2095"/>
      <c r="AD68" s="2106"/>
      <c r="AE68" s="2087"/>
      <c r="AF68" s="2088"/>
      <c r="AG68" s="2088"/>
      <c r="AH68" s="2089"/>
      <c r="AK68" s="1205"/>
      <c r="AL68" s="1139"/>
      <c r="AN68" s="2108"/>
      <c r="AO68" s="2108"/>
      <c r="AP68" s="2108"/>
      <c r="AQ68" s="2108"/>
      <c r="AR68" s="2108"/>
      <c r="AS68" s="2108"/>
      <c r="AT68" s="2108"/>
      <c r="AU68" s="2108"/>
      <c r="AV68" s="2108"/>
      <c r="AW68" s="2108"/>
      <c r="AX68" s="2109"/>
      <c r="AY68" s="84"/>
      <c r="AZ68" s="84"/>
      <c r="BD68" s="1403">
        <v>13</v>
      </c>
      <c r="BE68" s="1404"/>
      <c r="BF68" s="1404"/>
      <c r="BG68" s="1405"/>
      <c r="BH68" s="2247"/>
      <c r="BI68" s="2248"/>
      <c r="BJ68" s="2248"/>
      <c r="BK68" s="69" t="s">
        <v>330</v>
      </c>
      <c r="BL68" s="1271"/>
      <c r="BM68" s="1272"/>
      <c r="BN68" s="1277"/>
      <c r="BO68" s="1278"/>
      <c r="BP68" s="1403">
        <v>13</v>
      </c>
      <c r="BQ68" s="1404"/>
      <c r="BR68" s="1404"/>
      <c r="BS68" s="1405"/>
      <c r="BT68" s="2078">
        <v>80</v>
      </c>
      <c r="BU68" s="2079"/>
      <c r="BV68" s="2079"/>
      <c r="BW68" s="69" t="s">
        <v>330</v>
      </c>
      <c r="BX68" s="1271"/>
      <c r="BY68" s="1272"/>
    </row>
    <row r="69" spans="1:87" ht="14.1" customHeight="1">
      <c r="A69" s="1209"/>
      <c r="B69" s="22"/>
      <c r="D69" s="2170"/>
      <c r="E69" s="2171"/>
      <c r="F69" s="2170"/>
      <c r="G69" s="2175"/>
      <c r="H69" s="1496" t="s">
        <v>1695</v>
      </c>
      <c r="I69" s="1497"/>
      <c r="J69" s="1497"/>
      <c r="K69" s="1497"/>
      <c r="L69" s="1276"/>
      <c r="M69" s="58"/>
      <c r="N69" s="2072" t="s">
        <v>1676</v>
      </c>
      <c r="O69" s="2072"/>
      <c r="P69" s="1436" t="str">
        <f>IF(CF48=FALSE,"",IF((E50+I50+M50+Q50+U50+Y50=0),"",E50+I50+M50+Q50+U50+Y50))</f>
        <v/>
      </c>
      <c r="Q69" s="1436"/>
      <c r="R69" s="1436" t="s">
        <v>42</v>
      </c>
      <c r="S69" s="1436" t="s">
        <v>799</v>
      </c>
      <c r="T69" s="1940">
        <v>2</v>
      </c>
      <c r="U69" s="1940"/>
      <c r="V69" s="2249" t="s">
        <v>1383</v>
      </c>
      <c r="W69" s="2249"/>
      <c r="X69" s="2249"/>
      <c r="Y69" s="2249"/>
      <c r="Z69" s="2249"/>
      <c r="AA69" s="2094" t="str">
        <f>IF($P$69="","",ROUNDDOWN($P$69/$T$69,1))</f>
        <v/>
      </c>
      <c r="AB69" s="2094"/>
      <c r="AC69" s="2094"/>
      <c r="AD69" s="2105" t="s">
        <v>42</v>
      </c>
      <c r="AE69" s="2087"/>
      <c r="AF69" s="2088"/>
      <c r="AG69" s="2088"/>
      <c r="AH69" s="2089"/>
      <c r="AK69" s="1205"/>
      <c r="AL69" s="170"/>
      <c r="AM69" s="165"/>
      <c r="AN69" s="2108"/>
      <c r="AO69" s="2108"/>
      <c r="AP69" s="2108"/>
      <c r="AQ69" s="2108"/>
      <c r="AR69" s="2108"/>
      <c r="AS69" s="2108"/>
      <c r="AT69" s="2108"/>
      <c r="AU69" s="2108"/>
      <c r="AV69" s="2108"/>
      <c r="AW69" s="2108"/>
      <c r="AX69" s="2109"/>
      <c r="AY69" s="160"/>
      <c r="AZ69" s="160"/>
      <c r="BD69" s="1403">
        <v>14</v>
      </c>
      <c r="BE69" s="1404"/>
      <c r="BF69" s="1404"/>
      <c r="BG69" s="1405"/>
      <c r="BH69" s="2247"/>
      <c r="BI69" s="2248"/>
      <c r="BJ69" s="2248"/>
      <c r="BK69" s="69" t="s">
        <v>330</v>
      </c>
      <c r="BL69" s="1271"/>
      <c r="BM69" s="1272"/>
      <c r="BN69" s="1277"/>
      <c r="BO69" s="1278"/>
      <c r="BP69" s="1403">
        <v>14</v>
      </c>
      <c r="BQ69" s="1404"/>
      <c r="BR69" s="1404"/>
      <c r="BS69" s="1405"/>
      <c r="BT69" s="2078"/>
      <c r="BU69" s="2079"/>
      <c r="BV69" s="2079"/>
      <c r="BW69" s="69" t="s">
        <v>330</v>
      </c>
      <c r="BX69" s="1271"/>
      <c r="BY69" s="1272"/>
    </row>
    <row r="70" spans="1:87" ht="14.1" customHeight="1">
      <c r="A70" s="1209"/>
      <c r="B70" s="22"/>
      <c r="D70" s="2170"/>
      <c r="E70" s="2171"/>
      <c r="F70" s="2170"/>
      <c r="G70" s="2175"/>
      <c r="H70" s="2067"/>
      <c r="I70" s="2068"/>
      <c r="J70" s="2068"/>
      <c r="K70" s="2068"/>
      <c r="L70" s="1273"/>
      <c r="M70" s="149"/>
      <c r="N70" s="2073"/>
      <c r="O70" s="2073"/>
      <c r="P70" s="1418"/>
      <c r="Q70" s="1418"/>
      <c r="R70" s="1418"/>
      <c r="S70" s="1418"/>
      <c r="T70" s="1379"/>
      <c r="U70" s="1379"/>
      <c r="V70" s="2250"/>
      <c r="W70" s="2250"/>
      <c r="X70" s="2250"/>
      <c r="Y70" s="2250"/>
      <c r="Z70" s="2250"/>
      <c r="AA70" s="2095"/>
      <c r="AB70" s="2095"/>
      <c r="AC70" s="2095"/>
      <c r="AD70" s="2106"/>
      <c r="AE70" s="2090"/>
      <c r="AF70" s="2091"/>
      <c r="AG70" s="2091"/>
      <c r="AH70" s="2092"/>
      <c r="AK70" s="1205"/>
      <c r="AL70" s="2110" t="s">
        <v>1389</v>
      </c>
      <c r="AM70" s="2111"/>
      <c r="AN70" s="2111"/>
      <c r="AO70" s="2111"/>
      <c r="AP70" s="2111"/>
      <c r="AQ70" s="2111"/>
      <c r="AR70" s="2111"/>
      <c r="AS70" s="2111"/>
      <c r="AT70" s="2111"/>
      <c r="AU70" s="2111"/>
      <c r="AV70" s="2111"/>
      <c r="AW70" s="2111"/>
      <c r="AX70" s="85"/>
      <c r="AY70" s="160"/>
      <c r="AZ70" s="160"/>
      <c r="BD70" s="1403">
        <v>15</v>
      </c>
      <c r="BE70" s="1404"/>
      <c r="BF70" s="1404"/>
      <c r="BG70" s="1405"/>
      <c r="BH70" s="2247"/>
      <c r="BI70" s="2248"/>
      <c r="BJ70" s="2248"/>
      <c r="BK70" s="69" t="s">
        <v>330</v>
      </c>
      <c r="BL70" s="108"/>
      <c r="BM70" s="1268"/>
      <c r="BN70" s="1277"/>
      <c r="BO70" s="1278"/>
      <c r="BP70" s="1403">
        <v>15</v>
      </c>
      <c r="BQ70" s="1404"/>
      <c r="BR70" s="1404"/>
      <c r="BS70" s="1405"/>
      <c r="BT70" s="2078"/>
      <c r="BU70" s="2079"/>
      <c r="BV70" s="2079"/>
      <c r="BW70" s="69" t="s">
        <v>330</v>
      </c>
      <c r="BX70" s="108"/>
      <c r="BY70" s="1268"/>
    </row>
    <row r="71" spans="1:87" ht="14.1" customHeight="1">
      <c r="A71" s="1209"/>
      <c r="B71" s="22"/>
      <c r="D71" s="2170"/>
      <c r="E71" s="2171"/>
      <c r="F71" s="2170"/>
      <c r="G71" s="2175"/>
      <c r="H71" s="1931" t="s">
        <v>1791</v>
      </c>
      <c r="I71" s="1932"/>
      <c r="J71" s="1932"/>
      <c r="K71" s="1932"/>
      <c r="L71" s="1932"/>
      <c r="M71" s="1932"/>
      <c r="N71" s="1932"/>
      <c r="O71" s="1932"/>
      <c r="P71" s="1932"/>
      <c r="Q71" s="1932"/>
      <c r="R71" s="1932"/>
      <c r="S71" s="1932"/>
      <c r="T71" s="1932"/>
      <c r="U71" s="1932"/>
      <c r="V71" s="2249" t="s">
        <v>1383</v>
      </c>
      <c r="W71" s="2249"/>
      <c r="X71" s="2249"/>
      <c r="Y71" s="2249"/>
      <c r="Z71" s="2249"/>
      <c r="AA71" s="2118">
        <v>1</v>
      </c>
      <c r="AB71" s="2118"/>
      <c r="AC71" s="2118"/>
      <c r="AD71" s="2119" t="s">
        <v>13</v>
      </c>
      <c r="AE71" s="2120"/>
      <c r="AF71" s="2121"/>
      <c r="AG71" s="2121"/>
      <c r="AH71" s="2122"/>
      <c r="AK71" s="1205"/>
      <c r="AL71" s="169" t="s">
        <v>466</v>
      </c>
      <c r="AM71" s="610" t="s">
        <v>802</v>
      </c>
      <c r="AN71" s="1545" t="s">
        <v>1793</v>
      </c>
      <c r="AO71" s="1545"/>
      <c r="AP71" s="1545"/>
      <c r="AQ71" s="1545"/>
      <c r="AR71" s="1545"/>
      <c r="AS71" s="1545"/>
      <c r="AT71" s="1545"/>
      <c r="AU71" s="1545"/>
      <c r="AV71" s="1545"/>
      <c r="AW71" s="1545"/>
      <c r="AX71" s="1231"/>
      <c r="AY71" s="165"/>
      <c r="AZ71" s="507"/>
      <c r="BD71" s="1403">
        <v>16</v>
      </c>
      <c r="BE71" s="1404"/>
      <c r="BF71" s="1404"/>
      <c r="BG71" s="1405"/>
      <c r="BH71" s="2247"/>
      <c r="BI71" s="2248"/>
      <c r="BJ71" s="2248"/>
      <c r="BK71" s="69" t="s">
        <v>330</v>
      </c>
      <c r="BL71" s="1271"/>
      <c r="BM71" s="1272"/>
      <c r="BN71" s="1277"/>
      <c r="BO71" s="1278"/>
      <c r="BP71" s="1403">
        <v>16</v>
      </c>
      <c r="BQ71" s="1404"/>
      <c r="BR71" s="1404"/>
      <c r="BS71" s="1405"/>
      <c r="BT71" s="2078"/>
      <c r="BU71" s="2079"/>
      <c r="BV71" s="2079"/>
      <c r="BW71" s="69" t="s">
        <v>330</v>
      </c>
      <c r="BX71" s="1271"/>
      <c r="BY71" s="1272"/>
    </row>
    <row r="72" spans="1:87" ht="14.1" customHeight="1">
      <c r="A72" s="34"/>
      <c r="B72" s="22"/>
      <c r="D72" s="2170"/>
      <c r="E72" s="2171"/>
      <c r="F72" s="2170"/>
      <c r="G72" s="2175"/>
      <c r="H72" s="1931"/>
      <c r="I72" s="1932"/>
      <c r="J72" s="1932"/>
      <c r="K72" s="1932"/>
      <c r="L72" s="1932"/>
      <c r="M72" s="1932"/>
      <c r="N72" s="1932"/>
      <c r="O72" s="1932"/>
      <c r="P72" s="1932"/>
      <c r="Q72" s="1932"/>
      <c r="R72" s="1932"/>
      <c r="S72" s="1932"/>
      <c r="T72" s="1932"/>
      <c r="U72" s="1932"/>
      <c r="V72" s="2250"/>
      <c r="W72" s="2250"/>
      <c r="X72" s="2250"/>
      <c r="Y72" s="2250"/>
      <c r="Z72" s="2250"/>
      <c r="AA72" s="2118"/>
      <c r="AB72" s="2118"/>
      <c r="AC72" s="2118"/>
      <c r="AD72" s="2119"/>
      <c r="AE72" s="2123"/>
      <c r="AF72" s="2124"/>
      <c r="AG72" s="2124"/>
      <c r="AH72" s="2125"/>
      <c r="AK72" s="86"/>
      <c r="AL72" s="169"/>
      <c r="AM72" s="610"/>
      <c r="AN72" s="1545"/>
      <c r="AO72" s="1545"/>
      <c r="AP72" s="1545"/>
      <c r="AQ72" s="1545"/>
      <c r="AR72" s="1545"/>
      <c r="AS72" s="1545"/>
      <c r="AT72" s="1545"/>
      <c r="AU72" s="1545"/>
      <c r="AV72" s="1545"/>
      <c r="AW72" s="1545"/>
      <c r="AX72" s="1231"/>
      <c r="AY72" s="165"/>
      <c r="AZ72" s="507"/>
      <c r="BD72" s="1403">
        <v>17</v>
      </c>
      <c r="BE72" s="1404"/>
      <c r="BF72" s="1404"/>
      <c r="BG72" s="1405"/>
      <c r="BH72" s="2247"/>
      <c r="BI72" s="2248"/>
      <c r="BJ72" s="2248"/>
      <c r="BK72" s="69" t="s">
        <v>330</v>
      </c>
      <c r="BL72" s="1271"/>
      <c r="BM72" s="1272"/>
      <c r="BN72" s="1277"/>
      <c r="BO72" s="1278"/>
      <c r="BP72" s="1403">
        <v>17</v>
      </c>
      <c r="BQ72" s="1404"/>
      <c r="BR72" s="1404"/>
      <c r="BS72" s="1405"/>
      <c r="BT72" s="2078"/>
      <c r="BU72" s="2079"/>
      <c r="BV72" s="2079"/>
      <c r="BW72" s="69" t="s">
        <v>330</v>
      </c>
      <c r="BX72" s="1271"/>
      <c r="BY72" s="1272"/>
    </row>
    <row r="73" spans="1:87" ht="14.1" customHeight="1">
      <c r="A73" s="34"/>
      <c r="B73" s="22"/>
      <c r="D73" s="2170"/>
      <c r="E73" s="2171"/>
      <c r="F73" s="2170"/>
      <c r="G73" s="2175"/>
      <c r="H73" s="1435" t="s">
        <v>155</v>
      </c>
      <c r="I73" s="1436"/>
      <c r="J73" s="1436"/>
      <c r="K73" s="1436"/>
      <c r="L73" s="1276"/>
      <c r="M73" s="58"/>
      <c r="N73" s="2072" t="s">
        <v>1676</v>
      </c>
      <c r="O73" s="2072"/>
      <c r="P73" s="2113">
        <f>SUM($P$57:$Q$70)</f>
        <v>19</v>
      </c>
      <c r="Q73" s="2113"/>
      <c r="R73" s="2072" t="s">
        <v>42</v>
      </c>
      <c r="S73" s="2072"/>
      <c r="T73" s="2072"/>
      <c r="U73" s="2072"/>
      <c r="V73" s="1497" t="s">
        <v>1701</v>
      </c>
      <c r="W73" s="1497"/>
      <c r="X73" s="1497"/>
      <c r="Y73" s="1497"/>
      <c r="Z73" s="1497"/>
      <c r="AA73" s="2114">
        <f>IF($P$73=0,"",ROUND(SUM($AA$57:$AC$72),0))</f>
        <v>5</v>
      </c>
      <c r="AB73" s="2114"/>
      <c r="AC73" s="2114"/>
      <c r="AD73" s="2116" t="s">
        <v>13</v>
      </c>
      <c r="AE73" s="2126" t="s">
        <v>1048</v>
      </c>
      <c r="AF73" s="2127"/>
      <c r="AG73" s="2127"/>
      <c r="AH73" s="2128"/>
      <c r="AK73" s="86"/>
      <c r="AL73" s="1176"/>
      <c r="AM73" s="610"/>
      <c r="AN73" s="1545"/>
      <c r="AO73" s="1545"/>
      <c r="AP73" s="1545"/>
      <c r="AQ73" s="1545"/>
      <c r="AR73" s="1545"/>
      <c r="AS73" s="1545"/>
      <c r="AT73" s="1545"/>
      <c r="AU73" s="1545"/>
      <c r="AV73" s="1545"/>
      <c r="AW73" s="1545"/>
      <c r="AX73" s="1231"/>
      <c r="AY73" s="507"/>
      <c r="AZ73" s="507"/>
      <c r="BD73" s="1403">
        <v>18</v>
      </c>
      <c r="BE73" s="1404"/>
      <c r="BF73" s="1404"/>
      <c r="BG73" s="1405"/>
      <c r="BH73" s="2247"/>
      <c r="BI73" s="2248"/>
      <c r="BJ73" s="2248"/>
      <c r="BK73" s="69" t="s">
        <v>330</v>
      </c>
      <c r="BL73" s="1271"/>
      <c r="BM73" s="1272"/>
      <c r="BN73" s="1277"/>
      <c r="BO73" s="1278"/>
      <c r="BP73" s="1403">
        <v>18</v>
      </c>
      <c r="BQ73" s="1404"/>
      <c r="BR73" s="1404"/>
      <c r="BS73" s="1405"/>
      <c r="BT73" s="2078"/>
      <c r="BU73" s="2079"/>
      <c r="BV73" s="2079"/>
      <c r="BW73" s="69" t="s">
        <v>330</v>
      </c>
      <c r="BX73" s="1271"/>
      <c r="BY73" s="1272"/>
    </row>
    <row r="74" spans="1:87" ht="14.1" customHeight="1">
      <c r="A74" s="34"/>
      <c r="B74" s="22"/>
      <c r="D74" s="2170"/>
      <c r="E74" s="2171"/>
      <c r="F74" s="2172"/>
      <c r="G74" s="2176"/>
      <c r="H74" s="2112"/>
      <c r="I74" s="1370"/>
      <c r="J74" s="1370"/>
      <c r="K74" s="1370"/>
      <c r="L74" s="548"/>
      <c r="M74" s="549"/>
      <c r="N74" s="1869"/>
      <c r="O74" s="1869"/>
      <c r="P74" s="1989"/>
      <c r="Q74" s="1989"/>
      <c r="R74" s="1869"/>
      <c r="S74" s="1869"/>
      <c r="T74" s="1869"/>
      <c r="U74" s="1869"/>
      <c r="V74" s="2025"/>
      <c r="W74" s="2025"/>
      <c r="X74" s="2025"/>
      <c r="Y74" s="2025"/>
      <c r="Z74" s="2025"/>
      <c r="AA74" s="2115"/>
      <c r="AB74" s="2115"/>
      <c r="AC74" s="2115"/>
      <c r="AD74" s="2117"/>
      <c r="AE74" s="2129"/>
      <c r="AF74" s="2130"/>
      <c r="AG74" s="2130"/>
      <c r="AH74" s="2131"/>
      <c r="AK74" s="171"/>
      <c r="AL74" s="169"/>
      <c r="AN74" s="1545"/>
      <c r="AO74" s="1545"/>
      <c r="AP74" s="1545"/>
      <c r="AQ74" s="1545"/>
      <c r="AR74" s="1545"/>
      <c r="AS74" s="1545"/>
      <c r="AT74" s="1545"/>
      <c r="AU74" s="1545"/>
      <c r="AV74" s="1545"/>
      <c r="AW74" s="1545"/>
      <c r="AX74" s="1231"/>
      <c r="AY74" s="160"/>
      <c r="AZ74" s="160"/>
      <c r="BD74" s="1403">
        <v>19</v>
      </c>
      <c r="BE74" s="1404"/>
      <c r="BF74" s="1404"/>
      <c r="BG74" s="1405"/>
      <c r="BH74" s="2247"/>
      <c r="BI74" s="2248"/>
      <c r="BJ74" s="2248"/>
      <c r="BK74" s="69" t="s">
        <v>330</v>
      </c>
      <c r="BL74" s="1271"/>
      <c r="BM74" s="1272"/>
      <c r="BN74" s="1280"/>
      <c r="BO74" s="1281"/>
      <c r="BP74" s="1403">
        <v>19</v>
      </c>
      <c r="BQ74" s="1404"/>
      <c r="BR74" s="1404"/>
      <c r="BS74" s="1405"/>
      <c r="BT74" s="2078"/>
      <c r="BU74" s="2079"/>
      <c r="BV74" s="2079"/>
      <c r="BW74" s="69" t="s">
        <v>330</v>
      </c>
      <c r="BX74" s="1271"/>
      <c r="BY74" s="1272"/>
    </row>
    <row r="75" spans="1:87" ht="14.1" customHeight="1">
      <c r="A75" s="34"/>
      <c r="B75" s="22"/>
      <c r="D75" s="2170"/>
      <c r="E75" s="2171"/>
      <c r="F75" s="2142" t="s">
        <v>1023</v>
      </c>
      <c r="G75" s="2099"/>
      <c r="H75" s="2099"/>
      <c r="I75" s="2099"/>
      <c r="J75" s="2099"/>
      <c r="K75" s="2099"/>
      <c r="L75" s="2145" t="s">
        <v>804</v>
      </c>
      <c r="M75" s="2146"/>
      <c r="N75" s="2149" t="s">
        <v>800</v>
      </c>
      <c r="O75" s="2149"/>
      <c r="P75" s="2149"/>
      <c r="Q75" s="2149"/>
      <c r="R75" s="2149"/>
      <c r="S75" s="2149"/>
      <c r="T75" s="2149"/>
      <c r="U75" s="2151" t="s">
        <v>1702</v>
      </c>
      <c r="V75" s="2151"/>
      <c r="W75" s="2151"/>
      <c r="X75" s="2151"/>
      <c r="Y75" s="2151"/>
      <c r="Z75" s="2151"/>
      <c r="AA75" s="2152">
        <v>1</v>
      </c>
      <c r="AB75" s="2152"/>
      <c r="AC75" s="2152"/>
      <c r="AD75" s="2154" t="s">
        <v>13</v>
      </c>
      <c r="AE75" s="1366"/>
      <c r="AF75" s="1367"/>
      <c r="AG75" s="1367"/>
      <c r="AH75" s="1368"/>
      <c r="AK75" s="1205"/>
      <c r="AL75" s="169"/>
      <c r="AM75" s="610" t="s">
        <v>804</v>
      </c>
      <c r="AN75" s="2223" t="s">
        <v>1393</v>
      </c>
      <c r="AO75" s="2223"/>
      <c r="AP75" s="2223"/>
      <c r="AQ75" s="2223"/>
      <c r="AR75" s="2223"/>
      <c r="AS75" s="2223"/>
      <c r="AT75" s="2223"/>
      <c r="AU75" s="2223"/>
      <c r="AV75" s="2223"/>
      <c r="AW75" s="2223"/>
      <c r="AX75" s="1231"/>
      <c r="AY75" s="160"/>
      <c r="AZ75" s="160"/>
      <c r="BD75" s="1403">
        <v>20</v>
      </c>
      <c r="BE75" s="1404"/>
      <c r="BF75" s="1404"/>
      <c r="BG75" s="1405"/>
      <c r="BH75" s="2247"/>
      <c r="BI75" s="2248"/>
      <c r="BJ75" s="2248"/>
      <c r="BK75" s="69" t="s">
        <v>330</v>
      </c>
      <c r="BL75" s="1271"/>
      <c r="BM75" s="1272"/>
      <c r="BN75" s="1252"/>
      <c r="BO75" s="1253"/>
      <c r="BP75" s="1403">
        <v>20</v>
      </c>
      <c r="BQ75" s="1404"/>
      <c r="BR75" s="1404"/>
      <c r="BS75" s="1405"/>
      <c r="BT75" s="2078"/>
      <c r="BU75" s="2079"/>
      <c r="BV75" s="2079"/>
      <c r="BW75" s="69" t="s">
        <v>330</v>
      </c>
      <c r="BX75" s="1271"/>
      <c r="BY75" s="1272"/>
    </row>
    <row r="76" spans="1:87" ht="14.1" customHeight="1">
      <c r="A76" s="34"/>
      <c r="B76" s="22"/>
      <c r="D76" s="2170"/>
      <c r="E76" s="2171"/>
      <c r="F76" s="2142"/>
      <c r="G76" s="2099"/>
      <c r="H76" s="2099"/>
      <c r="I76" s="2099"/>
      <c r="J76" s="2099"/>
      <c r="K76" s="2099"/>
      <c r="L76" s="2147"/>
      <c r="M76" s="2148"/>
      <c r="N76" s="2150"/>
      <c r="O76" s="2150"/>
      <c r="P76" s="2150"/>
      <c r="Q76" s="2150"/>
      <c r="R76" s="2150"/>
      <c r="S76" s="2150"/>
      <c r="T76" s="2150"/>
      <c r="U76" s="1379"/>
      <c r="V76" s="1379"/>
      <c r="W76" s="1379"/>
      <c r="X76" s="1379"/>
      <c r="Y76" s="1379"/>
      <c r="Z76" s="1379"/>
      <c r="AA76" s="2153"/>
      <c r="AB76" s="2153"/>
      <c r="AC76" s="2153"/>
      <c r="AD76" s="1943"/>
      <c r="AE76" s="1728"/>
      <c r="AF76" s="1344"/>
      <c r="AG76" s="1344"/>
      <c r="AH76" s="1416"/>
      <c r="AK76" s="1205"/>
      <c r="AL76" s="1139"/>
      <c r="AM76" s="610"/>
      <c r="AN76" s="2223"/>
      <c r="AO76" s="2223"/>
      <c r="AP76" s="2223"/>
      <c r="AQ76" s="2223"/>
      <c r="AR76" s="2223"/>
      <c r="AS76" s="2223"/>
      <c r="AT76" s="2223"/>
      <c r="AU76" s="2223"/>
      <c r="AV76" s="2223"/>
      <c r="AW76" s="2223"/>
      <c r="AX76" s="1231"/>
      <c r="AY76" s="86"/>
      <c r="AZ76" s="86"/>
      <c r="BA76" s="506"/>
    </row>
    <row r="77" spans="1:87" ht="14.1" customHeight="1">
      <c r="A77" s="34"/>
      <c r="B77" s="22"/>
      <c r="D77" s="2170"/>
      <c r="E77" s="2171"/>
      <c r="F77" s="2142"/>
      <c r="G77" s="2099"/>
      <c r="H77" s="2099"/>
      <c r="I77" s="2099"/>
      <c r="J77" s="2099"/>
      <c r="K77" s="2099"/>
      <c r="L77" s="2132" t="s">
        <v>803</v>
      </c>
      <c r="M77" s="2133"/>
      <c r="N77" s="2136" t="s">
        <v>801</v>
      </c>
      <c r="O77" s="2136"/>
      <c r="P77" s="2136"/>
      <c r="Q77" s="2136"/>
      <c r="R77" s="2136"/>
      <c r="S77" s="2136"/>
      <c r="T77" s="2136"/>
      <c r="U77" s="1940" t="s">
        <v>1702</v>
      </c>
      <c r="V77" s="1940"/>
      <c r="W77" s="1940"/>
      <c r="X77" s="1940"/>
      <c r="Y77" s="1940"/>
      <c r="Z77" s="1940"/>
      <c r="AA77" s="2139">
        <v>1</v>
      </c>
      <c r="AB77" s="2139"/>
      <c r="AC77" s="2139"/>
      <c r="AD77" s="1943" t="s">
        <v>13</v>
      </c>
      <c r="AE77" s="1728"/>
      <c r="AF77" s="1344"/>
      <c r="AG77" s="1344"/>
      <c r="AH77" s="1416"/>
      <c r="AK77" s="1205"/>
      <c r="AL77" s="525"/>
      <c r="AM77" s="502" t="s">
        <v>803</v>
      </c>
      <c r="AN77" s="1545" t="s">
        <v>1672</v>
      </c>
      <c r="AO77" s="1545"/>
      <c r="AP77" s="1545"/>
      <c r="AQ77" s="1545"/>
      <c r="AR77" s="1545"/>
      <c r="AS77" s="1545"/>
      <c r="AT77" s="1545"/>
      <c r="AU77" s="1545"/>
      <c r="AV77" s="1545"/>
      <c r="AW77" s="1545"/>
      <c r="AX77" s="1231"/>
      <c r="AY77" s="160"/>
      <c r="AZ77" s="160"/>
      <c r="BA77" s="506"/>
    </row>
    <row r="78" spans="1:87" ht="14.1" customHeight="1" thickBot="1">
      <c r="A78" s="34"/>
      <c r="B78" s="22"/>
      <c r="D78" s="2170"/>
      <c r="E78" s="2171"/>
      <c r="F78" s="2143"/>
      <c r="G78" s="2144"/>
      <c r="H78" s="2144"/>
      <c r="I78" s="2144"/>
      <c r="J78" s="2144"/>
      <c r="K78" s="2144"/>
      <c r="L78" s="2134"/>
      <c r="M78" s="2135"/>
      <c r="N78" s="2137"/>
      <c r="O78" s="2137"/>
      <c r="P78" s="2137"/>
      <c r="Q78" s="2137"/>
      <c r="R78" s="2137"/>
      <c r="S78" s="2137"/>
      <c r="T78" s="2137"/>
      <c r="U78" s="2138"/>
      <c r="V78" s="2138"/>
      <c r="W78" s="2138"/>
      <c r="X78" s="2138"/>
      <c r="Y78" s="2138"/>
      <c r="Z78" s="2138"/>
      <c r="AA78" s="2140"/>
      <c r="AB78" s="2140"/>
      <c r="AC78" s="2140"/>
      <c r="AD78" s="2141"/>
      <c r="AE78" s="2165"/>
      <c r="AF78" s="2166"/>
      <c r="AG78" s="2166"/>
      <c r="AH78" s="2167"/>
      <c r="AK78" s="1205"/>
      <c r="AL78" s="525"/>
      <c r="AM78" s="504"/>
      <c r="AN78" s="1545"/>
      <c r="AO78" s="1545"/>
      <c r="AP78" s="1545"/>
      <c r="AQ78" s="1545"/>
      <c r="AR78" s="1545"/>
      <c r="AS78" s="1545"/>
      <c r="AT78" s="1545"/>
      <c r="AU78" s="1545"/>
      <c r="AV78" s="1545"/>
      <c r="AW78" s="1545"/>
      <c r="AX78" s="1231"/>
      <c r="AY78" s="84"/>
      <c r="AZ78" s="84"/>
      <c r="BA78" s="506"/>
      <c r="BB78" s="506"/>
      <c r="BC78" s="506"/>
      <c r="BD78" s="506"/>
      <c r="CB78" s="505"/>
      <c r="CC78" s="35"/>
    </row>
    <row r="79" spans="1:87" ht="9.9499999999999993" customHeight="1">
      <c r="A79" s="34"/>
      <c r="B79" s="22"/>
      <c r="D79" s="2170"/>
      <c r="E79" s="2171"/>
      <c r="F79" s="2156" t="s">
        <v>144</v>
      </c>
      <c r="G79" s="2157"/>
      <c r="H79" s="2157"/>
      <c r="I79" s="2157"/>
      <c r="J79" s="2157"/>
      <c r="K79" s="2158"/>
      <c r="L79" s="2160"/>
      <c r="M79" s="1344"/>
      <c r="N79" s="1344"/>
      <c r="O79" s="1344"/>
      <c r="P79" s="1344"/>
      <c r="Q79" s="1344"/>
      <c r="R79" s="1344"/>
      <c r="S79" s="1344"/>
      <c r="T79" s="1344"/>
      <c r="U79" s="1344"/>
      <c r="V79" s="2157" t="s">
        <v>1703</v>
      </c>
      <c r="W79" s="2157"/>
      <c r="X79" s="2157"/>
      <c r="Y79" s="2157"/>
      <c r="Z79" s="2157"/>
      <c r="AA79" s="2162">
        <f>IF($P$73=0,"",SUM($AA$73:$AC$78))</f>
        <v>7</v>
      </c>
      <c r="AB79" s="2162"/>
      <c r="AC79" s="2162"/>
      <c r="AD79" s="2163" t="s">
        <v>13</v>
      </c>
      <c r="AE79" s="2156"/>
      <c r="AF79" s="2157"/>
      <c r="AG79" s="2157"/>
      <c r="AH79" s="2164"/>
      <c r="AK79" s="171"/>
      <c r="AL79" s="525"/>
      <c r="AN79" s="1545"/>
      <c r="AO79" s="1545"/>
      <c r="AP79" s="1545"/>
      <c r="AQ79" s="1545"/>
      <c r="AR79" s="1545"/>
      <c r="AS79" s="1545"/>
      <c r="AT79" s="1545"/>
      <c r="AU79" s="1545"/>
      <c r="AV79" s="1545"/>
      <c r="AW79" s="1545"/>
      <c r="AX79" s="85"/>
      <c r="AY79" s="507"/>
      <c r="AZ79" s="507"/>
      <c r="BA79" s="507"/>
      <c r="BY79" s="35"/>
      <c r="CF79" s="564"/>
      <c r="CG79" s="564"/>
      <c r="CH79" s="565"/>
      <c r="CI79" s="565"/>
    </row>
    <row r="80" spans="1:87" ht="14.1" customHeight="1">
      <c r="A80" s="34"/>
      <c r="B80" s="22"/>
      <c r="D80" s="2172"/>
      <c r="E80" s="2173"/>
      <c r="F80" s="1369"/>
      <c r="G80" s="1370"/>
      <c r="H80" s="1370"/>
      <c r="I80" s="1370"/>
      <c r="J80" s="1370"/>
      <c r="K80" s="2159"/>
      <c r="L80" s="2161"/>
      <c r="M80" s="1370"/>
      <c r="N80" s="1370"/>
      <c r="O80" s="1370"/>
      <c r="P80" s="1370"/>
      <c r="Q80" s="1370"/>
      <c r="R80" s="1370"/>
      <c r="S80" s="1370"/>
      <c r="T80" s="1370"/>
      <c r="U80" s="1370"/>
      <c r="V80" s="1370"/>
      <c r="W80" s="1370"/>
      <c r="X80" s="1370"/>
      <c r="Y80" s="1370"/>
      <c r="Z80" s="1370"/>
      <c r="AA80" s="2115"/>
      <c r="AB80" s="2115"/>
      <c r="AC80" s="2115"/>
      <c r="AD80" s="2117"/>
      <c r="AE80" s="1369"/>
      <c r="AF80" s="1370"/>
      <c r="AG80" s="1370"/>
      <c r="AH80" s="1371"/>
      <c r="AK80" s="171"/>
      <c r="AL80" s="169" t="s">
        <v>126</v>
      </c>
      <c r="AM80" s="1707" t="s">
        <v>1533</v>
      </c>
      <c r="AN80" s="1707"/>
      <c r="AO80" s="1707"/>
      <c r="AP80" s="1707"/>
      <c r="AQ80" s="1707"/>
      <c r="AR80" s="1707"/>
      <c r="AS80" s="1707"/>
      <c r="AT80" s="1707"/>
      <c r="AU80" s="1707"/>
      <c r="AV80" s="1707"/>
      <c r="AW80" s="1707"/>
      <c r="AX80" s="85"/>
      <c r="AY80" s="506"/>
      <c r="AZ80" s="506"/>
      <c r="BA80" s="506"/>
      <c r="BY80" s="505"/>
      <c r="BZ80" s="35"/>
      <c r="CF80" s="564"/>
      <c r="CG80" s="564"/>
      <c r="CH80" s="565"/>
      <c r="CI80" s="565"/>
    </row>
    <row r="81" spans="1:87" ht="14.1" customHeight="1">
      <c r="A81" s="34"/>
      <c r="B81" s="22"/>
      <c r="AH81" s="1283"/>
      <c r="AI81" s="1283"/>
      <c r="AJ81" s="1283"/>
      <c r="AK81" s="86"/>
      <c r="AL81" s="169"/>
      <c r="AM81" s="1707"/>
      <c r="AN81" s="1707"/>
      <c r="AO81" s="1707"/>
      <c r="AP81" s="1707"/>
      <c r="AQ81" s="1707"/>
      <c r="AR81" s="1707"/>
      <c r="AS81" s="1707"/>
      <c r="AT81" s="1707"/>
      <c r="AU81" s="1707"/>
      <c r="AV81" s="1707"/>
      <c r="AW81" s="1707"/>
      <c r="AX81" s="85"/>
      <c r="AY81" s="507"/>
      <c r="AZ81" s="507"/>
      <c r="BA81" s="507"/>
      <c r="BY81" s="35"/>
      <c r="CF81" s="564"/>
      <c r="CG81" s="564"/>
      <c r="CH81" s="565"/>
      <c r="CI81" s="565"/>
    </row>
    <row r="82" spans="1:87">
      <c r="A82" s="34"/>
      <c r="B82" s="22"/>
      <c r="C82" s="171" t="s">
        <v>308</v>
      </c>
      <c r="D82" s="2155" t="s">
        <v>763</v>
      </c>
      <c r="E82" s="2155"/>
      <c r="F82" s="2155"/>
      <c r="G82" s="2155"/>
      <c r="H82" s="2155"/>
      <c r="I82" s="2155"/>
      <c r="J82" s="2155"/>
      <c r="K82" s="2155"/>
      <c r="L82" s="2155"/>
      <c r="M82" s="2155"/>
      <c r="N82" s="2155"/>
      <c r="O82" s="2155"/>
      <c r="P82" s="2155"/>
      <c r="Q82" s="2155"/>
      <c r="R82" s="2155"/>
      <c r="S82" s="2155"/>
      <c r="T82" s="2155"/>
      <c r="U82" s="2155"/>
      <c r="V82" s="2155"/>
      <c r="W82" s="2155"/>
      <c r="X82" s="2155"/>
      <c r="Y82" s="2155"/>
      <c r="Z82" s="2155"/>
      <c r="AA82" s="2155"/>
      <c r="AB82" s="2155"/>
      <c r="AC82" s="2155"/>
      <c r="AD82" s="2155"/>
      <c r="AE82" s="2155"/>
      <c r="AF82" s="2155"/>
      <c r="AG82" s="2155"/>
      <c r="AH82" s="2155"/>
      <c r="AI82" s="2155"/>
      <c r="AJ82" s="2155"/>
      <c r="AK82" s="86"/>
      <c r="AL82" s="526"/>
      <c r="AM82" s="1707"/>
      <c r="AN82" s="1707"/>
      <c r="AO82" s="1707"/>
      <c r="AP82" s="1707"/>
      <c r="AQ82" s="1707"/>
      <c r="AR82" s="1707"/>
      <c r="AS82" s="1707"/>
      <c r="AT82" s="1707"/>
      <c r="AU82" s="1707"/>
      <c r="AV82" s="1707"/>
      <c r="AW82" s="1707"/>
      <c r="AX82" s="85"/>
      <c r="AY82" s="506"/>
      <c r="AZ82" s="506"/>
      <c r="BA82" s="506"/>
      <c r="BY82" s="35"/>
      <c r="CF82" s="564"/>
      <c r="CG82" s="564"/>
      <c r="CH82" s="565"/>
      <c r="CI82" s="565"/>
    </row>
    <row r="83" spans="1:87" ht="14.1" customHeight="1">
      <c r="A83" s="34"/>
      <c r="B83" s="22"/>
      <c r="AK83" s="171"/>
      <c r="AL83" s="526"/>
      <c r="AM83" s="1707" t="s">
        <v>1627</v>
      </c>
      <c r="AN83" s="1707"/>
      <c r="AO83" s="1707"/>
      <c r="AP83" s="1707"/>
      <c r="AQ83" s="1707"/>
      <c r="AR83" s="1707"/>
      <c r="AS83" s="1707"/>
      <c r="AT83" s="1707"/>
      <c r="AU83" s="1707"/>
      <c r="AV83" s="1707"/>
      <c r="AW83" s="1707"/>
      <c r="AX83" s="85"/>
      <c r="AY83" s="506"/>
      <c r="AZ83" s="506"/>
      <c r="BA83" s="506"/>
      <c r="BY83" s="35"/>
      <c r="CF83" s="564"/>
      <c r="CG83" s="564"/>
      <c r="CH83" s="565"/>
      <c r="CI83" s="565"/>
    </row>
    <row r="84" spans="1:87" ht="14.1" customHeight="1">
      <c r="A84" s="34"/>
      <c r="B84" s="22"/>
      <c r="C84" s="171" t="s">
        <v>1386</v>
      </c>
      <c r="D84" s="2155" t="s">
        <v>764</v>
      </c>
      <c r="E84" s="2155"/>
      <c r="F84" s="2155"/>
      <c r="G84" s="2155"/>
      <c r="H84" s="2155"/>
      <c r="I84" s="2155"/>
      <c r="J84" s="2155"/>
      <c r="K84" s="2155"/>
      <c r="L84" s="2155"/>
      <c r="M84" s="2155"/>
      <c r="N84" s="2155"/>
      <c r="O84" s="2155"/>
      <c r="P84" s="2155"/>
      <c r="Q84" s="2155"/>
      <c r="R84" s="2155"/>
      <c r="S84" s="2155"/>
      <c r="T84" s="2155"/>
      <c r="U84" s="2155"/>
      <c r="V84" s="2155"/>
      <c r="W84" s="2155"/>
      <c r="X84" s="2155"/>
      <c r="Y84" s="2155"/>
      <c r="Z84" s="2155"/>
      <c r="AA84" s="2155"/>
      <c r="AB84" s="2155"/>
      <c r="AC84" s="2155"/>
      <c r="AD84" s="2155"/>
      <c r="AE84" s="2155"/>
      <c r="AF84" s="2155"/>
      <c r="AG84" s="2155"/>
      <c r="AH84" s="2155"/>
      <c r="AI84" s="2155"/>
      <c r="AJ84" s="2155"/>
      <c r="AK84" s="22"/>
      <c r="AL84" s="525"/>
      <c r="AM84" s="1707"/>
      <c r="AN84" s="1707"/>
      <c r="AO84" s="1707"/>
      <c r="AP84" s="1707"/>
      <c r="AQ84" s="1707"/>
      <c r="AR84" s="1707"/>
      <c r="AS84" s="1707"/>
      <c r="AT84" s="1707"/>
      <c r="AU84" s="1707"/>
      <c r="AV84" s="1707"/>
      <c r="AW84" s="1707"/>
      <c r="AX84" s="161"/>
      <c r="AY84" s="84"/>
      <c r="AZ84" s="84"/>
      <c r="BA84" s="1313"/>
      <c r="BB84" s="509"/>
      <c r="CB84" s="35"/>
      <c r="CF84" s="564"/>
      <c r="CG84" s="564"/>
      <c r="CH84" s="565"/>
      <c r="CI84" s="565"/>
    </row>
    <row r="85" spans="1:87" ht="14.1" customHeight="1">
      <c r="A85" s="34"/>
      <c r="B85" s="22"/>
      <c r="AL85" s="31"/>
      <c r="AM85" s="160"/>
      <c r="AN85" s="160"/>
      <c r="AO85" s="160"/>
      <c r="AP85" s="160"/>
      <c r="AQ85" s="160"/>
      <c r="AR85" s="160"/>
      <c r="AS85" s="160"/>
      <c r="AT85" s="160"/>
      <c r="AU85" s="160"/>
      <c r="AV85" s="160"/>
      <c r="AW85" s="160"/>
      <c r="AX85" s="161"/>
      <c r="AY85" s="84"/>
      <c r="AZ85" s="84"/>
      <c r="BA85" s="1313"/>
      <c r="BB85" s="509"/>
      <c r="CB85" s="35"/>
      <c r="CF85" s="564"/>
      <c r="CG85" s="564"/>
      <c r="CH85" s="565"/>
      <c r="CI85" s="565"/>
    </row>
    <row r="86" spans="1:87" ht="14.1" customHeight="1">
      <c r="A86" s="34"/>
      <c r="B86" s="22"/>
      <c r="C86" s="171" t="s">
        <v>1636</v>
      </c>
      <c r="D86" s="2253" t="s">
        <v>1704</v>
      </c>
      <c r="E86" s="2253"/>
      <c r="F86" s="2253"/>
      <c r="G86" s="2253"/>
      <c r="H86" s="2253"/>
      <c r="I86" s="2253"/>
      <c r="J86" s="2253"/>
      <c r="K86" s="2253"/>
      <c r="L86" s="2253"/>
      <c r="M86" s="2253"/>
      <c r="N86" s="2253"/>
      <c r="O86" s="2253"/>
      <c r="P86" s="2253"/>
      <c r="Q86" s="2253"/>
      <c r="R86" s="2253"/>
      <c r="S86" s="2253"/>
      <c r="T86" s="2253"/>
      <c r="U86" s="2253"/>
      <c r="V86" s="2253"/>
      <c r="W86" s="2253"/>
      <c r="X86" s="2253"/>
      <c r="Y86" s="2253"/>
      <c r="Z86" s="2253"/>
      <c r="AA86" s="2253"/>
      <c r="AB86" s="2253"/>
      <c r="AC86" s="2253"/>
      <c r="AD86" s="2253"/>
      <c r="AE86" s="2253"/>
      <c r="AF86" s="2253"/>
      <c r="AG86" s="2253"/>
      <c r="AH86" s="2253"/>
      <c r="AI86" s="2253"/>
      <c r="AJ86" s="2253"/>
      <c r="AL86" s="525" t="s">
        <v>466</v>
      </c>
      <c r="AM86" s="1707" t="s">
        <v>1385</v>
      </c>
      <c r="AN86" s="1707"/>
      <c r="AO86" s="1707"/>
      <c r="AP86" s="1707"/>
      <c r="AQ86" s="1707"/>
      <c r="AR86" s="1707"/>
      <c r="AS86" s="1707"/>
      <c r="AT86" s="1707"/>
      <c r="AU86" s="1707"/>
      <c r="AV86" s="1707"/>
      <c r="AW86" s="1707"/>
      <c r="AX86" s="1245"/>
      <c r="BB86" s="509"/>
      <c r="CB86" s="35"/>
      <c r="CI86" s="1284"/>
    </row>
    <row r="87" spans="1:87" ht="14.1" customHeight="1">
      <c r="A87" s="34"/>
      <c r="B87" s="22"/>
      <c r="AL87" s="31"/>
      <c r="AM87" s="1707"/>
      <c r="AN87" s="1707"/>
      <c r="AO87" s="1707"/>
      <c r="AP87" s="1707"/>
      <c r="AQ87" s="1707"/>
      <c r="AR87" s="1707"/>
      <c r="AS87" s="1707"/>
      <c r="AT87" s="1707"/>
      <c r="AU87" s="1707"/>
      <c r="AV87" s="1707"/>
      <c r="AW87" s="1707"/>
      <c r="AX87" s="1245"/>
      <c r="BB87" s="509"/>
      <c r="CB87" s="35"/>
    </row>
    <row r="88" spans="1:87" ht="14.1" customHeight="1">
      <c r="A88" s="1209"/>
      <c r="C88" s="171" t="s">
        <v>1705</v>
      </c>
      <c r="D88" s="1991" t="s">
        <v>1637</v>
      </c>
      <c r="E88" s="1991"/>
      <c r="F88" s="1991"/>
      <c r="G88" s="1991"/>
      <c r="H88" s="1991"/>
      <c r="I88" s="1991"/>
      <c r="J88" s="1991"/>
      <c r="K88" s="1991"/>
      <c r="L88" s="1991"/>
      <c r="M88" s="1991"/>
      <c r="N88" s="1991"/>
      <c r="O88" s="1991"/>
      <c r="P88" s="1991"/>
      <c r="Q88" s="1991"/>
      <c r="R88" s="1991"/>
      <c r="S88" s="1991"/>
      <c r="T88" s="1991"/>
      <c r="U88" s="1991"/>
      <c r="V88" s="1991"/>
      <c r="W88" s="1991"/>
      <c r="X88" s="1991"/>
      <c r="Y88" s="1991"/>
      <c r="Z88" s="1991"/>
      <c r="AA88" s="1991"/>
      <c r="AB88" s="1991"/>
      <c r="AC88" s="1991"/>
      <c r="AD88" s="1991"/>
      <c r="AE88" s="1991"/>
      <c r="AF88" s="1991"/>
      <c r="AG88" s="22"/>
      <c r="AH88" s="22"/>
      <c r="AI88" s="22"/>
      <c r="AJ88" s="22"/>
      <c r="AK88" s="906"/>
      <c r="AL88" s="1314" t="s">
        <v>126</v>
      </c>
      <c r="AM88" s="2108" t="s">
        <v>1416</v>
      </c>
      <c r="AN88" s="2108"/>
      <c r="AO88" s="2108"/>
      <c r="AP88" s="2108"/>
      <c r="AQ88" s="2108"/>
      <c r="AR88" s="2108"/>
      <c r="AS88" s="2108"/>
      <c r="AT88" s="2108"/>
      <c r="AU88" s="2108"/>
      <c r="AV88" s="2108"/>
      <c r="AW88" s="2108"/>
      <c r="AX88" s="1222"/>
      <c r="BB88" s="509"/>
      <c r="CB88" s="35"/>
    </row>
    <row r="89" spans="1:87" ht="14.1" customHeight="1">
      <c r="A89" s="1209"/>
      <c r="D89" s="1991"/>
      <c r="E89" s="1991"/>
      <c r="F89" s="1991"/>
      <c r="G89" s="1991"/>
      <c r="H89" s="1991"/>
      <c r="I89" s="1991"/>
      <c r="J89" s="1991"/>
      <c r="K89" s="1991"/>
      <c r="L89" s="1991"/>
      <c r="M89" s="1991"/>
      <c r="N89" s="1991"/>
      <c r="O89" s="1991"/>
      <c r="P89" s="1991"/>
      <c r="Q89" s="1991"/>
      <c r="R89" s="1991"/>
      <c r="S89" s="1991"/>
      <c r="T89" s="1991"/>
      <c r="U89" s="1991"/>
      <c r="V89" s="1991"/>
      <c r="W89" s="1991"/>
      <c r="X89" s="1991"/>
      <c r="Y89" s="1991"/>
      <c r="Z89" s="1991"/>
      <c r="AA89" s="1991"/>
      <c r="AB89" s="1991"/>
      <c r="AC89" s="1991"/>
      <c r="AD89" s="1991"/>
      <c r="AE89" s="1991"/>
      <c r="AF89" s="1991"/>
      <c r="AK89" s="906"/>
      <c r="AL89" s="176" t="s">
        <v>126</v>
      </c>
      <c r="AM89" s="1707" t="s">
        <v>1417</v>
      </c>
      <c r="AN89" s="1707"/>
      <c r="AO89" s="1707"/>
      <c r="AP89" s="1707"/>
      <c r="AQ89" s="1707"/>
      <c r="AR89" s="1707"/>
      <c r="AS89" s="1707"/>
      <c r="AT89" s="1707"/>
      <c r="AU89" s="1707"/>
      <c r="AV89" s="1707"/>
      <c r="AW89" s="1707"/>
      <c r="AX89" s="161"/>
      <c r="BB89" s="509"/>
      <c r="CB89" s="35"/>
    </row>
    <row r="90" spans="1:87" ht="14.1" customHeight="1">
      <c r="A90" s="1209"/>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K90" s="906"/>
      <c r="AL90" s="176" t="s">
        <v>126</v>
      </c>
      <c r="AM90" s="1707" t="s">
        <v>1707</v>
      </c>
      <c r="AN90" s="1707"/>
      <c r="AO90" s="1707"/>
      <c r="AP90" s="1707"/>
      <c r="AQ90" s="1707"/>
      <c r="AR90" s="1707"/>
      <c r="AS90" s="1707"/>
      <c r="AT90" s="1707"/>
      <c r="AU90" s="1707"/>
      <c r="AV90" s="1707"/>
      <c r="AW90" s="1707"/>
      <c r="AX90" s="161"/>
      <c r="BB90" s="509"/>
      <c r="CB90" s="35"/>
    </row>
    <row r="91" spans="1:87" ht="14.1" customHeight="1" thickBot="1">
      <c r="A91" s="1285"/>
      <c r="B91" s="1202"/>
      <c r="C91" s="1202"/>
      <c r="D91" s="1202"/>
      <c r="E91" s="1202"/>
      <c r="F91" s="1202"/>
      <c r="G91" s="1202"/>
      <c r="H91" s="1202"/>
      <c r="I91" s="1202"/>
      <c r="J91" s="1202"/>
      <c r="K91" s="1202"/>
      <c r="L91" s="1202"/>
      <c r="M91" s="1202"/>
      <c r="N91" s="1202"/>
      <c r="O91" s="1202"/>
      <c r="P91" s="1202"/>
      <c r="Q91" s="1202"/>
      <c r="R91" s="1202"/>
      <c r="S91" s="1202"/>
      <c r="T91" s="1202"/>
      <c r="U91" s="1202"/>
      <c r="V91" s="1202"/>
      <c r="W91" s="1202"/>
      <c r="X91" s="1202"/>
      <c r="Y91" s="1202"/>
      <c r="Z91" s="1202"/>
      <c r="AA91" s="1202"/>
      <c r="AB91" s="1202"/>
      <c r="AC91" s="1202"/>
      <c r="AD91" s="1202"/>
      <c r="AE91" s="1202"/>
      <c r="AF91" s="1202"/>
      <c r="AG91" s="1286"/>
      <c r="AH91" s="1286"/>
      <c r="AI91" s="1286"/>
      <c r="AJ91" s="1202"/>
      <c r="AK91" s="1202"/>
      <c r="AL91" s="1315"/>
      <c r="AM91" s="1203"/>
      <c r="AN91" s="1202"/>
      <c r="AO91" s="1202"/>
      <c r="AP91" s="1202"/>
      <c r="AQ91" s="1202"/>
      <c r="AR91" s="1202"/>
      <c r="AS91" s="1202"/>
      <c r="AT91" s="1202"/>
      <c r="AU91" s="1202"/>
      <c r="AV91" s="1202"/>
      <c r="AW91" s="1202"/>
      <c r="AX91" s="1204"/>
      <c r="CB91" s="505"/>
      <c r="CC91" s="35"/>
    </row>
    <row r="92" spans="1:87" ht="14.1" customHeight="1">
      <c r="CB92" s="505"/>
      <c r="CC92" s="35"/>
    </row>
    <row r="93" spans="1:87" ht="14.1" customHeight="1">
      <c r="AL93" s="159"/>
      <c r="AM93" s="502"/>
      <c r="AN93" s="84"/>
      <c r="AO93" s="84"/>
      <c r="AP93" s="84"/>
      <c r="AQ93" s="84"/>
      <c r="AR93" s="84"/>
      <c r="AS93" s="84"/>
      <c r="AT93" s="84"/>
      <c r="AU93" s="84"/>
      <c r="AV93" s="84"/>
      <c r="AW93" s="84"/>
      <c r="AX93" s="84"/>
      <c r="CB93" s="35"/>
    </row>
    <row r="94" spans="1:87" ht="14.1" customHeight="1">
      <c r="AL94" s="159"/>
      <c r="AN94" s="84"/>
      <c r="AO94" s="84"/>
      <c r="AP94" s="84"/>
      <c r="AQ94" s="84"/>
      <c r="AR94" s="84"/>
      <c r="AS94" s="84"/>
      <c r="AT94" s="84"/>
      <c r="AU94" s="84"/>
      <c r="AV94" s="84"/>
      <c r="AW94" s="84"/>
      <c r="AX94" s="84"/>
      <c r="BB94" s="1287"/>
      <c r="CB94" s="35"/>
    </row>
    <row r="95" spans="1:87" ht="14.1" customHeight="1">
      <c r="BB95" s="1287"/>
      <c r="CB95" s="35"/>
    </row>
    <row r="96" spans="1:87" ht="14.1" customHeight="1">
      <c r="BB96" s="1287"/>
      <c r="CB96" s="35"/>
    </row>
    <row r="97" spans="54:107" ht="14.1" customHeight="1">
      <c r="BB97" s="1287"/>
      <c r="CB97" s="505"/>
      <c r="CC97" s="35"/>
    </row>
    <row r="98" spans="54:107" ht="14.1" customHeight="1">
      <c r="CB98" s="35"/>
    </row>
    <row r="99" spans="54:107" ht="14.1" customHeight="1">
      <c r="CB99" s="35"/>
    </row>
    <row r="100" spans="54:107" ht="14.1" customHeight="1">
      <c r="CB100" s="35"/>
    </row>
    <row r="101" spans="54:107" ht="14.1" customHeight="1">
      <c r="CB101" s="35"/>
    </row>
    <row r="102" spans="54:107" ht="14.1" customHeight="1">
      <c r="CB102" s="505"/>
      <c r="CC102" s="35"/>
    </row>
    <row r="103" spans="54:107" ht="14.1" customHeight="1">
      <c r="CB103" s="35"/>
    </row>
    <row r="104" spans="54:107" ht="14.1" customHeight="1">
      <c r="CB104" s="35"/>
    </row>
    <row r="105" spans="54:107" ht="14.1" customHeight="1">
      <c r="CB105" s="35"/>
    </row>
    <row r="106" spans="54:107" ht="14.1" customHeight="1">
      <c r="CB106" s="35"/>
    </row>
    <row r="107" spans="54:107" ht="14.1" customHeight="1">
      <c r="CB107" s="505"/>
      <c r="CC107" s="35"/>
    </row>
    <row r="108" spans="54:107" ht="14.1" customHeight="1">
      <c r="CB108" s="35"/>
    </row>
    <row r="109" spans="54:107" ht="14.1" customHeight="1">
      <c r="CB109" s="35"/>
      <c r="CQ109" s="1212"/>
      <c r="CR109" s="1212"/>
      <c r="CS109" s="1212"/>
      <c r="DA109" s="1207"/>
      <c r="DB109" s="1207"/>
      <c r="DC109" s="1207"/>
    </row>
    <row r="110" spans="54:107" ht="14.1" customHeight="1">
      <c r="CB110" s="35"/>
      <c r="CQ110" s="1212"/>
      <c r="CR110" s="1212"/>
      <c r="CS110" s="1212"/>
      <c r="CT110" s="1212"/>
      <c r="CU110" s="1212"/>
      <c r="CY110" s="1288"/>
      <c r="CZ110" s="1288"/>
      <c r="DA110" s="1207"/>
      <c r="DB110" s="1207"/>
      <c r="DC110" s="1207"/>
    </row>
    <row r="111" spans="54:107" ht="14.1" customHeight="1">
      <c r="CB111" s="35"/>
      <c r="CV111" s="1212"/>
      <c r="CW111" s="1212"/>
      <c r="CX111" s="1212"/>
      <c r="CY111" s="1288"/>
      <c r="CZ111" s="1288"/>
      <c r="DA111" s="1207"/>
      <c r="DB111" s="1207"/>
      <c r="DC111" s="1207"/>
    </row>
    <row r="112" spans="54:107" ht="14.1" customHeight="1">
      <c r="CA112" s="581"/>
      <c r="CB112" s="505"/>
      <c r="CC112" s="35"/>
    </row>
    <row r="113" spans="64:109" ht="14.1" customHeight="1">
      <c r="BL113" s="1289"/>
      <c r="BM113" s="1289"/>
      <c r="BN113" s="1289"/>
      <c r="BO113" s="581"/>
      <c r="BP113" s="35"/>
      <c r="BX113" s="740"/>
      <c r="BY113" s="740"/>
      <c r="BZ113" s="740"/>
      <c r="CA113" s="581"/>
      <c r="CB113" s="35"/>
      <c r="CQ113" s="1290"/>
      <c r="CR113" s="1290"/>
      <c r="CS113" s="1290"/>
      <c r="CT113" s="1290"/>
    </row>
    <row r="114" spans="64:109">
      <c r="BL114" s="1289"/>
      <c r="BM114" s="1289"/>
      <c r="BN114" s="1289"/>
      <c r="BO114" s="581"/>
      <c r="BP114" s="35"/>
      <c r="BX114" s="740"/>
      <c r="BY114" s="740"/>
      <c r="BZ114" s="740"/>
      <c r="CA114" s="581"/>
      <c r="CB114" s="35"/>
    </row>
    <row r="115" spans="64:109">
      <c r="BL115" s="1289"/>
      <c r="BM115" s="1289"/>
      <c r="BN115" s="1289"/>
      <c r="BO115" s="581"/>
      <c r="BP115" s="35"/>
      <c r="BX115" s="740"/>
      <c r="BY115" s="740"/>
      <c r="BZ115" s="740"/>
      <c r="CA115" s="581"/>
      <c r="CB115" s="35"/>
      <c r="CQ115" s="505"/>
      <c r="CR115" s="505"/>
      <c r="CS115" s="505"/>
      <c r="CT115" s="505"/>
      <c r="CU115" s="505"/>
    </row>
    <row r="116" spans="64:109">
      <c r="BL116" s="1289"/>
      <c r="BM116" s="1289"/>
      <c r="BN116" s="1289"/>
      <c r="BO116" s="581"/>
      <c r="BP116" s="35"/>
      <c r="BX116" s="740"/>
      <c r="BY116" s="740"/>
      <c r="BZ116" s="740"/>
      <c r="CA116" s="581"/>
      <c r="CB116" s="35"/>
      <c r="CV116" s="505"/>
      <c r="CW116" s="505"/>
      <c r="CX116" s="505"/>
      <c r="CY116" s="505"/>
      <c r="CZ116" s="505"/>
      <c r="DA116" s="505"/>
    </row>
    <row r="117" spans="64:109" ht="12" customHeight="1">
      <c r="BL117" s="1289"/>
      <c r="BM117" s="1289"/>
      <c r="BN117" s="1289"/>
      <c r="BO117" s="581"/>
      <c r="BP117" s="505"/>
      <c r="BQ117" s="35"/>
      <c r="BX117" s="740"/>
      <c r="BY117" s="740"/>
      <c r="BZ117" s="740"/>
      <c r="CA117" s="581"/>
      <c r="CB117" s="505"/>
      <c r="CC117" s="35"/>
    </row>
    <row r="118" spans="64:109">
      <c r="BL118" s="1289"/>
      <c r="BM118" s="1289"/>
      <c r="BN118" s="1289"/>
      <c r="BO118" s="581"/>
      <c r="BP118" s="35"/>
      <c r="BX118" s="740"/>
      <c r="BY118" s="740"/>
      <c r="BZ118" s="740"/>
      <c r="CA118" s="581"/>
      <c r="CB118" s="35"/>
    </row>
    <row r="119" spans="64:109">
      <c r="BL119" s="1289"/>
      <c r="BM119" s="1289"/>
      <c r="BN119" s="1289"/>
      <c r="BO119" s="581"/>
      <c r="BP119" s="35"/>
      <c r="BX119" s="740"/>
      <c r="BY119" s="740"/>
      <c r="BZ119" s="740"/>
      <c r="CA119" s="581"/>
      <c r="CB119" s="35"/>
      <c r="CQ119" s="1290"/>
      <c r="CR119" s="1290"/>
      <c r="CS119" s="1290"/>
      <c r="CT119" s="1290"/>
      <c r="CU119" s="1290"/>
    </row>
    <row r="120" spans="64:109" ht="13.5">
      <c r="BL120" s="1289"/>
      <c r="BM120" s="1289"/>
      <c r="BN120" s="1289"/>
      <c r="BO120" s="581"/>
      <c r="BP120" s="35"/>
      <c r="BX120" s="740"/>
      <c r="BY120" s="740"/>
      <c r="BZ120" s="740"/>
      <c r="CA120" s="581"/>
      <c r="CB120" s="35"/>
      <c r="CQ120" s="1290"/>
      <c r="CR120" s="1290"/>
      <c r="CS120" s="1290"/>
      <c r="CT120" s="1290"/>
      <c r="CU120" s="1290"/>
      <c r="CV120" s="1290"/>
      <c r="CW120" s="1290"/>
      <c r="CX120" s="1290"/>
      <c r="CY120" s="1291"/>
      <c r="CZ120" s="1291"/>
      <c r="DA120" s="1206"/>
      <c r="DB120" s="1292"/>
      <c r="DC120" s="1292"/>
      <c r="DD120" s="1292"/>
      <c r="DE120" s="1292"/>
    </row>
    <row r="121" spans="64:109" ht="13.5" customHeight="1">
      <c r="BL121" s="1289"/>
      <c r="BM121" s="1289"/>
      <c r="BN121" s="1289"/>
      <c r="BO121" s="581"/>
      <c r="BP121" s="35"/>
      <c r="BX121" s="740"/>
      <c r="BY121" s="740"/>
      <c r="BZ121" s="740"/>
      <c r="CA121" s="581"/>
      <c r="CB121" s="35"/>
      <c r="CV121" s="1290"/>
      <c r="CW121" s="1290"/>
      <c r="CX121" s="1290"/>
      <c r="CY121" s="1291"/>
      <c r="CZ121" s="1291"/>
      <c r="DA121" s="1206"/>
      <c r="DB121" s="1292"/>
      <c r="DC121" s="1292"/>
      <c r="DD121" s="1292"/>
      <c r="DE121" s="1292"/>
    </row>
    <row r="122" spans="64:109" ht="14.25" customHeight="1"/>
    <row r="123" spans="64:109" ht="13.5" customHeight="1"/>
    <row r="124" spans="64:109" ht="13.5" customHeight="1"/>
    <row r="125" spans="64:109" ht="13.5" customHeight="1"/>
    <row r="127" spans="64:109" ht="13.5" customHeight="1"/>
    <row r="129" spans="33:77">
      <c r="AZ129" s="1212"/>
    </row>
    <row r="130" spans="33:77">
      <c r="AZ130" s="1212"/>
    </row>
    <row r="131" spans="33:77">
      <c r="AZ131" s="1212"/>
    </row>
    <row r="132" spans="33:77">
      <c r="AY132" s="1212"/>
      <c r="AZ132" s="1293"/>
    </row>
    <row r="133" spans="33:77">
      <c r="AY133" s="1212"/>
      <c r="AZ133" s="1293"/>
    </row>
    <row r="134" spans="33:77" ht="13.5" customHeight="1">
      <c r="AY134" s="1212"/>
      <c r="AZ134" s="1293"/>
    </row>
    <row r="135" spans="33:77">
      <c r="AY135" s="1293"/>
      <c r="AZ135" s="1293"/>
    </row>
    <row r="136" spans="33:77">
      <c r="AG136" s="504"/>
      <c r="AH136" s="504"/>
      <c r="AI136" s="504"/>
      <c r="AY136" s="1293"/>
    </row>
    <row r="137" spans="33:77">
      <c r="AG137" s="504"/>
      <c r="AH137" s="504"/>
      <c r="AI137" s="504"/>
      <c r="AY137" s="1293"/>
    </row>
    <row r="138" spans="33:77" ht="13.5" customHeight="1">
      <c r="AG138" s="504"/>
      <c r="AH138" s="504"/>
      <c r="AI138" s="504"/>
      <c r="AY138" s="1293"/>
    </row>
    <row r="139" spans="33:77" ht="13.5" customHeight="1">
      <c r="AG139" s="504"/>
      <c r="AH139" s="504"/>
      <c r="AI139" s="504"/>
    </row>
    <row r="140" spans="33:77">
      <c r="AG140" s="504"/>
      <c r="AH140" s="504"/>
      <c r="AI140" s="504"/>
    </row>
    <row r="141" spans="33:77">
      <c r="AG141" s="504"/>
      <c r="AH141" s="504"/>
      <c r="AI141" s="504"/>
      <c r="AR141" s="1212"/>
      <c r="AS141" s="1212"/>
      <c r="AT141" s="1212"/>
      <c r="AU141" s="1212"/>
      <c r="AW141" s="1212"/>
      <c r="AX141" s="1212"/>
    </row>
    <row r="142" spans="33:77">
      <c r="AG142" s="504"/>
      <c r="AH142" s="504"/>
      <c r="AI142" s="504"/>
      <c r="AR142" s="1212"/>
      <c r="AS142" s="1212"/>
      <c r="AT142" s="1212"/>
      <c r="AU142" s="1212"/>
      <c r="AV142" s="1212"/>
      <c r="AW142" s="1212"/>
      <c r="AX142" s="1212"/>
    </row>
    <row r="143" spans="33:77">
      <c r="AG143" s="504"/>
      <c r="AH143" s="504"/>
      <c r="AI143" s="504"/>
      <c r="AR143" s="1212"/>
      <c r="AS143" s="1212"/>
      <c r="AT143" s="1212"/>
      <c r="AU143" s="1212"/>
      <c r="AV143" s="1212"/>
      <c r="AW143" s="1212"/>
      <c r="AX143" s="1212"/>
      <c r="BB143" s="1294"/>
      <c r="BC143" s="1294"/>
      <c r="BD143" s="1294"/>
      <c r="BE143" s="1294"/>
      <c r="BG143" s="1295"/>
      <c r="BH143" s="1295"/>
      <c r="BI143" s="1296"/>
      <c r="BJ143" s="1296"/>
      <c r="BK143" s="105"/>
      <c r="BL143" s="22"/>
      <c r="BM143" s="22"/>
      <c r="BN143" s="22"/>
      <c r="BO143" s="22"/>
      <c r="BY143" s="505"/>
    </row>
    <row r="144" spans="33:77">
      <c r="AG144" s="504"/>
      <c r="AH144" s="504"/>
      <c r="AI144" s="504"/>
      <c r="AR144" s="1293"/>
      <c r="AS144" s="1293"/>
      <c r="AT144" s="1293"/>
      <c r="AU144" s="1293"/>
      <c r="AV144" s="1212"/>
      <c r="AW144" s="1293"/>
      <c r="AX144" s="1293"/>
      <c r="BA144" s="1212"/>
      <c r="BB144" s="1294"/>
      <c r="BC144" s="1294"/>
      <c r="BD144" s="1294"/>
      <c r="BE144" s="1294"/>
      <c r="BF144" s="1294"/>
      <c r="BG144" s="1295"/>
      <c r="BH144" s="1295"/>
      <c r="BI144" s="1296"/>
      <c r="BJ144" s="1296"/>
      <c r="BK144" s="105"/>
      <c r="BL144" s="22"/>
      <c r="BM144" s="22"/>
      <c r="BN144" s="22"/>
      <c r="BO144" s="22"/>
      <c r="BY144" s="505"/>
    </row>
    <row r="145" spans="33:88">
      <c r="AG145" s="504"/>
      <c r="AH145" s="504"/>
      <c r="AI145" s="504"/>
      <c r="AR145" s="1293"/>
      <c r="AS145" s="1293"/>
      <c r="AT145" s="1293"/>
      <c r="AU145" s="1293"/>
      <c r="AV145" s="1293"/>
      <c r="AW145" s="1293"/>
      <c r="AX145" s="1293"/>
      <c r="BA145" s="1212"/>
      <c r="BB145" s="1294"/>
      <c r="BC145" s="1294"/>
      <c r="BD145" s="1294"/>
      <c r="BY145" s="505"/>
    </row>
    <row r="146" spans="33:88">
      <c r="AG146" s="504"/>
      <c r="AH146" s="504"/>
      <c r="AI146" s="504"/>
      <c r="AR146" s="1293"/>
      <c r="AS146" s="1293"/>
      <c r="AT146" s="1293"/>
      <c r="AU146" s="1293"/>
      <c r="AV146" s="1293"/>
      <c r="AW146" s="1293"/>
      <c r="AX146" s="1293"/>
      <c r="BA146" s="1212"/>
      <c r="BB146" s="1294"/>
      <c r="BC146" s="1294"/>
      <c r="BD146" s="1294"/>
      <c r="BY146" s="505"/>
      <c r="CH146" s="1212"/>
      <c r="CI146" s="1212"/>
      <c r="CJ146" s="1212"/>
    </row>
    <row r="147" spans="33:88" ht="13.5">
      <c r="AG147" s="504"/>
      <c r="AH147" s="504"/>
      <c r="AI147" s="504"/>
      <c r="AR147" s="1293"/>
      <c r="AS147" s="1293"/>
      <c r="AT147" s="1293"/>
      <c r="AU147" s="1293"/>
      <c r="AV147" s="1293"/>
      <c r="AW147" s="1293"/>
      <c r="AX147" s="1293"/>
      <c r="BA147" s="1293"/>
      <c r="BF147" s="1297"/>
      <c r="BG147" s="1297"/>
      <c r="BH147" s="1297"/>
      <c r="BI147" s="1298"/>
      <c r="BJ147" s="1298"/>
      <c r="BK147" s="105"/>
      <c r="BL147" s="22"/>
      <c r="BM147" s="22"/>
      <c r="BN147" s="22"/>
      <c r="BO147" s="22"/>
      <c r="BY147" s="505"/>
      <c r="CH147" s="1206"/>
      <c r="CI147" s="1206"/>
      <c r="CJ147" s="1206"/>
    </row>
    <row r="148" spans="33:88">
      <c r="AG148" s="504"/>
      <c r="AH148" s="504"/>
      <c r="AI148" s="504"/>
      <c r="AV148" s="1293"/>
      <c r="BA148" s="1293"/>
      <c r="BF148" s="1297"/>
      <c r="BG148" s="1297"/>
      <c r="BH148" s="1297"/>
      <c r="BI148" s="1298"/>
      <c r="BJ148" s="1298"/>
      <c r="BK148" s="105"/>
      <c r="BL148" s="22"/>
      <c r="BM148" s="22"/>
      <c r="BN148" s="22"/>
      <c r="BO148" s="22"/>
      <c r="BY148" s="505"/>
    </row>
    <row r="149" spans="33:88">
      <c r="AG149" s="504"/>
      <c r="AH149" s="504"/>
      <c r="AI149" s="504"/>
      <c r="BA149" s="1293"/>
      <c r="BF149" s="1297"/>
      <c r="BG149" s="1297"/>
      <c r="BH149" s="1297"/>
      <c r="BI149" s="1298"/>
      <c r="BJ149" s="1298"/>
      <c r="BK149" s="105"/>
      <c r="BL149" s="22"/>
      <c r="BM149" s="22"/>
      <c r="BN149" s="22"/>
      <c r="BO149" s="22"/>
      <c r="BY149" s="505"/>
    </row>
    <row r="150" spans="33:88" ht="13.5">
      <c r="AG150" s="504"/>
      <c r="AH150" s="504"/>
      <c r="AI150" s="504"/>
      <c r="BA150" s="1293"/>
      <c r="BF150" s="1297"/>
      <c r="BG150" s="1297"/>
      <c r="BH150" s="1297"/>
      <c r="BI150" s="1298"/>
      <c r="BJ150" s="1298"/>
      <c r="BK150" s="105"/>
      <c r="BL150" s="22"/>
      <c r="BM150" s="22"/>
      <c r="BN150" s="22"/>
      <c r="BO150" s="22"/>
      <c r="BY150" s="1299"/>
    </row>
    <row r="151" spans="33:88" ht="13.5">
      <c r="AG151" s="504"/>
      <c r="AH151" s="504"/>
      <c r="AI151" s="504"/>
      <c r="BF151" s="858"/>
      <c r="BG151" s="1293"/>
      <c r="BH151" s="1293"/>
      <c r="BI151" s="1300"/>
      <c r="BJ151" s="1300"/>
      <c r="BK151" s="105"/>
      <c r="BL151" s="22"/>
      <c r="BM151" s="22"/>
      <c r="BN151" s="22"/>
      <c r="BO151" s="22"/>
      <c r="BY151" s="1299"/>
    </row>
    <row r="152" spans="33:88">
      <c r="AG152" s="504"/>
      <c r="AH152" s="504"/>
      <c r="AI152" s="504"/>
      <c r="BF152" s="1293"/>
      <c r="BG152" s="1293"/>
      <c r="BH152" s="1293"/>
      <c r="BI152" s="1300"/>
      <c r="BJ152" s="1300"/>
      <c r="BK152" s="105"/>
      <c r="BL152" s="22"/>
      <c r="BM152" s="22"/>
      <c r="BN152" s="22"/>
      <c r="BO152" s="22"/>
    </row>
    <row r="153" spans="33:88">
      <c r="AG153" s="504"/>
      <c r="AH153" s="504"/>
      <c r="AI153" s="504"/>
      <c r="BI153" s="22"/>
      <c r="BJ153" s="22"/>
      <c r="BK153" s="22"/>
      <c r="BL153" s="22"/>
      <c r="BM153" s="22"/>
      <c r="BN153" s="22"/>
      <c r="BO153" s="22"/>
    </row>
    <row r="154" spans="33:88">
      <c r="AG154" s="504"/>
      <c r="AH154" s="504"/>
      <c r="AI154" s="504"/>
      <c r="BI154" s="1344"/>
      <c r="BJ154" s="1344"/>
      <c r="BK154" s="1344"/>
      <c r="BL154" s="22"/>
      <c r="BM154" s="22"/>
      <c r="BN154" s="22"/>
      <c r="BO154" s="22"/>
    </row>
    <row r="156" spans="33:88">
      <c r="BP156" s="1212"/>
      <c r="BQ156" s="1212"/>
      <c r="BR156" s="1212"/>
      <c r="BS156" s="1212"/>
      <c r="BT156" s="1212"/>
      <c r="BU156" s="1301"/>
      <c r="BV156" s="1301"/>
      <c r="BW156" s="1301"/>
      <c r="BX156" s="1301"/>
      <c r="BY156" s="1302"/>
      <c r="BZ156" s="1302"/>
    </row>
    <row r="157" spans="33:88">
      <c r="BP157" s="1212"/>
      <c r="BQ157" s="1212"/>
      <c r="BR157" s="1212"/>
      <c r="BS157" s="1212"/>
      <c r="BT157" s="1212"/>
      <c r="BU157" s="1301"/>
      <c r="BV157" s="1301"/>
      <c r="BW157" s="1301"/>
      <c r="BX157" s="1301"/>
      <c r="BY157" s="1302"/>
      <c r="BZ157" s="1302"/>
    </row>
    <row r="158" spans="33:88">
      <c r="BP158" s="1212"/>
      <c r="BQ158" s="1212"/>
      <c r="BR158" s="1212"/>
      <c r="BS158" s="1212"/>
      <c r="BT158" s="1212"/>
      <c r="BU158" s="1303"/>
      <c r="BV158" s="1303"/>
      <c r="BW158" s="1303"/>
      <c r="BX158" s="1303"/>
      <c r="BY158" s="1302"/>
      <c r="BZ158" s="1302"/>
    </row>
    <row r="162" spans="68:78">
      <c r="BP162" s="1212"/>
      <c r="BQ162" s="1212"/>
      <c r="BR162" s="1212"/>
      <c r="BS162" s="1212"/>
      <c r="BT162" s="1212"/>
      <c r="BU162" s="1303"/>
      <c r="BV162" s="1303"/>
      <c r="BW162" s="1303"/>
      <c r="BX162" s="1303"/>
      <c r="BY162" s="1302"/>
      <c r="BZ162" s="1302"/>
    </row>
    <row r="164" spans="68:78">
      <c r="BP164" s="1212"/>
      <c r="BQ164" s="1212"/>
      <c r="BR164" s="1212"/>
      <c r="BS164" s="1212"/>
      <c r="BT164" s="1212"/>
      <c r="BU164" s="1303"/>
      <c r="BV164" s="1303"/>
      <c r="BW164" s="1303"/>
      <c r="BX164" s="1303"/>
      <c r="BY164" s="1302"/>
      <c r="BZ164" s="1302"/>
    </row>
    <row r="165" spans="68:78">
      <c r="BP165" s="1212"/>
      <c r="BQ165" s="1212"/>
      <c r="BR165" s="1212"/>
      <c r="BS165" s="1212"/>
      <c r="BT165" s="1212"/>
      <c r="BU165" s="1301"/>
      <c r="BV165" s="1301"/>
      <c r="BW165" s="1301"/>
      <c r="BX165" s="1301"/>
      <c r="BY165" s="1302"/>
      <c r="BZ165" s="1302"/>
    </row>
  </sheetData>
  <sheetProtection algorithmName="SHA-512" hashValue="q5CozrNZ1lFaACtV8H7rqbLW2dBQOhRDemvkt/Pq3BVGyUkqKSUPmF8S1Lf1mITLuVNKT/MnfRaOx3iRLe269w==" saltValue="F11Y/EVBN64DF8GDWo4yYA==" spinCount="100000" sheet="1" formatCells="0" formatColumns="0" formatRows="0"/>
  <mergeCells count="364">
    <mergeCell ref="V79:Z80"/>
    <mergeCell ref="AA79:AC80"/>
    <mergeCell ref="AD79:AD80"/>
    <mergeCell ref="AE75:AH78"/>
    <mergeCell ref="BD75:BG75"/>
    <mergeCell ref="AM88:AW88"/>
    <mergeCell ref="AN77:AW79"/>
    <mergeCell ref="AA75:AC76"/>
    <mergeCell ref="AD75:AD76"/>
    <mergeCell ref="L77:M78"/>
    <mergeCell ref="N77:T78"/>
    <mergeCell ref="U77:Z78"/>
    <mergeCell ref="AA77:AC78"/>
    <mergeCell ref="AD77:AD78"/>
    <mergeCell ref="AM90:AW90"/>
    <mergeCell ref="BI154:BK154"/>
    <mergeCell ref="AE79:AH80"/>
    <mergeCell ref="AM80:AW82"/>
    <mergeCell ref="D82:AJ82"/>
    <mergeCell ref="AM83:AW84"/>
    <mergeCell ref="D84:AJ84"/>
    <mergeCell ref="AM86:AW87"/>
    <mergeCell ref="D86:AJ86"/>
    <mergeCell ref="D57:E80"/>
    <mergeCell ref="F57:G74"/>
    <mergeCell ref="H57:K58"/>
    <mergeCell ref="N57:O58"/>
    <mergeCell ref="P57:Q58"/>
    <mergeCell ref="R57:R58"/>
    <mergeCell ref="F79:K80"/>
    <mergeCell ref="L79:U80"/>
    <mergeCell ref="D88:AF89"/>
    <mergeCell ref="AM89:AW89"/>
    <mergeCell ref="AE71:AH72"/>
    <mergeCell ref="BD71:BG71"/>
    <mergeCell ref="BD72:BG72"/>
    <mergeCell ref="AE73:AH74"/>
    <mergeCell ref="BD73:BG73"/>
    <mergeCell ref="BH73:BJ73"/>
    <mergeCell ref="BP73:BS73"/>
    <mergeCell ref="H73:K74"/>
    <mergeCell ref="N73:O74"/>
    <mergeCell ref="P73:Q74"/>
    <mergeCell ref="R73:U74"/>
    <mergeCell ref="V73:Z74"/>
    <mergeCell ref="AA73:AC74"/>
    <mergeCell ref="AD73:AD74"/>
    <mergeCell ref="H71:U72"/>
    <mergeCell ref="V71:Z72"/>
    <mergeCell ref="AA71:AC72"/>
    <mergeCell ref="AD71:AD72"/>
    <mergeCell ref="F75:K78"/>
    <mergeCell ref="L75:M76"/>
    <mergeCell ref="N75:T76"/>
    <mergeCell ref="U75:Z76"/>
    <mergeCell ref="BT73:BV73"/>
    <mergeCell ref="AN75:AW76"/>
    <mergeCell ref="BD74:BG74"/>
    <mergeCell ref="BH74:BJ74"/>
    <mergeCell ref="BP74:BS74"/>
    <mergeCell ref="BT74:BV74"/>
    <mergeCell ref="BP75:BS75"/>
    <mergeCell ref="BT75:BV75"/>
    <mergeCell ref="BH75:BJ75"/>
    <mergeCell ref="AN71:AW74"/>
    <mergeCell ref="BD70:BG70"/>
    <mergeCell ref="BH70:BJ70"/>
    <mergeCell ref="BP70:BS70"/>
    <mergeCell ref="BT70:BV70"/>
    <mergeCell ref="BH71:BJ71"/>
    <mergeCell ref="BP71:BS71"/>
    <mergeCell ref="BT71:BV71"/>
    <mergeCell ref="BH72:BJ72"/>
    <mergeCell ref="BP72:BS72"/>
    <mergeCell ref="BT72:BV72"/>
    <mergeCell ref="AL70:AW70"/>
    <mergeCell ref="H69:K70"/>
    <mergeCell ref="N69:O70"/>
    <mergeCell ref="P69:Q70"/>
    <mergeCell ref="R69:R70"/>
    <mergeCell ref="S69:S70"/>
    <mergeCell ref="T69:U70"/>
    <mergeCell ref="H67:K68"/>
    <mergeCell ref="N67:O68"/>
    <mergeCell ref="P67:Q68"/>
    <mergeCell ref="R67:R68"/>
    <mergeCell ref="S67:S68"/>
    <mergeCell ref="T67:U68"/>
    <mergeCell ref="BT65:BV65"/>
    <mergeCell ref="BD66:BG66"/>
    <mergeCell ref="BH66:BJ66"/>
    <mergeCell ref="BP66:BS66"/>
    <mergeCell ref="BT66:BV66"/>
    <mergeCell ref="V65:Z66"/>
    <mergeCell ref="AA65:AC66"/>
    <mergeCell ref="AD65:AD66"/>
    <mergeCell ref="AN66:AX69"/>
    <mergeCell ref="BD65:BG65"/>
    <mergeCell ref="BH65:BJ65"/>
    <mergeCell ref="V67:Z68"/>
    <mergeCell ref="AA67:AC68"/>
    <mergeCell ref="AD67:AD68"/>
    <mergeCell ref="BD67:BG67"/>
    <mergeCell ref="BH67:BJ67"/>
    <mergeCell ref="BP67:BS67"/>
    <mergeCell ref="BT67:BV67"/>
    <mergeCell ref="BD68:BG68"/>
    <mergeCell ref="BH68:BJ68"/>
    <mergeCell ref="BP68:BS68"/>
    <mergeCell ref="BT68:BV68"/>
    <mergeCell ref="BT69:BV69"/>
    <mergeCell ref="BD69:BG69"/>
    <mergeCell ref="N59:O60"/>
    <mergeCell ref="P59:Q60"/>
    <mergeCell ref="H65:K66"/>
    <mergeCell ref="N65:O66"/>
    <mergeCell ref="P65:Q66"/>
    <mergeCell ref="R65:R66"/>
    <mergeCell ref="S65:S66"/>
    <mergeCell ref="T65:U66"/>
    <mergeCell ref="BT63:BV63"/>
    <mergeCell ref="AN65:AW65"/>
    <mergeCell ref="BD64:BG64"/>
    <mergeCell ref="BH64:BJ64"/>
    <mergeCell ref="BP64:BS64"/>
    <mergeCell ref="BT64:BV64"/>
    <mergeCell ref="V63:Z64"/>
    <mergeCell ref="AA63:AC64"/>
    <mergeCell ref="AD63:AD64"/>
    <mergeCell ref="BD63:BG63"/>
    <mergeCell ref="BH63:BJ63"/>
    <mergeCell ref="BP63:BS63"/>
    <mergeCell ref="H63:K64"/>
    <mergeCell ref="N63:O64"/>
    <mergeCell ref="P63:Q64"/>
    <mergeCell ref="R63:R64"/>
    <mergeCell ref="H59:K60"/>
    <mergeCell ref="V61:Z62"/>
    <mergeCell ref="AA61:AC62"/>
    <mergeCell ref="AD61:AD62"/>
    <mergeCell ref="L62:M62"/>
    <mergeCell ref="BD62:BG62"/>
    <mergeCell ref="BH62:BJ62"/>
    <mergeCell ref="BP62:BS62"/>
    <mergeCell ref="L60:M60"/>
    <mergeCell ref="BD60:BG60"/>
    <mergeCell ref="BH60:BJ60"/>
    <mergeCell ref="BP60:BS60"/>
    <mergeCell ref="H61:K62"/>
    <mergeCell ref="L61:M61"/>
    <mergeCell ref="N61:O62"/>
    <mergeCell ref="P61:Q62"/>
    <mergeCell ref="R61:R62"/>
    <mergeCell ref="S61:S62"/>
    <mergeCell ref="R59:R60"/>
    <mergeCell ref="S59:S60"/>
    <mergeCell ref="T59:U60"/>
    <mergeCell ref="V59:Z60"/>
    <mergeCell ref="AA59:AC60"/>
    <mergeCell ref="L59:M59"/>
    <mergeCell ref="BP59:BS59"/>
    <mergeCell ref="S63:S64"/>
    <mergeCell ref="T63:U64"/>
    <mergeCell ref="V69:Z70"/>
    <mergeCell ref="AA69:AC70"/>
    <mergeCell ref="AD69:AD70"/>
    <mergeCell ref="BP55:BS55"/>
    <mergeCell ref="AD59:AD60"/>
    <mergeCell ref="BD61:BG61"/>
    <mergeCell ref="BH61:BJ61"/>
    <mergeCell ref="BP61:BS61"/>
    <mergeCell ref="BD59:BG59"/>
    <mergeCell ref="BP65:BS65"/>
    <mergeCell ref="BP69:BS69"/>
    <mergeCell ref="S57:S58"/>
    <mergeCell ref="T57:U58"/>
    <mergeCell ref="V57:Z58"/>
    <mergeCell ref="AA57:AC58"/>
    <mergeCell ref="AD57:AD58"/>
    <mergeCell ref="AE57:AH70"/>
    <mergeCell ref="T61:U62"/>
    <mergeCell ref="BH69:BJ69"/>
    <mergeCell ref="BD55:BG55"/>
    <mergeCell ref="AM54:AW55"/>
    <mergeCell ref="AM52:AW53"/>
    <mergeCell ref="D52:AJ52"/>
    <mergeCell ref="BD52:BM53"/>
    <mergeCell ref="BH55:BJ55"/>
    <mergeCell ref="BT55:BV55"/>
    <mergeCell ref="AN57:AW64"/>
    <mergeCell ref="BD56:BG56"/>
    <mergeCell ref="BH56:BJ56"/>
    <mergeCell ref="BP56:BS56"/>
    <mergeCell ref="BT56:BV56"/>
    <mergeCell ref="BD57:BG57"/>
    <mergeCell ref="BH57:BJ57"/>
    <mergeCell ref="BP57:BS57"/>
    <mergeCell ref="BT57:BV57"/>
    <mergeCell ref="BD58:BG58"/>
    <mergeCell ref="BH58:BJ58"/>
    <mergeCell ref="BP58:BS58"/>
    <mergeCell ref="BT58:BV58"/>
    <mergeCell ref="BT59:BV59"/>
    <mergeCell ref="BT61:BV61"/>
    <mergeCell ref="BT62:BV62"/>
    <mergeCell ref="BT60:BV60"/>
    <mergeCell ref="BH59:BJ59"/>
    <mergeCell ref="BP52:BY53"/>
    <mergeCell ref="D55:E56"/>
    <mergeCell ref="F55:K56"/>
    <mergeCell ref="L55:AD56"/>
    <mergeCell ref="AE55:AH56"/>
    <mergeCell ref="AN56:AW56"/>
    <mergeCell ref="BT48:BV49"/>
    <mergeCell ref="BW48:BY49"/>
    <mergeCell ref="E49:H49"/>
    <mergeCell ref="I49:L49"/>
    <mergeCell ref="M49:P49"/>
    <mergeCell ref="Q49:T49"/>
    <mergeCell ref="U49:X49"/>
    <mergeCell ref="Y49:AB49"/>
    <mergeCell ref="D54:M54"/>
    <mergeCell ref="BD54:BG54"/>
    <mergeCell ref="BH54:BM54"/>
    <mergeCell ref="BP54:BS54"/>
    <mergeCell ref="BT54:BY54"/>
    <mergeCell ref="BD50:BG51"/>
    <mergeCell ref="BH50:BJ51"/>
    <mergeCell ref="BK50:BM51"/>
    <mergeCell ref="BP50:BS51"/>
    <mergeCell ref="BT50:BV51"/>
    <mergeCell ref="BW50:BY51"/>
    <mergeCell ref="C48:Y48"/>
    <mergeCell ref="AM49:AW51"/>
    <mergeCell ref="BD48:BG49"/>
    <mergeCell ref="BH48:BJ49"/>
    <mergeCell ref="BK48:BM49"/>
    <mergeCell ref="BP48:BS49"/>
    <mergeCell ref="AM42:AW48"/>
    <mergeCell ref="E42:Q42"/>
    <mergeCell ref="S42:T42"/>
    <mergeCell ref="E50:G50"/>
    <mergeCell ref="I50:K50"/>
    <mergeCell ref="M50:O50"/>
    <mergeCell ref="Q50:S50"/>
    <mergeCell ref="U50:W50"/>
    <mergeCell ref="Y50:AA50"/>
    <mergeCell ref="CH43:CQ43"/>
    <mergeCell ref="BD44:BM45"/>
    <mergeCell ref="BP44:BY45"/>
    <mergeCell ref="CH44:CQ46"/>
    <mergeCell ref="BD46:BG47"/>
    <mergeCell ref="BH46:BJ47"/>
    <mergeCell ref="BK46:BM47"/>
    <mergeCell ref="A38:B38"/>
    <mergeCell ref="C38:AJ38"/>
    <mergeCell ref="AM38:AW39"/>
    <mergeCell ref="CH38:CQ41"/>
    <mergeCell ref="D39:S39"/>
    <mergeCell ref="E40:Q40"/>
    <mergeCell ref="S40:T40"/>
    <mergeCell ref="E41:Q41"/>
    <mergeCell ref="S41:T41"/>
    <mergeCell ref="BP46:BS47"/>
    <mergeCell ref="BT46:BV47"/>
    <mergeCell ref="BW46:BY47"/>
    <mergeCell ref="D47:AJ47"/>
    <mergeCell ref="C31:D31"/>
    <mergeCell ref="E31:AV32"/>
    <mergeCell ref="C33:D33"/>
    <mergeCell ref="E33:AV34"/>
    <mergeCell ref="C35:D35"/>
    <mergeCell ref="E35:AV35"/>
    <mergeCell ref="G26:AV26"/>
    <mergeCell ref="D27:E27"/>
    <mergeCell ref="F27:AV27"/>
    <mergeCell ref="G28:AV29"/>
    <mergeCell ref="C30:D30"/>
    <mergeCell ref="E30:AV30"/>
    <mergeCell ref="C22:D22"/>
    <mergeCell ref="E22:AV22"/>
    <mergeCell ref="D23:E23"/>
    <mergeCell ref="F23:AV23"/>
    <mergeCell ref="G24:AV24"/>
    <mergeCell ref="D25:E25"/>
    <mergeCell ref="F25:AV25"/>
    <mergeCell ref="U17:W18"/>
    <mergeCell ref="X17:Z18"/>
    <mergeCell ref="BD18:CO18"/>
    <mergeCell ref="C20:H20"/>
    <mergeCell ref="C21:D21"/>
    <mergeCell ref="E21:AV21"/>
    <mergeCell ref="F16:H16"/>
    <mergeCell ref="I16:K16"/>
    <mergeCell ref="R16:T16"/>
    <mergeCell ref="U16:W16"/>
    <mergeCell ref="C17:E18"/>
    <mergeCell ref="F17:H18"/>
    <mergeCell ref="I17:K18"/>
    <mergeCell ref="L17:N18"/>
    <mergeCell ref="O17:Q18"/>
    <mergeCell ref="R17:T18"/>
    <mergeCell ref="AP12:AW14"/>
    <mergeCell ref="C14:N14"/>
    <mergeCell ref="O14:W14"/>
    <mergeCell ref="X14:Z16"/>
    <mergeCell ref="C15:E16"/>
    <mergeCell ref="F15:K15"/>
    <mergeCell ref="L15:N16"/>
    <mergeCell ref="O15:Q16"/>
    <mergeCell ref="R15:W15"/>
    <mergeCell ref="AM15:AW19"/>
    <mergeCell ref="W11:Y12"/>
    <mergeCell ref="Z11:AB12"/>
    <mergeCell ref="AC11:AE12"/>
    <mergeCell ref="AF11:AH12"/>
    <mergeCell ref="AI11:AK12"/>
    <mergeCell ref="AL11:AN12"/>
    <mergeCell ref="Z10:AB10"/>
    <mergeCell ref="AF10:AH10"/>
    <mergeCell ref="AI10:AK10"/>
    <mergeCell ref="C11:D12"/>
    <mergeCell ref="E11:F12"/>
    <mergeCell ref="G11:I12"/>
    <mergeCell ref="J11:K12"/>
    <mergeCell ref="L11:N12"/>
    <mergeCell ref="O11:Q12"/>
    <mergeCell ref="R11:T12"/>
    <mergeCell ref="U11:V12"/>
    <mergeCell ref="C6:F8"/>
    <mergeCell ref="G6:AN6"/>
    <mergeCell ref="G7:Q7"/>
    <mergeCell ref="R7:AB7"/>
    <mergeCell ref="AC7:AN7"/>
    <mergeCell ref="G8:Q8"/>
    <mergeCell ref="R8:AB8"/>
    <mergeCell ref="AC8:AN8"/>
    <mergeCell ref="C9:D10"/>
    <mergeCell ref="E9:F10"/>
    <mergeCell ref="G9:K9"/>
    <mergeCell ref="L9:Q9"/>
    <mergeCell ref="R9:V9"/>
    <mergeCell ref="W9:AB9"/>
    <mergeCell ref="AC9:AE10"/>
    <mergeCell ref="AF9:AK9"/>
    <mergeCell ref="AL9:AN10"/>
    <mergeCell ref="G10:I10"/>
    <mergeCell ref="J10:K10"/>
    <mergeCell ref="L10:N10"/>
    <mergeCell ref="O10:Q10"/>
    <mergeCell ref="R10:T10"/>
    <mergeCell ref="U10:V10"/>
    <mergeCell ref="W10:Y10"/>
    <mergeCell ref="A1:AX1"/>
    <mergeCell ref="BC1:BG1"/>
    <mergeCell ref="A2:AK2"/>
    <mergeCell ref="AL2:AX2"/>
    <mergeCell ref="A4:B4"/>
    <mergeCell ref="C4:AJ4"/>
    <mergeCell ref="A5:B5"/>
    <mergeCell ref="C5:AA5"/>
    <mergeCell ref="AB5:AJ5"/>
    <mergeCell ref="AK5:AL5"/>
    <mergeCell ref="AM5:AR5"/>
  </mergeCells>
  <phoneticPr fontId="4"/>
  <conditionalFormatting sqref="C11:Q12">
    <cfRule type="containsBlanks" dxfId="382" priority="14">
      <formula>LEN(TRIM(C11))=0</formula>
    </cfRule>
  </conditionalFormatting>
  <conditionalFormatting sqref="C17:W18">
    <cfRule type="containsBlanks" dxfId="381" priority="12">
      <formula>LEN(TRIM(C17))=0</formula>
    </cfRule>
  </conditionalFormatting>
  <conditionalFormatting sqref="E50 M50">
    <cfRule type="containsBlanks" dxfId="380" priority="5">
      <formula>LEN(TRIM(E50))=0</formula>
    </cfRule>
  </conditionalFormatting>
  <conditionalFormatting sqref="I50">
    <cfRule type="containsBlanks" dxfId="379" priority="4">
      <formula>LEN(TRIM(I50))=0</formula>
    </cfRule>
  </conditionalFormatting>
  <conditionalFormatting sqref="P57 P59 P63 P65 P67">
    <cfRule type="containsBlanks" dxfId="378" priority="6">
      <formula>LEN(TRIM(P57))=0</formula>
    </cfRule>
  </conditionalFormatting>
  <conditionalFormatting sqref="Q50">
    <cfRule type="containsBlanks" dxfId="377" priority="3">
      <formula>LEN(TRIM(Q50))=0</formula>
    </cfRule>
  </conditionalFormatting>
  <conditionalFormatting sqref="R11">
    <cfRule type="containsBlanks" dxfId="376" priority="11">
      <formula>LEN(TRIM(R11))=0</formula>
    </cfRule>
  </conditionalFormatting>
  <conditionalFormatting sqref="U50">
    <cfRule type="containsBlanks" dxfId="375" priority="2">
      <formula>LEN(TRIM(U50))=0</formula>
    </cfRule>
  </conditionalFormatting>
  <conditionalFormatting sqref="U11:V12">
    <cfRule type="containsBlanks" dxfId="374" priority="8">
      <formula>LEN(TRIM(U11))=0</formula>
    </cfRule>
  </conditionalFormatting>
  <conditionalFormatting sqref="W11">
    <cfRule type="containsBlanks" dxfId="373" priority="10">
      <formula>LEN(TRIM(W11))=0</formula>
    </cfRule>
  </conditionalFormatting>
  <conditionalFormatting sqref="Y50">
    <cfRule type="containsBlanks" dxfId="372" priority="1">
      <formula>LEN(TRIM(Y50))=0</formula>
    </cfRule>
  </conditionalFormatting>
  <conditionalFormatting sqref="Z11:AB12">
    <cfRule type="containsBlanks" dxfId="371" priority="7">
      <formula>LEN(TRIM(Z11))=0</formula>
    </cfRule>
  </conditionalFormatting>
  <conditionalFormatting sqref="AC11 AF11 AI11">
    <cfRule type="containsBlanks" dxfId="370" priority="9">
      <formula>LEN(TRIM(AC11))=0</formula>
    </cfRule>
  </conditionalFormatting>
  <conditionalFormatting sqref="AK5">
    <cfRule type="containsBlanks" dxfId="369" priority="13">
      <formula>LEN(TRIM(AK5))=0</formula>
    </cfRule>
  </conditionalFormatting>
  <dataValidations count="1">
    <dataValidation imeMode="off" allowBlank="1" showInputMessage="1" showErrorMessage="1" sqref="P57:Q70" xr:uid="{44EB6A4B-547F-4EC7-BD81-DA92B9C162C1}"/>
  </dataValidations>
  <printOptions horizontalCentered="1"/>
  <pageMargins left="0.70866141732283472" right="0.51181102362204722" top="0.70866141732283472" bottom="0.19685039370078741" header="0.19685039370078741" footer="0.23622047244094491"/>
  <pageSetup paperSize="9" scale="66" orientation="portrait" cellComments="asDisplayed" r:id="rId1"/>
  <headerFooter alignWithMargins="0"/>
  <colBreaks count="1" manualBreakCount="1">
    <brk id="53"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377281" r:id="rId4" name="Check Box 16">
              <controlPr defaultSize="0" autoFill="0" autoLine="0" autoPict="0">
                <anchor moveWithCells="1" sizeWithCells="1">
                  <from>
                    <xdr:col>29</xdr:col>
                    <xdr:colOff>19050</xdr:colOff>
                    <xdr:row>81</xdr:row>
                    <xdr:rowOff>0</xdr:rowOff>
                  </from>
                  <to>
                    <xdr:col>32</xdr:col>
                    <xdr:colOff>0</xdr:colOff>
                    <xdr:row>82</xdr:row>
                    <xdr:rowOff>28575</xdr:rowOff>
                  </to>
                </anchor>
              </controlPr>
            </control>
          </mc:Choice>
        </mc:AlternateContent>
        <mc:AlternateContent xmlns:mc="http://schemas.openxmlformats.org/markup-compatibility/2006">
          <mc:Choice Requires="x14">
            <control shapeId="1377282" r:id="rId5" name="Check Box 17">
              <controlPr defaultSize="0" autoFill="0" autoLine="0" autoPict="0">
                <anchor moveWithCells="1" sizeWithCells="1">
                  <from>
                    <xdr:col>32</xdr:col>
                    <xdr:colOff>57150</xdr:colOff>
                    <xdr:row>81</xdr:row>
                    <xdr:rowOff>0</xdr:rowOff>
                  </from>
                  <to>
                    <xdr:col>35</xdr:col>
                    <xdr:colOff>38100</xdr:colOff>
                    <xdr:row>82</xdr:row>
                    <xdr:rowOff>19050</xdr:rowOff>
                  </to>
                </anchor>
              </controlPr>
            </control>
          </mc:Choice>
        </mc:AlternateContent>
        <mc:AlternateContent xmlns:mc="http://schemas.openxmlformats.org/markup-compatibility/2006">
          <mc:Choice Requires="x14">
            <control shapeId="1377283" r:id="rId6" name="Check Box 3">
              <controlPr defaultSize="0" autoFill="0" autoLine="0" autoPict="0">
                <anchor moveWithCells="1" sizeWithCells="1">
                  <from>
                    <xdr:col>29</xdr:col>
                    <xdr:colOff>9525</xdr:colOff>
                    <xdr:row>82</xdr:row>
                    <xdr:rowOff>152400</xdr:rowOff>
                  </from>
                  <to>
                    <xdr:col>31</xdr:col>
                    <xdr:colOff>180975</xdr:colOff>
                    <xdr:row>84</xdr:row>
                    <xdr:rowOff>9525</xdr:rowOff>
                  </to>
                </anchor>
              </controlPr>
            </control>
          </mc:Choice>
        </mc:AlternateContent>
        <mc:AlternateContent xmlns:mc="http://schemas.openxmlformats.org/markup-compatibility/2006">
          <mc:Choice Requires="x14">
            <control shapeId="1377284" r:id="rId7" name="Check Box 4">
              <controlPr defaultSize="0" autoFill="0" autoLine="0" autoPict="0">
                <anchor moveWithCells="1" sizeWithCells="1">
                  <from>
                    <xdr:col>32</xdr:col>
                    <xdr:colOff>47625</xdr:colOff>
                    <xdr:row>82</xdr:row>
                    <xdr:rowOff>152400</xdr:rowOff>
                  </from>
                  <to>
                    <xdr:col>35</xdr:col>
                    <xdr:colOff>28575</xdr:colOff>
                    <xdr:row>84</xdr:row>
                    <xdr:rowOff>0</xdr:rowOff>
                  </to>
                </anchor>
              </controlPr>
            </control>
          </mc:Choice>
        </mc:AlternateContent>
        <mc:AlternateContent xmlns:mc="http://schemas.openxmlformats.org/markup-compatibility/2006">
          <mc:Choice Requires="x14">
            <control shapeId="1377285" r:id="rId8" name="Check Box 5">
              <controlPr defaultSize="0" autoFill="0" autoLine="0" autoPict="0">
                <anchor moveWithCells="1" sizeWithCells="1">
                  <from>
                    <xdr:col>29</xdr:col>
                    <xdr:colOff>19050</xdr:colOff>
                    <xdr:row>38</xdr:row>
                    <xdr:rowOff>0</xdr:rowOff>
                  </from>
                  <to>
                    <xdr:col>32</xdr:col>
                    <xdr:colOff>0</xdr:colOff>
                    <xdr:row>39</xdr:row>
                    <xdr:rowOff>47625</xdr:rowOff>
                  </to>
                </anchor>
              </controlPr>
            </control>
          </mc:Choice>
        </mc:AlternateContent>
        <mc:AlternateContent xmlns:mc="http://schemas.openxmlformats.org/markup-compatibility/2006">
          <mc:Choice Requires="x14">
            <control shapeId="1377286" r:id="rId9" name="Check Box 6">
              <controlPr defaultSize="0" autoFill="0" autoLine="0" autoPict="0">
                <anchor moveWithCells="1" sizeWithCells="1">
                  <from>
                    <xdr:col>32</xdr:col>
                    <xdr:colOff>57150</xdr:colOff>
                    <xdr:row>38</xdr:row>
                    <xdr:rowOff>0</xdr:rowOff>
                  </from>
                  <to>
                    <xdr:col>35</xdr:col>
                    <xdr:colOff>38100</xdr:colOff>
                    <xdr:row>39</xdr:row>
                    <xdr:rowOff>38100</xdr:rowOff>
                  </to>
                </anchor>
              </controlPr>
            </control>
          </mc:Choice>
        </mc:AlternateContent>
        <mc:AlternateContent xmlns:mc="http://schemas.openxmlformats.org/markup-compatibility/2006">
          <mc:Choice Requires="x14">
            <control shapeId="1377287" r:id="rId10" name="Check Box 7">
              <controlPr defaultSize="0" autoFill="0" autoLine="0" autoPict="0">
                <anchor moveWithCells="1" sizeWithCells="1">
                  <from>
                    <xdr:col>29</xdr:col>
                    <xdr:colOff>9525</xdr:colOff>
                    <xdr:row>84</xdr:row>
                    <xdr:rowOff>76200</xdr:rowOff>
                  </from>
                  <to>
                    <xdr:col>31</xdr:col>
                    <xdr:colOff>180975</xdr:colOff>
                    <xdr:row>86</xdr:row>
                    <xdr:rowOff>76200</xdr:rowOff>
                  </to>
                </anchor>
              </controlPr>
            </control>
          </mc:Choice>
        </mc:AlternateContent>
        <mc:AlternateContent xmlns:mc="http://schemas.openxmlformats.org/markup-compatibility/2006">
          <mc:Choice Requires="x14">
            <control shapeId="1377288" r:id="rId11" name="Check Box 8">
              <controlPr defaultSize="0" autoFill="0" autoLine="0" autoPict="0">
                <anchor moveWithCells="1" sizeWithCells="1">
                  <from>
                    <xdr:col>32</xdr:col>
                    <xdr:colOff>47625</xdr:colOff>
                    <xdr:row>84</xdr:row>
                    <xdr:rowOff>104775</xdr:rowOff>
                  </from>
                  <to>
                    <xdr:col>35</xdr:col>
                    <xdr:colOff>28575</xdr:colOff>
                    <xdr:row>86</xdr:row>
                    <xdr:rowOff>28575</xdr:rowOff>
                  </to>
                </anchor>
              </controlPr>
            </control>
          </mc:Choice>
        </mc:AlternateContent>
        <mc:AlternateContent xmlns:mc="http://schemas.openxmlformats.org/markup-compatibility/2006">
          <mc:Choice Requires="x14">
            <control shapeId="1377289" r:id="rId12" name="Check Box 9">
              <controlPr defaultSize="0" autoFill="0" autoLine="0" autoPict="0">
                <anchor moveWithCells="1" sizeWithCells="1">
                  <from>
                    <xdr:col>28</xdr:col>
                    <xdr:colOff>142875</xdr:colOff>
                    <xdr:row>88</xdr:row>
                    <xdr:rowOff>38100</xdr:rowOff>
                  </from>
                  <to>
                    <xdr:col>32</xdr:col>
                    <xdr:colOff>57150</xdr:colOff>
                    <xdr:row>90</xdr:row>
                    <xdr:rowOff>47625</xdr:rowOff>
                  </to>
                </anchor>
              </controlPr>
            </control>
          </mc:Choice>
        </mc:AlternateContent>
        <mc:AlternateContent xmlns:mc="http://schemas.openxmlformats.org/markup-compatibility/2006">
          <mc:Choice Requires="x14">
            <control shapeId="1377290" r:id="rId13" name="Check Box 10">
              <controlPr defaultSize="0" autoFill="0" autoLine="0" autoPict="0">
                <anchor moveWithCells="1" sizeWithCells="1">
                  <from>
                    <xdr:col>32</xdr:col>
                    <xdr:colOff>123825</xdr:colOff>
                    <xdr:row>88</xdr:row>
                    <xdr:rowOff>38100</xdr:rowOff>
                  </from>
                  <to>
                    <xdr:col>36</xdr:col>
                    <xdr:colOff>38100</xdr:colOff>
                    <xdr:row>90</xdr:row>
                    <xdr:rowOff>28575</xdr:rowOff>
                  </to>
                </anchor>
              </controlPr>
            </control>
          </mc:Choice>
        </mc:AlternateContent>
        <mc:AlternateContent xmlns:mc="http://schemas.openxmlformats.org/markup-compatibility/2006">
          <mc:Choice Requires="x14">
            <control shapeId="1377291" r:id="rId14" name="Check Box 11">
              <controlPr locked="0" defaultSize="0" autoFill="0" autoLine="0" autoPict="0">
                <anchor moveWithCells="1" sizeWithCells="1">
                  <from>
                    <xdr:col>3</xdr:col>
                    <xdr:colOff>19050</xdr:colOff>
                    <xdr:row>43</xdr:row>
                    <xdr:rowOff>133350</xdr:rowOff>
                  </from>
                  <to>
                    <xdr:col>4</xdr:col>
                    <xdr:colOff>133350</xdr:colOff>
                    <xdr:row>45</xdr:row>
                    <xdr:rowOff>38100</xdr:rowOff>
                  </to>
                </anchor>
              </controlPr>
            </control>
          </mc:Choice>
        </mc:AlternateContent>
        <mc:AlternateContent xmlns:mc="http://schemas.openxmlformats.org/markup-compatibility/2006">
          <mc:Choice Requires="x14">
            <control shapeId="1377292" r:id="rId15" name="Check Box 12">
              <controlPr defaultSize="0" autoFill="0" autoLine="0" autoPict="0">
                <anchor moveWithCells="1" sizeWithCells="1">
                  <from>
                    <xdr:col>29</xdr:col>
                    <xdr:colOff>9525</xdr:colOff>
                    <xdr:row>46</xdr:row>
                    <xdr:rowOff>0</xdr:rowOff>
                  </from>
                  <to>
                    <xdr:col>31</xdr:col>
                    <xdr:colOff>180975</xdr:colOff>
                    <xdr:row>47</xdr:row>
                    <xdr:rowOff>0</xdr:rowOff>
                  </to>
                </anchor>
              </controlPr>
            </control>
          </mc:Choice>
        </mc:AlternateContent>
        <mc:AlternateContent xmlns:mc="http://schemas.openxmlformats.org/markup-compatibility/2006">
          <mc:Choice Requires="x14">
            <control shapeId="1377293" r:id="rId16" name="Check Box 13">
              <controlPr defaultSize="0" autoFill="0" autoLine="0" autoPict="0">
                <anchor moveWithCells="1" sizeWithCells="1">
                  <from>
                    <xdr:col>32</xdr:col>
                    <xdr:colOff>47625</xdr:colOff>
                    <xdr:row>46</xdr:row>
                    <xdr:rowOff>0</xdr:rowOff>
                  </from>
                  <to>
                    <xdr:col>35</xdr:col>
                    <xdr:colOff>28575</xdr:colOff>
                    <xdr:row>47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E8C5E-D05D-4A07-BE0E-E8BA3B6FA25E}">
  <sheetPr>
    <tabColor theme="8" tint="0.59999389629810485"/>
  </sheetPr>
  <dimension ref="A1:DM166"/>
  <sheetViews>
    <sheetView showGridLines="0" view="pageBreakPreview" topLeftCell="A4" zoomScaleNormal="100" zoomScaleSheetLayoutView="100" workbookViewId="0">
      <selection activeCell="AK5" sqref="AK5:AL5"/>
    </sheetView>
  </sheetViews>
  <sheetFormatPr defaultColWidth="2.625" defaultRowHeight="12"/>
  <cols>
    <col min="1" max="32" width="2.5" style="504" customWidth="1"/>
    <col min="33" max="35" width="2.5" style="505" customWidth="1"/>
    <col min="36" max="38" width="2.5" style="504" customWidth="1"/>
    <col min="39" max="39" width="2.5" style="503" customWidth="1"/>
    <col min="40" max="50" width="2.5" style="504" customWidth="1"/>
    <col min="51" max="51" width="7.75" style="504" customWidth="1"/>
    <col min="52" max="76" width="2.625" style="504" customWidth="1"/>
    <col min="77" max="77" width="4.875" style="504" customWidth="1"/>
    <col min="78" max="78" width="2.875" style="504" customWidth="1"/>
    <col min="79" max="81" width="2.625" style="504" customWidth="1"/>
    <col min="82" max="87" width="6.375" style="504" customWidth="1"/>
    <col min="88" max="91" width="2.625" style="504"/>
    <col min="92" max="93" width="5.125" style="504" customWidth="1"/>
    <col min="94" max="16384" width="2.625" style="504"/>
  </cols>
  <sheetData>
    <row r="1" spans="1:90" ht="14.1" customHeight="1" thickBot="1">
      <c r="A1" s="1913" t="s">
        <v>1562</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c r="AN1" s="1913"/>
      <c r="AO1" s="1913"/>
      <c r="AP1" s="1913"/>
      <c r="AQ1" s="1913"/>
      <c r="AR1" s="1913"/>
      <c r="AS1" s="1913"/>
      <c r="AT1" s="1913"/>
      <c r="AU1" s="1913"/>
      <c r="AV1" s="1913"/>
      <c r="AW1" s="1913"/>
      <c r="AX1" s="1913"/>
      <c r="AZ1" s="1914"/>
      <c r="BA1" s="1914"/>
      <c r="BB1" s="1914"/>
      <c r="BC1" s="1914"/>
      <c r="BD1" s="1914"/>
    </row>
    <row r="2" spans="1:90" ht="14.25" customHeight="1">
      <c r="A2" s="1915" t="s">
        <v>29</v>
      </c>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7"/>
      <c r="AL2" s="1918" t="s">
        <v>3</v>
      </c>
      <c r="AM2" s="1919"/>
      <c r="AN2" s="1919"/>
      <c r="AO2" s="1919"/>
      <c r="AP2" s="1919"/>
      <c r="AQ2" s="1919"/>
      <c r="AR2" s="1919"/>
      <c r="AS2" s="1919"/>
      <c r="AT2" s="1919"/>
      <c r="AU2" s="1919"/>
      <c r="AV2" s="1919"/>
      <c r="AW2" s="1919"/>
      <c r="AX2" s="1920"/>
      <c r="AZ2" s="858"/>
    </row>
    <row r="3" spans="1:90" ht="14.1" customHeight="1">
      <c r="A3" s="1209"/>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1210"/>
      <c r="AL3" s="876"/>
      <c r="AM3" s="876"/>
      <c r="AN3" s="876"/>
      <c r="AO3" s="876"/>
      <c r="AP3" s="876"/>
      <c r="AQ3" s="876"/>
      <c r="AR3" s="876"/>
      <c r="AS3" s="876"/>
      <c r="AT3" s="876"/>
      <c r="AU3" s="876"/>
      <c r="AV3" s="876"/>
      <c r="AW3" s="876"/>
      <c r="AX3" s="1211"/>
    </row>
    <row r="4" spans="1:90" ht="14.1" customHeight="1">
      <c r="A4" s="1921">
        <v>3</v>
      </c>
      <c r="B4" s="1922"/>
      <c r="C4" s="1882" t="s">
        <v>1401</v>
      </c>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522"/>
      <c r="AM4" s="876"/>
      <c r="AN4" s="876"/>
      <c r="AO4" s="876"/>
      <c r="AP4" s="876"/>
      <c r="AQ4" s="876"/>
      <c r="AR4" s="876"/>
      <c r="AS4" s="876"/>
      <c r="AT4" s="876"/>
      <c r="AU4" s="876"/>
      <c r="AV4" s="876"/>
      <c r="AW4" s="876"/>
      <c r="AX4" s="1211"/>
      <c r="AZ4" s="1212"/>
    </row>
    <row r="5" spans="1:90" ht="13.5" customHeight="1">
      <c r="A5" s="1936" t="s">
        <v>451</v>
      </c>
      <c r="B5" s="1937"/>
      <c r="C5" s="1938" t="s">
        <v>1235</v>
      </c>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9" t="s">
        <v>835</v>
      </c>
      <c r="AC5" s="1939"/>
      <c r="AD5" s="1939"/>
      <c r="AE5" s="1939"/>
      <c r="AF5" s="1939"/>
      <c r="AG5" s="1939"/>
      <c r="AH5" s="1939"/>
      <c r="AI5" s="1939"/>
      <c r="AJ5" s="1939"/>
      <c r="AK5" s="1946" t="s">
        <v>141</v>
      </c>
      <c r="AL5" s="1946"/>
      <c r="AM5" s="1906" t="s">
        <v>836</v>
      </c>
      <c r="AN5" s="1906"/>
      <c r="AO5" s="1906"/>
      <c r="AP5" s="1906"/>
      <c r="AQ5" s="1906"/>
      <c r="AR5" s="1906"/>
      <c r="AS5" s="1213"/>
      <c r="AT5" s="1213"/>
      <c r="AU5" s="1213"/>
      <c r="AV5" s="1213"/>
      <c r="AW5" s="1213"/>
      <c r="AX5" s="1214"/>
    </row>
    <row r="6" spans="1:90" ht="15.75" customHeight="1">
      <c r="A6" s="1209"/>
      <c r="C6" s="1366" t="s">
        <v>14</v>
      </c>
      <c r="D6" s="1367"/>
      <c r="E6" s="1367"/>
      <c r="F6" s="1367"/>
      <c r="G6" s="1363" t="s">
        <v>323</v>
      </c>
      <c r="H6" s="1364"/>
      <c r="I6" s="1364"/>
      <c r="J6" s="1364"/>
      <c r="K6" s="1364"/>
      <c r="L6" s="1364"/>
      <c r="M6" s="1364"/>
      <c r="N6" s="1364"/>
      <c r="O6" s="1364"/>
      <c r="P6" s="1364"/>
      <c r="Q6" s="1364"/>
      <c r="R6" s="1364"/>
      <c r="S6" s="1364"/>
      <c r="T6" s="1364"/>
      <c r="U6" s="1364"/>
      <c r="V6" s="1364"/>
      <c r="W6" s="1364"/>
      <c r="X6" s="1364"/>
      <c r="Y6" s="1364"/>
      <c r="Z6" s="1364"/>
      <c r="AA6" s="1364"/>
      <c r="AB6" s="1364"/>
      <c r="AC6" s="1364"/>
      <c r="AD6" s="1364"/>
      <c r="AE6" s="1364"/>
      <c r="AF6" s="1364"/>
      <c r="AG6" s="1364"/>
      <c r="AH6" s="1364"/>
      <c r="AI6" s="1364"/>
      <c r="AJ6" s="1364"/>
      <c r="AK6" s="1364"/>
      <c r="AL6" s="1364"/>
      <c r="AM6" s="825"/>
      <c r="AN6" s="22"/>
      <c r="AO6" s="22"/>
      <c r="AP6" s="22"/>
      <c r="AQ6" s="22"/>
      <c r="AR6" s="22"/>
      <c r="AS6" s="22"/>
      <c r="AT6" s="22"/>
      <c r="AU6" s="22"/>
      <c r="AV6" s="22"/>
      <c r="AW6" s="22"/>
      <c r="AX6" s="32"/>
      <c r="AZ6" s="1215"/>
      <c r="BA6" s="23"/>
      <c r="BB6" s="22"/>
      <c r="BC6" s="105"/>
      <c r="BD6" s="105"/>
      <c r="BE6" s="105"/>
      <c r="BF6" s="105"/>
      <c r="BG6" s="105"/>
      <c r="BH6" s="105"/>
      <c r="BI6" s="105"/>
      <c r="BJ6" s="105"/>
      <c r="BK6" s="105"/>
      <c r="BL6" s="105"/>
      <c r="BM6" s="105"/>
      <c r="BN6" s="105"/>
      <c r="BO6" s="105"/>
      <c r="BP6" s="105"/>
      <c r="BQ6" s="105"/>
      <c r="BR6" s="105"/>
      <c r="BS6" s="105"/>
      <c r="BT6" s="105"/>
      <c r="BU6" s="22"/>
      <c r="BV6" s="22"/>
      <c r="BW6" s="22"/>
      <c r="BX6" s="22"/>
      <c r="BY6" s="22">
        <f>IF(COUNT(R11:W12)&gt;0,1,0)</f>
        <v>0</v>
      </c>
      <c r="BZ6" s="22"/>
      <c r="CA6" s="105"/>
      <c r="CB6" s="105"/>
      <c r="CC6" s="105"/>
      <c r="CD6" s="105"/>
      <c r="CE6" s="105"/>
      <c r="CF6" s="105"/>
      <c r="CG6" s="105"/>
      <c r="CH6" s="105"/>
      <c r="CI6" s="105"/>
      <c r="CJ6" s="105"/>
      <c r="CK6" s="22"/>
      <c r="CL6" s="22"/>
    </row>
    <row r="7" spans="1:90" ht="15.75" customHeight="1">
      <c r="A7" s="1209"/>
      <c r="B7" s="1216"/>
      <c r="C7" s="1728"/>
      <c r="D7" s="1344"/>
      <c r="E7" s="1344"/>
      <c r="F7" s="1344"/>
      <c r="G7" s="1908" t="s">
        <v>1564</v>
      </c>
      <c r="H7" s="1436"/>
      <c r="I7" s="1436"/>
      <c r="J7" s="1436"/>
      <c r="K7" s="1436"/>
      <c r="L7" s="1436"/>
      <c r="M7" s="1436"/>
      <c r="N7" s="1436"/>
      <c r="O7" s="1436"/>
      <c r="P7" s="1436"/>
      <c r="Q7" s="1437"/>
      <c r="R7" s="1908" t="s">
        <v>1184</v>
      </c>
      <c r="S7" s="1436"/>
      <c r="T7" s="1436"/>
      <c r="U7" s="1436"/>
      <c r="V7" s="1436"/>
      <c r="W7" s="1436"/>
      <c r="X7" s="1436"/>
      <c r="Y7" s="1436"/>
      <c r="Z7" s="1436"/>
      <c r="AA7" s="1436"/>
      <c r="AB7" s="1436"/>
      <c r="AC7" s="1437"/>
      <c r="AD7" s="1909" t="s">
        <v>1220</v>
      </c>
      <c r="AE7" s="1910"/>
      <c r="AF7" s="1910"/>
      <c r="AG7" s="1910"/>
      <c r="AH7" s="1910"/>
      <c r="AI7" s="1910"/>
      <c r="AJ7" s="1910"/>
      <c r="AK7" s="1910"/>
      <c r="AL7" s="1910"/>
      <c r="AM7" s="1217"/>
      <c r="AO7" s="858"/>
      <c r="AP7" s="23"/>
      <c r="AQ7" s="23"/>
      <c r="AR7" s="105"/>
      <c r="AS7" s="105"/>
      <c r="AT7" s="105"/>
      <c r="AU7" s="105"/>
      <c r="AV7" s="105"/>
      <c r="AW7" s="105"/>
      <c r="AX7" s="698"/>
      <c r="AY7" s="105"/>
      <c r="AZ7" s="105"/>
      <c r="BA7" s="105"/>
      <c r="BB7" s="105"/>
      <c r="BC7" s="105"/>
      <c r="BD7" s="105"/>
      <c r="BE7" s="105"/>
      <c r="BF7" s="1218"/>
      <c r="BG7" s="1218"/>
      <c r="BH7" s="105"/>
      <c r="BI7" s="105"/>
      <c r="BJ7" s="22"/>
      <c r="BK7" s="22"/>
      <c r="BL7" s="22"/>
      <c r="BM7" s="22"/>
      <c r="BN7" s="22"/>
      <c r="BO7" s="22"/>
      <c r="BP7" s="105"/>
      <c r="BQ7" s="105"/>
      <c r="BR7" s="105"/>
      <c r="BS7" s="105"/>
      <c r="BT7" s="105"/>
      <c r="BU7" s="105"/>
      <c r="BV7" s="105"/>
      <c r="BW7" s="105"/>
      <c r="BX7" s="105"/>
      <c r="BY7" s="105"/>
      <c r="BZ7" s="22"/>
      <c r="CA7" s="22"/>
    </row>
    <row r="8" spans="1:90" ht="15.75" customHeight="1">
      <c r="A8" s="1209"/>
      <c r="B8" s="22"/>
      <c r="C8" s="1907"/>
      <c r="D8" s="1418"/>
      <c r="E8" s="1418"/>
      <c r="F8" s="1418"/>
      <c r="G8" s="1907"/>
      <c r="H8" s="1418"/>
      <c r="I8" s="1418"/>
      <c r="J8" s="1418"/>
      <c r="K8" s="1418"/>
      <c r="L8" s="1418"/>
      <c r="M8" s="1418"/>
      <c r="N8" s="1418"/>
      <c r="O8" s="1418"/>
      <c r="P8" s="1418"/>
      <c r="Q8" s="1419"/>
      <c r="R8" s="1907" t="s">
        <v>1185</v>
      </c>
      <c r="S8" s="1418"/>
      <c r="T8" s="1418"/>
      <c r="U8" s="1418"/>
      <c r="V8" s="1418"/>
      <c r="W8" s="1418"/>
      <c r="X8" s="1418"/>
      <c r="Y8" s="1418"/>
      <c r="Z8" s="1418"/>
      <c r="AA8" s="1418"/>
      <c r="AB8" s="1418"/>
      <c r="AC8" s="1419"/>
      <c r="AD8" s="1911"/>
      <c r="AE8" s="1912"/>
      <c r="AF8" s="1912"/>
      <c r="AG8" s="1912"/>
      <c r="AH8" s="1912"/>
      <c r="AI8" s="1912"/>
      <c r="AJ8" s="1912"/>
      <c r="AK8" s="1912"/>
      <c r="AL8" s="1912"/>
      <c r="AM8" s="1217"/>
      <c r="AO8" s="858"/>
      <c r="AP8" s="133"/>
      <c r="AQ8" s="22"/>
      <c r="AR8" s="22"/>
      <c r="AS8" s="22"/>
      <c r="AT8" s="22"/>
      <c r="AU8" s="22"/>
      <c r="AV8" s="22"/>
      <c r="AW8" s="22"/>
      <c r="AX8" s="3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1212"/>
      <c r="CC8" s="1212"/>
    </row>
    <row r="9" spans="1:90" ht="15.75" customHeight="1">
      <c r="A9" s="1209"/>
      <c r="B9" s="22"/>
      <c r="C9" s="1923" t="s">
        <v>319</v>
      </c>
      <c r="D9" s="1924"/>
      <c r="E9" s="1926" t="s">
        <v>248</v>
      </c>
      <c r="F9" s="1923"/>
      <c r="G9" s="1908" t="s">
        <v>320</v>
      </c>
      <c r="H9" s="1436"/>
      <c r="I9" s="1436"/>
      <c r="J9" s="1436"/>
      <c r="K9" s="1436"/>
      <c r="L9" s="1435" t="s">
        <v>248</v>
      </c>
      <c r="M9" s="1436"/>
      <c r="N9" s="1436"/>
      <c r="O9" s="1436"/>
      <c r="P9" s="1436"/>
      <c r="Q9" s="1437"/>
      <c r="R9" s="1928" t="s">
        <v>320</v>
      </c>
      <c r="S9" s="1929"/>
      <c r="T9" s="1929"/>
      <c r="U9" s="1417" t="s">
        <v>248</v>
      </c>
      <c r="V9" s="1418"/>
      <c r="W9" s="1418"/>
      <c r="X9" s="1418"/>
      <c r="Y9" s="1418"/>
      <c r="Z9" s="1930"/>
      <c r="AA9" s="1931" t="s">
        <v>322</v>
      </c>
      <c r="AB9" s="1932"/>
      <c r="AC9" s="1933"/>
      <c r="AD9" s="1924" t="s">
        <v>320</v>
      </c>
      <c r="AE9" s="1940"/>
      <c r="AF9" s="1940"/>
      <c r="AG9" s="1506" t="s">
        <v>248</v>
      </c>
      <c r="AH9" s="1507"/>
      <c r="AI9" s="1507"/>
      <c r="AJ9" s="1507"/>
      <c r="AK9" s="1507"/>
      <c r="AL9" s="1507"/>
      <c r="AM9" s="1219"/>
      <c r="AP9" s="23"/>
      <c r="AQ9" s="105"/>
      <c r="AR9" s="105"/>
      <c r="AS9" s="105"/>
      <c r="AT9" s="105"/>
      <c r="AU9" s="105"/>
      <c r="AV9" s="105"/>
      <c r="AW9" s="105"/>
      <c r="AX9" s="698"/>
      <c r="AY9" s="105"/>
      <c r="AZ9" s="105"/>
      <c r="BA9" s="105"/>
      <c r="BB9" s="105"/>
      <c r="BC9" s="105"/>
      <c r="BD9" s="105"/>
      <c r="BE9" s="105"/>
      <c r="BF9" s="1218"/>
      <c r="BG9" s="1218"/>
      <c r="BH9" s="105"/>
      <c r="BI9" s="105"/>
      <c r="BJ9" s="105"/>
      <c r="BK9" s="105"/>
      <c r="BL9" s="105"/>
      <c r="BM9" s="105"/>
      <c r="BN9" s="105"/>
      <c r="BO9" s="105"/>
      <c r="BP9" s="105"/>
      <c r="BQ9" s="105"/>
      <c r="BR9" s="105"/>
      <c r="BS9" s="105"/>
      <c r="BT9" s="105"/>
      <c r="BU9" s="105"/>
      <c r="BV9" s="105"/>
      <c r="BW9" s="105"/>
      <c r="BX9" s="105"/>
      <c r="BY9" s="105"/>
      <c r="BZ9" s="22"/>
      <c r="CA9" s="105"/>
      <c r="CB9" s="1212"/>
      <c r="CC9" s="1212"/>
    </row>
    <row r="10" spans="1:90" ht="15.75" customHeight="1">
      <c r="A10" s="1209"/>
      <c r="B10" s="22"/>
      <c r="C10" s="1925"/>
      <c r="D10" s="1378"/>
      <c r="E10" s="1927"/>
      <c r="F10" s="1925"/>
      <c r="G10" s="1907"/>
      <c r="H10" s="1418"/>
      <c r="I10" s="1930"/>
      <c r="J10" s="1941" t="s">
        <v>321</v>
      </c>
      <c r="K10" s="1942"/>
      <c r="L10" s="1941" t="s">
        <v>49</v>
      </c>
      <c r="M10" s="1942"/>
      <c r="N10" s="1942"/>
      <c r="O10" s="1941" t="s">
        <v>1399</v>
      </c>
      <c r="P10" s="1942"/>
      <c r="Q10" s="1943"/>
      <c r="R10" s="1378"/>
      <c r="S10" s="1379"/>
      <c r="T10" s="1379"/>
      <c r="U10" s="1944" t="s">
        <v>49</v>
      </c>
      <c r="V10" s="1379"/>
      <c r="W10" s="1379"/>
      <c r="X10" s="1941" t="s">
        <v>1399</v>
      </c>
      <c r="Y10" s="1942"/>
      <c r="Z10" s="1945"/>
      <c r="AA10" s="1934"/>
      <c r="AB10" s="1934"/>
      <c r="AC10" s="1935"/>
      <c r="AD10" s="1378"/>
      <c r="AE10" s="1379"/>
      <c r="AF10" s="1379"/>
      <c r="AG10" s="1941" t="s">
        <v>49</v>
      </c>
      <c r="AH10" s="1942"/>
      <c r="AI10" s="1945"/>
      <c r="AJ10" s="1941" t="s">
        <v>1399</v>
      </c>
      <c r="AK10" s="1942"/>
      <c r="AL10" s="1943"/>
      <c r="AM10" s="1219"/>
      <c r="AN10" s="889"/>
      <c r="AO10" s="505"/>
      <c r="AP10" s="105"/>
      <c r="AQ10" s="23"/>
      <c r="AR10" s="105"/>
      <c r="AS10" s="105"/>
      <c r="AT10" s="105"/>
      <c r="AU10" s="105"/>
      <c r="AV10" s="105"/>
      <c r="AW10" s="105"/>
      <c r="AX10" s="698"/>
      <c r="AY10" s="105"/>
      <c r="AZ10" s="105"/>
      <c r="BA10" s="105"/>
      <c r="BB10" s="105"/>
      <c r="BC10" s="105"/>
      <c r="BD10" s="105"/>
      <c r="BE10" s="105"/>
      <c r="BF10" s="1220"/>
      <c r="BG10" s="1220"/>
      <c r="BH10" s="105"/>
      <c r="BI10" s="105"/>
      <c r="BJ10" s="105"/>
      <c r="BK10" s="105"/>
      <c r="BL10" s="105"/>
      <c r="BM10" s="105"/>
      <c r="BN10" s="105"/>
      <c r="BO10" s="105"/>
      <c r="BP10" s="105"/>
      <c r="BQ10" s="105"/>
      <c r="BR10" s="105"/>
      <c r="BS10" s="105"/>
      <c r="BT10" s="105"/>
      <c r="BU10" s="105"/>
      <c r="BV10" s="105"/>
      <c r="BW10" s="105"/>
      <c r="BX10" s="109"/>
      <c r="BY10" s="109"/>
      <c r="BZ10" s="22"/>
      <c r="CA10" s="22"/>
    </row>
    <row r="11" spans="1:90" ht="15.75" customHeight="1">
      <c r="A11" s="1209"/>
      <c r="B11" s="22"/>
      <c r="C11" s="1970"/>
      <c r="D11" s="1968"/>
      <c r="E11" s="1972"/>
      <c r="F11" s="1970"/>
      <c r="G11" s="1968"/>
      <c r="H11" s="1948"/>
      <c r="I11" s="1948"/>
      <c r="J11" s="1974"/>
      <c r="K11" s="1947"/>
      <c r="L11" s="1947"/>
      <c r="M11" s="1948"/>
      <c r="N11" s="1948"/>
      <c r="O11" s="1947"/>
      <c r="P11" s="1948"/>
      <c r="Q11" s="1976"/>
      <c r="R11" s="1960"/>
      <c r="S11" s="1961"/>
      <c r="T11" s="1961"/>
      <c r="U11" s="1963"/>
      <c r="V11" s="1961"/>
      <c r="W11" s="1961"/>
      <c r="X11" s="1963"/>
      <c r="Y11" s="1961"/>
      <c r="Z11" s="1964"/>
      <c r="AA11" s="1894" t="str">
        <f>IF(OR(U11&gt;=1,R11&gt;=1,X11&gt;=1),"（1）","")</f>
        <v/>
      </c>
      <c r="AB11" s="1894"/>
      <c r="AC11" s="1895"/>
      <c r="AD11" s="1968"/>
      <c r="AE11" s="1948"/>
      <c r="AF11" s="1969"/>
      <c r="AG11" s="1947"/>
      <c r="AH11" s="1948"/>
      <c r="AI11" s="1969"/>
      <c r="AJ11" s="1947"/>
      <c r="AK11" s="1948"/>
      <c r="AL11" s="1948"/>
      <c r="AM11" s="1219"/>
      <c r="AO11" s="858"/>
      <c r="AP11" s="105"/>
      <c r="AQ11" s="23"/>
      <c r="AR11" s="105"/>
      <c r="AS11" s="105"/>
      <c r="AT11" s="105"/>
      <c r="AU11" s="105"/>
      <c r="AV11" s="22"/>
      <c r="AW11" s="22"/>
      <c r="AX11" s="3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row>
    <row r="12" spans="1:90" ht="15.75" customHeight="1">
      <c r="A12" s="1209"/>
      <c r="B12" s="22"/>
      <c r="C12" s="1971"/>
      <c r="D12" s="1962"/>
      <c r="E12" s="1973"/>
      <c r="F12" s="1971"/>
      <c r="G12" s="1962"/>
      <c r="H12" s="1950"/>
      <c r="I12" s="1950"/>
      <c r="J12" s="1975"/>
      <c r="K12" s="1949"/>
      <c r="L12" s="1949"/>
      <c r="M12" s="1950"/>
      <c r="N12" s="1950"/>
      <c r="O12" s="1949"/>
      <c r="P12" s="1950"/>
      <c r="Q12" s="1977"/>
      <c r="R12" s="1962"/>
      <c r="S12" s="1950"/>
      <c r="T12" s="1950"/>
      <c r="U12" s="1949"/>
      <c r="V12" s="1950"/>
      <c r="W12" s="1950"/>
      <c r="X12" s="1949"/>
      <c r="Y12" s="1950"/>
      <c r="Z12" s="1965"/>
      <c r="AA12" s="1966"/>
      <c r="AB12" s="1966"/>
      <c r="AC12" s="1967"/>
      <c r="AD12" s="1962"/>
      <c r="AE12" s="1950"/>
      <c r="AF12" s="1965"/>
      <c r="AG12" s="1949"/>
      <c r="AH12" s="1950"/>
      <c r="AI12" s="1965"/>
      <c r="AJ12" s="1949"/>
      <c r="AK12" s="1950"/>
      <c r="AL12" s="1950"/>
      <c r="AM12" s="1221" t="s">
        <v>126</v>
      </c>
      <c r="AN12" s="1707" t="s">
        <v>1400</v>
      </c>
      <c r="AO12" s="1707"/>
      <c r="AP12" s="1707"/>
      <c r="AQ12" s="1707"/>
      <c r="AR12" s="1707"/>
      <c r="AS12" s="1707"/>
      <c r="AT12" s="1707"/>
      <c r="AU12" s="1707"/>
      <c r="AV12" s="1707"/>
      <c r="AW12" s="1707"/>
      <c r="AX12" s="3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row>
    <row r="13" spans="1:90" ht="15.75" customHeight="1">
      <c r="A13" s="1209"/>
      <c r="B13" s="22"/>
      <c r="C13" s="22"/>
      <c r="D13" s="22"/>
      <c r="E13" s="22"/>
      <c r="F13" s="22"/>
      <c r="G13" s="22"/>
      <c r="H13" s="22"/>
      <c r="I13" s="22"/>
      <c r="J13" s="22"/>
      <c r="K13" s="22"/>
      <c r="L13" s="519"/>
      <c r="M13" s="519"/>
      <c r="N13" s="519"/>
      <c r="O13" s="520"/>
      <c r="P13" s="520"/>
      <c r="Q13" s="519"/>
      <c r="R13" s="519"/>
      <c r="S13" s="519"/>
      <c r="T13" s="519"/>
      <c r="U13" s="519"/>
      <c r="V13" s="519"/>
      <c r="W13" s="519"/>
      <c r="X13" s="519"/>
      <c r="Y13" s="519"/>
      <c r="Z13" s="520"/>
      <c r="AA13" s="520"/>
      <c r="AB13" s="519"/>
      <c r="AC13" s="519"/>
      <c r="AD13" s="519"/>
      <c r="AE13" s="519"/>
      <c r="AF13" s="519"/>
      <c r="AG13" s="519"/>
      <c r="AH13" s="519"/>
      <c r="AI13" s="519"/>
      <c r="AJ13" s="519"/>
      <c r="AK13" s="521"/>
      <c r="AL13" s="169"/>
      <c r="AN13" s="1707"/>
      <c r="AO13" s="1707"/>
      <c r="AP13" s="1707"/>
      <c r="AQ13" s="1707"/>
      <c r="AR13" s="1707"/>
      <c r="AS13" s="1707"/>
      <c r="AT13" s="1707"/>
      <c r="AU13" s="1707"/>
      <c r="AV13" s="1707"/>
      <c r="AW13" s="1707"/>
      <c r="AX13" s="161"/>
      <c r="AZ13" s="121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row>
    <row r="14" spans="1:90" ht="15.75" customHeight="1">
      <c r="A14" s="1209"/>
      <c r="B14" s="22"/>
      <c r="C14" s="1363" t="s">
        <v>324</v>
      </c>
      <c r="D14" s="1364"/>
      <c r="E14" s="1364"/>
      <c r="F14" s="1364"/>
      <c r="G14" s="1364"/>
      <c r="H14" s="1364"/>
      <c r="I14" s="1364"/>
      <c r="J14" s="1364"/>
      <c r="K14" s="1364"/>
      <c r="L14" s="1364"/>
      <c r="M14" s="1364"/>
      <c r="N14" s="1365"/>
      <c r="O14" s="1951" t="s">
        <v>1234</v>
      </c>
      <c r="P14" s="1952"/>
      <c r="Q14" s="1952"/>
      <c r="R14" s="1952"/>
      <c r="S14" s="1952"/>
      <c r="T14" s="1952"/>
      <c r="U14" s="1952"/>
      <c r="V14" s="1952"/>
      <c r="W14" s="1952"/>
      <c r="X14" s="1953" t="s">
        <v>144</v>
      </c>
      <c r="Y14" s="1954"/>
      <c r="Z14" s="1955"/>
      <c r="AK14" s="522"/>
      <c r="AL14" s="169"/>
      <c r="AM14" s="160"/>
      <c r="AN14" s="1707"/>
      <c r="AO14" s="1707"/>
      <c r="AP14" s="1707"/>
      <c r="AQ14" s="1707"/>
      <c r="AR14" s="1707"/>
      <c r="AS14" s="1707"/>
      <c r="AT14" s="1707"/>
      <c r="AU14" s="1707"/>
      <c r="AV14" s="1707"/>
      <c r="AW14" s="1707"/>
      <c r="AX14" s="161"/>
      <c r="BA14" s="22"/>
      <c r="BB14" s="105"/>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105"/>
      <c r="CL14" s="22"/>
    </row>
    <row r="15" spans="1:90" ht="15.75" customHeight="1">
      <c r="A15" s="1209"/>
      <c r="B15" s="22"/>
      <c r="C15" s="1928" t="s">
        <v>320</v>
      </c>
      <c r="D15" s="1929"/>
      <c r="E15" s="1929"/>
      <c r="F15" s="1417" t="s">
        <v>248</v>
      </c>
      <c r="G15" s="1418"/>
      <c r="H15" s="1418"/>
      <c r="I15" s="1418"/>
      <c r="J15" s="1418"/>
      <c r="K15" s="1930"/>
      <c r="L15" s="1931" t="s">
        <v>325</v>
      </c>
      <c r="M15" s="1932"/>
      <c r="N15" s="1933"/>
      <c r="O15" s="1928" t="s">
        <v>320</v>
      </c>
      <c r="P15" s="1929"/>
      <c r="Q15" s="1929"/>
      <c r="R15" s="1417" t="s">
        <v>248</v>
      </c>
      <c r="S15" s="1418"/>
      <c r="T15" s="1418"/>
      <c r="U15" s="1418"/>
      <c r="V15" s="1418"/>
      <c r="W15" s="1419"/>
      <c r="X15" s="1956"/>
      <c r="Y15" s="1551"/>
      <c r="Z15" s="1957"/>
      <c r="AK15" s="522"/>
      <c r="AL15" s="523" t="s">
        <v>466</v>
      </c>
      <c r="AM15" s="1982" t="s">
        <v>1218</v>
      </c>
      <c r="AN15" s="1982"/>
      <c r="AO15" s="1982"/>
      <c r="AP15" s="1982"/>
      <c r="AQ15" s="1982"/>
      <c r="AR15" s="1982"/>
      <c r="AS15" s="1982"/>
      <c r="AT15" s="1982"/>
      <c r="AU15" s="1982"/>
      <c r="AV15" s="1982"/>
      <c r="AW15" s="1982"/>
      <c r="AX15" s="161"/>
      <c r="BA15" s="22"/>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row>
    <row r="16" spans="1:90" ht="15.75" customHeight="1">
      <c r="A16" s="1209"/>
      <c r="B16" s="22"/>
      <c r="C16" s="1378"/>
      <c r="D16" s="1379"/>
      <c r="E16" s="1379"/>
      <c r="F16" s="1944" t="s">
        <v>49</v>
      </c>
      <c r="G16" s="1379"/>
      <c r="H16" s="1379"/>
      <c r="I16" s="1941" t="s">
        <v>1399</v>
      </c>
      <c r="J16" s="1942"/>
      <c r="K16" s="1945"/>
      <c r="L16" s="1934"/>
      <c r="M16" s="1934"/>
      <c r="N16" s="1935"/>
      <c r="O16" s="1378"/>
      <c r="P16" s="1379"/>
      <c r="Q16" s="1379"/>
      <c r="R16" s="1944" t="s">
        <v>49</v>
      </c>
      <c r="S16" s="1379"/>
      <c r="T16" s="1379"/>
      <c r="U16" s="1941" t="s">
        <v>1399</v>
      </c>
      <c r="V16" s="1942"/>
      <c r="W16" s="1943"/>
      <c r="X16" s="1958"/>
      <c r="Y16" s="1479"/>
      <c r="Z16" s="1959"/>
      <c r="AK16" s="522"/>
      <c r="AL16" s="169"/>
      <c r="AM16" s="1982"/>
      <c r="AN16" s="1982"/>
      <c r="AO16" s="1982"/>
      <c r="AP16" s="1982"/>
      <c r="AQ16" s="1982"/>
      <c r="AR16" s="1982"/>
      <c r="AS16" s="1982"/>
      <c r="AT16" s="1982"/>
      <c r="AU16" s="1982"/>
      <c r="AV16" s="1982"/>
      <c r="AW16" s="1982"/>
      <c r="AX16" s="161"/>
      <c r="BA16" s="22"/>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row>
    <row r="17" spans="1:117" ht="15.75" customHeight="1">
      <c r="A17" s="1209"/>
      <c r="B17" s="22"/>
      <c r="C17" s="1960"/>
      <c r="D17" s="1961"/>
      <c r="E17" s="1961"/>
      <c r="F17" s="1963"/>
      <c r="G17" s="1961"/>
      <c r="H17" s="1961"/>
      <c r="I17" s="1963"/>
      <c r="J17" s="1961"/>
      <c r="K17" s="1964"/>
      <c r="L17" s="1961"/>
      <c r="M17" s="1961"/>
      <c r="N17" s="1983"/>
      <c r="O17" s="1961"/>
      <c r="P17" s="1961"/>
      <c r="Q17" s="1961"/>
      <c r="R17" s="1947"/>
      <c r="S17" s="1948"/>
      <c r="T17" s="1948"/>
      <c r="U17" s="1947"/>
      <c r="V17" s="1948"/>
      <c r="W17" s="1976"/>
      <c r="X17" s="1986">
        <f>C11+E11+G11+L11+O11+R11+U11+X11+AD11+AG11+AJ11+C17+F17+I17+O17+R17+U17</f>
        <v>0</v>
      </c>
      <c r="Y17" s="1987"/>
      <c r="Z17" s="1988"/>
      <c r="AK17" s="522"/>
      <c r="AL17" s="524"/>
      <c r="AM17" s="1982"/>
      <c r="AN17" s="1982"/>
      <c r="AO17" s="1982"/>
      <c r="AP17" s="1982"/>
      <c r="AQ17" s="1982"/>
      <c r="AR17" s="1982"/>
      <c r="AS17" s="1982"/>
      <c r="AT17" s="1982"/>
      <c r="AU17" s="1982"/>
      <c r="AV17" s="1982"/>
      <c r="AW17" s="1982"/>
      <c r="AX17" s="1222"/>
      <c r="BA17" s="1223"/>
      <c r="BB17" s="105"/>
      <c r="BC17" s="105"/>
      <c r="BD17" s="105"/>
      <c r="BE17" s="105"/>
      <c r="BF17" s="50"/>
      <c r="BG17" s="50"/>
      <c r="BH17" s="50"/>
      <c r="BI17" s="50"/>
      <c r="BJ17" s="50"/>
      <c r="BK17" s="50"/>
      <c r="BL17" s="50"/>
      <c r="BM17" s="50"/>
      <c r="BN17" s="50"/>
      <c r="BO17" s="50"/>
      <c r="BP17" s="22"/>
      <c r="BQ17" s="22"/>
      <c r="BR17" s="22"/>
      <c r="BS17" s="22"/>
      <c r="BT17" s="50"/>
      <c r="BU17" s="50"/>
      <c r="BV17" s="50"/>
      <c r="BW17" s="50"/>
      <c r="BX17" s="50"/>
      <c r="BY17" s="50"/>
      <c r="BZ17" s="50"/>
      <c r="CA17" s="50"/>
      <c r="CB17" s="50"/>
      <c r="CC17" s="50"/>
      <c r="CD17" s="50"/>
      <c r="CE17" s="50"/>
      <c r="CF17" s="50"/>
      <c r="CG17" s="50"/>
      <c r="CH17" s="50"/>
      <c r="CI17" s="50"/>
      <c r="CJ17" s="50"/>
      <c r="CK17" s="50"/>
      <c r="CL17" s="50"/>
    </row>
    <row r="18" spans="1:117" ht="15.75" customHeight="1">
      <c r="A18" s="1209"/>
      <c r="B18" s="22"/>
      <c r="C18" s="1962"/>
      <c r="D18" s="1950"/>
      <c r="E18" s="1950"/>
      <c r="F18" s="1949"/>
      <c r="G18" s="1950"/>
      <c r="H18" s="1950"/>
      <c r="I18" s="1949"/>
      <c r="J18" s="1950"/>
      <c r="K18" s="1965"/>
      <c r="L18" s="1950"/>
      <c r="M18" s="1950"/>
      <c r="N18" s="1977"/>
      <c r="O18" s="1950"/>
      <c r="P18" s="1950"/>
      <c r="Q18" s="1950"/>
      <c r="R18" s="1949"/>
      <c r="S18" s="1950"/>
      <c r="T18" s="1950"/>
      <c r="U18" s="1949"/>
      <c r="V18" s="1950"/>
      <c r="W18" s="1977"/>
      <c r="X18" s="1710"/>
      <c r="Y18" s="1989"/>
      <c r="Z18" s="1711"/>
      <c r="AK18" s="522"/>
      <c r="AL18" s="524"/>
      <c r="AM18" s="1982"/>
      <c r="AN18" s="1982"/>
      <c r="AO18" s="1982"/>
      <c r="AP18" s="1982"/>
      <c r="AQ18" s="1982"/>
      <c r="AR18" s="1982"/>
      <c r="AS18" s="1982"/>
      <c r="AT18" s="1982"/>
      <c r="AU18" s="1982"/>
      <c r="AV18" s="1982"/>
      <c r="AW18" s="1982"/>
      <c r="AX18" s="1222"/>
      <c r="BA18" s="1978"/>
      <c r="BB18" s="1764"/>
      <c r="BC18" s="1764"/>
      <c r="BD18" s="1764"/>
      <c r="BE18" s="1764"/>
      <c r="BF18" s="1764"/>
      <c r="BG18" s="1764"/>
      <c r="BH18" s="1764"/>
      <c r="BI18" s="1764"/>
      <c r="BJ18" s="1764"/>
      <c r="BK18" s="1764"/>
      <c r="BL18" s="1764"/>
      <c r="BM18" s="1764"/>
      <c r="BN18" s="1764"/>
      <c r="BO18" s="1764"/>
      <c r="BP18" s="1764"/>
      <c r="BQ18" s="1764"/>
      <c r="BR18" s="1764"/>
      <c r="BS18" s="1764"/>
      <c r="BT18" s="1764"/>
      <c r="BU18" s="1764"/>
      <c r="BV18" s="1764"/>
      <c r="BW18" s="1764"/>
      <c r="BX18" s="1764"/>
      <c r="BY18" s="1764"/>
      <c r="BZ18" s="1764"/>
      <c r="CA18" s="1764"/>
      <c r="CB18" s="1764"/>
      <c r="CC18" s="1764"/>
      <c r="CD18" s="1764"/>
      <c r="CE18" s="1764"/>
      <c r="CF18" s="1764"/>
      <c r="CG18" s="1764"/>
      <c r="CH18" s="1764"/>
      <c r="CI18" s="1764"/>
      <c r="CJ18" s="1764"/>
      <c r="CK18" s="1764"/>
      <c r="CL18" s="1764"/>
    </row>
    <row r="19" spans="1:117" ht="15.75" customHeight="1">
      <c r="A19" s="1209"/>
      <c r="B19" s="22"/>
      <c r="C19" s="137"/>
      <c r="D19" s="164"/>
      <c r="E19" s="164"/>
      <c r="F19" s="164"/>
      <c r="AK19" s="522"/>
      <c r="AL19" s="524"/>
      <c r="AM19" s="1982"/>
      <c r="AN19" s="1982"/>
      <c r="AO19" s="1982"/>
      <c r="AP19" s="1982"/>
      <c r="AQ19" s="1982"/>
      <c r="AR19" s="1982"/>
      <c r="AS19" s="1982"/>
      <c r="AT19" s="1982"/>
      <c r="AU19" s="1982"/>
      <c r="AV19" s="1982"/>
      <c r="AW19" s="1982"/>
      <c r="AX19" s="1222"/>
      <c r="BA19" s="1224"/>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row>
    <row r="20" spans="1:117" ht="14.1" customHeight="1">
      <c r="A20" s="1209"/>
      <c r="B20" s="22"/>
      <c r="C20" s="1979" t="s">
        <v>151</v>
      </c>
      <c r="D20" s="1980"/>
      <c r="E20" s="1980"/>
      <c r="F20" s="1980"/>
      <c r="G20" s="1980"/>
      <c r="H20" s="1980"/>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2"/>
      <c r="AK20" s="512"/>
      <c r="AL20" s="513"/>
      <c r="AM20" s="514"/>
      <c r="AN20" s="514"/>
      <c r="AO20" s="514"/>
      <c r="AP20" s="514"/>
      <c r="AQ20" s="514"/>
      <c r="AR20" s="514"/>
      <c r="AS20" s="514"/>
      <c r="AT20" s="514"/>
      <c r="AU20" s="514"/>
      <c r="AV20" s="514"/>
      <c r="AW20" s="1225"/>
      <c r="AX20" s="1222"/>
      <c r="AZ20" s="1226"/>
      <c r="BA20" s="22"/>
      <c r="BO20" s="22"/>
      <c r="BP20" s="22"/>
      <c r="BQ20" s="22"/>
      <c r="BR20" s="22"/>
      <c r="BS20" s="22"/>
      <c r="BT20" s="22"/>
      <c r="BU20" s="22"/>
      <c r="BV20" s="22"/>
      <c r="BW20" s="22"/>
      <c r="BX20" s="131"/>
      <c r="BY20" s="131"/>
      <c r="BZ20" s="131"/>
      <c r="CA20" s="22"/>
      <c r="CB20" s="22"/>
      <c r="CC20" s="22"/>
      <c r="CD20" s="22"/>
      <c r="CE20" s="22"/>
      <c r="CF20" s="22"/>
      <c r="CG20" s="22"/>
      <c r="CH20" s="22"/>
      <c r="CI20" s="22"/>
      <c r="CJ20" s="22"/>
      <c r="CK20" s="22"/>
      <c r="CL20" s="22"/>
    </row>
    <row r="21" spans="1:117" ht="14.1" customHeight="1">
      <c r="A21" s="1209"/>
      <c r="B21" s="22"/>
      <c r="C21" s="1981" t="s">
        <v>454</v>
      </c>
      <c r="D21" s="1462"/>
      <c r="E21" s="1737" t="s">
        <v>944</v>
      </c>
      <c r="F21" s="1737"/>
      <c r="G21" s="1737"/>
      <c r="H21" s="1737"/>
      <c r="I21" s="1737"/>
      <c r="J21" s="1737"/>
      <c r="K21" s="1737"/>
      <c r="L21" s="1737"/>
      <c r="M21" s="1737"/>
      <c r="N21" s="1737"/>
      <c r="O21" s="1737"/>
      <c r="P21" s="1737"/>
      <c r="Q21" s="1737"/>
      <c r="R21" s="1737"/>
      <c r="S21" s="1737"/>
      <c r="T21" s="1737"/>
      <c r="U21" s="1737"/>
      <c r="V21" s="1737"/>
      <c r="W21" s="1737"/>
      <c r="X21" s="1737"/>
      <c r="Y21" s="1737"/>
      <c r="Z21" s="1737"/>
      <c r="AA21" s="1737"/>
      <c r="AB21" s="1737"/>
      <c r="AC21" s="1737"/>
      <c r="AD21" s="1737"/>
      <c r="AE21" s="1737"/>
      <c r="AF21" s="1737"/>
      <c r="AG21" s="1737"/>
      <c r="AH21" s="1737"/>
      <c r="AI21" s="1737"/>
      <c r="AJ21" s="1737"/>
      <c r="AK21" s="1737"/>
      <c r="AL21" s="1737"/>
      <c r="AM21" s="1737"/>
      <c r="AN21" s="1737"/>
      <c r="AO21" s="1737"/>
      <c r="AP21" s="1737"/>
      <c r="AQ21" s="1737"/>
      <c r="AR21" s="1737"/>
      <c r="AS21" s="1737"/>
      <c r="AT21" s="1737"/>
      <c r="AU21" s="1737"/>
      <c r="AV21" s="1737"/>
      <c r="AW21" s="1227"/>
      <c r="AX21" s="1228"/>
      <c r="AY21" s="1229"/>
      <c r="BA21" s="22"/>
      <c r="BO21" s="22"/>
      <c r="BP21" s="22"/>
      <c r="BQ21" s="22"/>
      <c r="BR21" s="22"/>
      <c r="BS21" s="22"/>
      <c r="BT21" s="22"/>
      <c r="BU21" s="22"/>
      <c r="BV21" s="22"/>
      <c r="BW21" s="22"/>
      <c r="BX21" s="160"/>
      <c r="BY21" s="160"/>
      <c r="BZ21" s="160"/>
      <c r="CA21" s="22"/>
      <c r="CB21" s="22"/>
      <c r="CC21" s="22"/>
      <c r="CD21" s="22"/>
      <c r="CE21" s="22"/>
      <c r="CF21" s="22"/>
      <c r="CG21" s="22"/>
      <c r="CH21" s="22"/>
      <c r="CI21" s="22"/>
      <c r="CJ21" s="22"/>
      <c r="CK21" s="22"/>
      <c r="CL21" s="22"/>
    </row>
    <row r="22" spans="1:117" ht="14.1" customHeight="1">
      <c r="A22" s="1209"/>
      <c r="B22" s="22"/>
      <c r="C22" s="1981" t="s">
        <v>401</v>
      </c>
      <c r="D22" s="1462"/>
      <c r="E22" s="1984" t="s">
        <v>1188</v>
      </c>
      <c r="F22" s="1984"/>
      <c r="G22" s="1984"/>
      <c r="H22" s="1984"/>
      <c r="I22" s="1984"/>
      <c r="J22" s="1984"/>
      <c r="K22" s="1984"/>
      <c r="L22" s="1984"/>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4"/>
      <c r="AK22" s="1984"/>
      <c r="AL22" s="1984"/>
      <c r="AM22" s="1984"/>
      <c r="AN22" s="1984"/>
      <c r="AO22" s="1984"/>
      <c r="AP22" s="1984"/>
      <c r="AQ22" s="1984"/>
      <c r="AR22" s="1984"/>
      <c r="AS22" s="1984"/>
      <c r="AT22" s="1984"/>
      <c r="AU22" s="1984"/>
      <c r="AV22" s="1984"/>
      <c r="AW22" s="1230"/>
      <c r="AX22" s="1231"/>
      <c r="AY22" s="506"/>
      <c r="AZ22" s="505"/>
      <c r="BA22" s="22"/>
      <c r="BO22" s="22"/>
      <c r="BP22" s="22"/>
      <c r="BQ22" s="22"/>
      <c r="BR22" s="22"/>
      <c r="BS22" s="22"/>
      <c r="BT22" s="22"/>
      <c r="BU22" s="22"/>
      <c r="BV22" s="22"/>
      <c r="BW22" s="22"/>
      <c r="BX22" s="160"/>
      <c r="BY22" s="160"/>
      <c r="BZ22" s="160"/>
      <c r="CA22" s="22"/>
      <c r="CB22" s="22"/>
      <c r="CC22" s="22"/>
      <c r="CD22" s="22"/>
      <c r="CE22" s="22"/>
      <c r="CF22" s="22"/>
      <c r="CG22" s="22"/>
      <c r="CH22" s="22"/>
      <c r="CI22" s="22"/>
      <c r="CJ22" s="22"/>
      <c r="CK22" s="22"/>
      <c r="CL22" s="22"/>
    </row>
    <row r="23" spans="1:117" ht="14.1" customHeight="1">
      <c r="A23" s="1209"/>
      <c r="C23" s="516"/>
      <c r="D23" s="1985" t="s">
        <v>771</v>
      </c>
      <c r="E23" s="1985"/>
      <c r="F23" s="1737" t="s">
        <v>1189</v>
      </c>
      <c r="G23" s="1737"/>
      <c r="H23" s="1737"/>
      <c r="I23" s="1737"/>
      <c r="J23" s="1737"/>
      <c r="K23" s="1737"/>
      <c r="L23" s="1737"/>
      <c r="M23" s="1737"/>
      <c r="N23" s="1737"/>
      <c r="O23" s="1737"/>
      <c r="P23" s="1737"/>
      <c r="Q23" s="1737"/>
      <c r="R23" s="1737"/>
      <c r="S23" s="1737"/>
      <c r="T23" s="1737"/>
      <c r="U23" s="1737"/>
      <c r="V23" s="1737"/>
      <c r="W23" s="1737"/>
      <c r="X23" s="1737"/>
      <c r="Y23" s="1737"/>
      <c r="Z23" s="1737"/>
      <c r="AA23" s="1737"/>
      <c r="AB23" s="1737"/>
      <c r="AC23" s="1737"/>
      <c r="AD23" s="1737"/>
      <c r="AE23" s="1737"/>
      <c r="AF23" s="1737"/>
      <c r="AG23" s="1737"/>
      <c r="AH23" s="1737"/>
      <c r="AI23" s="1737"/>
      <c r="AJ23" s="1737"/>
      <c r="AK23" s="1737"/>
      <c r="AL23" s="1737"/>
      <c r="AM23" s="1737"/>
      <c r="AN23" s="1737"/>
      <c r="AO23" s="1737"/>
      <c r="AP23" s="1737"/>
      <c r="AQ23" s="1737"/>
      <c r="AR23" s="1737"/>
      <c r="AS23" s="1737"/>
      <c r="AT23" s="1737"/>
      <c r="AU23" s="1737"/>
      <c r="AV23" s="1737"/>
      <c r="AW23" s="1230"/>
      <c r="AX23" s="1231"/>
      <c r="AY23" s="506"/>
      <c r="AZ23" s="505"/>
      <c r="BA23" s="22"/>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22"/>
      <c r="CJ23" s="22"/>
      <c r="CK23" s="22"/>
      <c r="CL23" s="22"/>
    </row>
    <row r="24" spans="1:117" ht="14.1" customHeight="1">
      <c r="A24" s="1209"/>
      <c r="B24" s="1232"/>
      <c r="C24" s="516"/>
      <c r="E24" s="105"/>
      <c r="F24" s="136" t="s">
        <v>126</v>
      </c>
      <c r="G24" s="1737" t="s">
        <v>1530</v>
      </c>
      <c r="H24" s="1737"/>
      <c r="I24" s="1737"/>
      <c r="J24" s="1737"/>
      <c r="K24" s="1737"/>
      <c r="L24" s="1737"/>
      <c r="M24" s="1737"/>
      <c r="N24" s="1737"/>
      <c r="O24" s="1737"/>
      <c r="P24" s="1737"/>
      <c r="Q24" s="1737"/>
      <c r="R24" s="1737"/>
      <c r="S24" s="1737"/>
      <c r="T24" s="1737"/>
      <c r="U24" s="1737"/>
      <c r="V24" s="1737"/>
      <c r="W24" s="1737"/>
      <c r="X24" s="1737"/>
      <c r="Y24" s="1737"/>
      <c r="Z24" s="1737"/>
      <c r="AA24" s="1737"/>
      <c r="AB24" s="1737"/>
      <c r="AC24" s="1737"/>
      <c r="AD24" s="1737"/>
      <c r="AE24" s="1737"/>
      <c r="AF24" s="1737"/>
      <c r="AG24" s="1737"/>
      <c r="AH24" s="1737"/>
      <c r="AI24" s="1737"/>
      <c r="AJ24" s="1737"/>
      <c r="AK24" s="1737"/>
      <c r="AL24" s="1737"/>
      <c r="AM24" s="1737"/>
      <c r="AN24" s="1737"/>
      <c r="AO24" s="1737"/>
      <c r="AP24" s="1737"/>
      <c r="AQ24" s="1737"/>
      <c r="AR24" s="1737"/>
      <c r="AS24" s="1737"/>
      <c r="AT24" s="1737"/>
      <c r="AU24" s="1737"/>
      <c r="AV24" s="1737"/>
      <c r="AW24" s="1230"/>
      <c r="AX24" s="1231"/>
      <c r="AY24" s="506"/>
      <c r="AZ24" s="505"/>
      <c r="BA24" s="22"/>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22"/>
      <c r="CJ24" s="22"/>
      <c r="CK24" s="22"/>
      <c r="CL24" s="22"/>
    </row>
    <row r="25" spans="1:117" ht="14.1" customHeight="1">
      <c r="A25" s="1209"/>
      <c r="B25" s="1232"/>
      <c r="C25" s="516"/>
      <c r="D25" s="1985" t="s">
        <v>1191</v>
      </c>
      <c r="E25" s="1985"/>
      <c r="F25" s="1737" t="s">
        <v>1190</v>
      </c>
      <c r="G25" s="1737"/>
      <c r="H25" s="1737"/>
      <c r="I25" s="1737"/>
      <c r="J25" s="1737"/>
      <c r="K25" s="1737"/>
      <c r="L25" s="1737"/>
      <c r="M25" s="1737"/>
      <c r="N25" s="1737"/>
      <c r="O25" s="1737"/>
      <c r="P25" s="1737"/>
      <c r="Q25" s="1737"/>
      <c r="R25" s="1737"/>
      <c r="S25" s="1737"/>
      <c r="T25" s="1737"/>
      <c r="U25" s="1737"/>
      <c r="V25" s="1737"/>
      <c r="W25" s="1737"/>
      <c r="X25" s="1737"/>
      <c r="Y25" s="1737"/>
      <c r="Z25" s="1737"/>
      <c r="AA25" s="1737"/>
      <c r="AB25" s="1737"/>
      <c r="AC25" s="1737"/>
      <c r="AD25" s="1737"/>
      <c r="AE25" s="1737"/>
      <c r="AF25" s="1737"/>
      <c r="AG25" s="1737"/>
      <c r="AH25" s="1737"/>
      <c r="AI25" s="1737"/>
      <c r="AJ25" s="1737"/>
      <c r="AK25" s="1737"/>
      <c r="AL25" s="1737"/>
      <c r="AM25" s="1737"/>
      <c r="AN25" s="1737"/>
      <c r="AO25" s="1737"/>
      <c r="AP25" s="1737"/>
      <c r="AQ25" s="1737"/>
      <c r="AR25" s="1737"/>
      <c r="AS25" s="1737"/>
      <c r="AT25" s="1737"/>
      <c r="AU25" s="1737"/>
      <c r="AV25" s="1737"/>
      <c r="AW25" s="1230"/>
      <c r="AX25" s="1231"/>
      <c r="AY25" s="506"/>
      <c r="AZ25" s="1233"/>
      <c r="BA25" s="22"/>
      <c r="BB25" s="22"/>
      <c r="BC25" s="22"/>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22"/>
      <c r="CJ25" s="22"/>
      <c r="CK25" s="22"/>
      <c r="CL25" s="22"/>
    </row>
    <row r="26" spans="1:117" ht="13.5" customHeight="1">
      <c r="A26" s="1209"/>
      <c r="C26" s="516"/>
      <c r="E26" s="22"/>
      <c r="F26" s="517" t="s">
        <v>126</v>
      </c>
      <c r="G26" s="1737" t="s">
        <v>326</v>
      </c>
      <c r="H26" s="1737"/>
      <c r="I26" s="1737"/>
      <c r="J26" s="1737"/>
      <c r="K26" s="1737"/>
      <c r="L26" s="1737"/>
      <c r="M26" s="1737"/>
      <c r="N26" s="1737"/>
      <c r="O26" s="1737"/>
      <c r="P26" s="1737"/>
      <c r="Q26" s="1737"/>
      <c r="R26" s="1737"/>
      <c r="S26" s="1737"/>
      <c r="T26" s="1737"/>
      <c r="U26" s="1737"/>
      <c r="V26" s="1737"/>
      <c r="W26" s="1737"/>
      <c r="X26" s="1737"/>
      <c r="Y26" s="1737"/>
      <c r="Z26" s="1737"/>
      <c r="AA26" s="1737"/>
      <c r="AB26" s="1737"/>
      <c r="AC26" s="1737"/>
      <c r="AD26" s="1737"/>
      <c r="AE26" s="1737"/>
      <c r="AF26" s="1737"/>
      <c r="AG26" s="1737"/>
      <c r="AH26" s="1737"/>
      <c r="AI26" s="1737"/>
      <c r="AJ26" s="1737"/>
      <c r="AK26" s="1737"/>
      <c r="AL26" s="1737"/>
      <c r="AM26" s="1737"/>
      <c r="AN26" s="1737"/>
      <c r="AO26" s="1737"/>
      <c r="AP26" s="1737"/>
      <c r="AQ26" s="1737"/>
      <c r="AR26" s="1737"/>
      <c r="AS26" s="1737"/>
      <c r="AT26" s="1737"/>
      <c r="AU26" s="1737"/>
      <c r="AV26" s="1737"/>
      <c r="AW26" s="1230"/>
      <c r="AX26" s="1231"/>
      <c r="BA26" s="22"/>
      <c r="BX26" s="22"/>
      <c r="BY26" s="22"/>
      <c r="BZ26" s="22"/>
      <c r="CA26" s="22"/>
      <c r="CB26" s="22"/>
      <c r="CC26" s="22"/>
      <c r="CD26" s="22"/>
      <c r="CE26" s="22"/>
      <c r="CF26" s="22"/>
      <c r="CG26" s="159"/>
      <c r="CH26" s="160"/>
      <c r="CI26" s="160"/>
      <c r="CJ26" s="160"/>
      <c r="CK26" s="160"/>
      <c r="CL26" s="160"/>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row>
    <row r="27" spans="1:117" ht="13.5" customHeight="1">
      <c r="A27" s="1209"/>
      <c r="C27" s="516"/>
      <c r="D27" s="1985" t="s">
        <v>1193</v>
      </c>
      <c r="E27" s="1985"/>
      <c r="F27" s="1737" t="s">
        <v>1192</v>
      </c>
      <c r="G27" s="1737"/>
      <c r="H27" s="1737"/>
      <c r="I27" s="1737"/>
      <c r="J27" s="1737"/>
      <c r="K27" s="1737"/>
      <c r="L27" s="1737"/>
      <c r="M27" s="1737"/>
      <c r="N27" s="1737"/>
      <c r="O27" s="1737"/>
      <c r="P27" s="1737"/>
      <c r="Q27" s="1737"/>
      <c r="R27" s="1737"/>
      <c r="S27" s="1737"/>
      <c r="T27" s="1737"/>
      <c r="U27" s="1737"/>
      <c r="V27" s="1737"/>
      <c r="W27" s="1737"/>
      <c r="X27" s="1737"/>
      <c r="Y27" s="1737"/>
      <c r="Z27" s="1737"/>
      <c r="AA27" s="1737"/>
      <c r="AB27" s="1737"/>
      <c r="AC27" s="1737"/>
      <c r="AD27" s="1737"/>
      <c r="AE27" s="1737"/>
      <c r="AF27" s="1737"/>
      <c r="AG27" s="1737"/>
      <c r="AH27" s="1737"/>
      <c r="AI27" s="1737"/>
      <c r="AJ27" s="1737"/>
      <c r="AK27" s="1737"/>
      <c r="AL27" s="1737"/>
      <c r="AM27" s="1737"/>
      <c r="AN27" s="1737"/>
      <c r="AO27" s="1737"/>
      <c r="AP27" s="1737"/>
      <c r="AQ27" s="1737"/>
      <c r="AR27" s="1737"/>
      <c r="AS27" s="1737"/>
      <c r="AT27" s="1737"/>
      <c r="AU27" s="1737"/>
      <c r="AV27" s="1737"/>
      <c r="AW27" s="1234"/>
      <c r="AX27" s="1235"/>
      <c r="AY27" s="160"/>
      <c r="AZ27" s="1236"/>
      <c r="BA27" s="22"/>
      <c r="BF27" s="22"/>
      <c r="BG27" s="22"/>
      <c r="BH27" s="22"/>
      <c r="BI27" s="22"/>
      <c r="BJ27" s="22"/>
      <c r="BK27" s="22"/>
      <c r="BX27" s="22"/>
      <c r="BY27" s="22"/>
      <c r="BZ27" s="22"/>
      <c r="CA27" s="22"/>
      <c r="CB27" s="22"/>
      <c r="CC27" s="22"/>
      <c r="CD27" s="22"/>
      <c r="CE27" s="22"/>
      <c r="CF27" s="22"/>
      <c r="CG27" s="22"/>
      <c r="CH27" s="160"/>
      <c r="CI27" s="160"/>
      <c r="CJ27" s="160"/>
      <c r="CK27" s="160"/>
      <c r="CL27" s="160"/>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row>
    <row r="28" spans="1:117" ht="14.1" customHeight="1">
      <c r="A28" s="1209"/>
      <c r="B28" s="1232"/>
      <c r="C28" s="516"/>
      <c r="F28" s="517" t="s">
        <v>126</v>
      </c>
      <c r="G28" s="1991" t="s">
        <v>1592</v>
      </c>
      <c r="H28" s="1991"/>
      <c r="I28" s="1991"/>
      <c r="J28" s="1991"/>
      <c r="K28" s="1991"/>
      <c r="L28" s="1991"/>
      <c r="M28" s="1991"/>
      <c r="N28" s="1991"/>
      <c r="O28" s="1991"/>
      <c r="P28" s="1991"/>
      <c r="Q28" s="1991"/>
      <c r="R28" s="1991"/>
      <c r="S28" s="1991"/>
      <c r="T28" s="1991"/>
      <c r="U28" s="1991"/>
      <c r="V28" s="1991"/>
      <c r="W28" s="1991"/>
      <c r="X28" s="1991"/>
      <c r="Y28" s="1991"/>
      <c r="Z28" s="1991"/>
      <c r="AA28" s="1991"/>
      <c r="AB28" s="1991"/>
      <c r="AC28" s="1991"/>
      <c r="AD28" s="1991"/>
      <c r="AE28" s="1991"/>
      <c r="AF28" s="1991"/>
      <c r="AG28" s="1991"/>
      <c r="AH28" s="1991"/>
      <c r="AI28" s="1991"/>
      <c r="AJ28" s="1991"/>
      <c r="AK28" s="1991"/>
      <c r="AL28" s="1991"/>
      <c r="AM28" s="1991"/>
      <c r="AN28" s="1991"/>
      <c r="AO28" s="1991"/>
      <c r="AP28" s="1991"/>
      <c r="AQ28" s="1991"/>
      <c r="AR28" s="1991"/>
      <c r="AS28" s="1991"/>
      <c r="AT28" s="1991"/>
      <c r="AU28" s="1991"/>
      <c r="AV28" s="1991"/>
      <c r="AW28" s="1237"/>
      <c r="AX28" s="1238"/>
      <c r="AY28" s="160"/>
      <c r="AZ28" s="22"/>
      <c r="BA28" s="22"/>
      <c r="BF28" s="22"/>
      <c r="BG28" s="22"/>
      <c r="BH28" s="22"/>
      <c r="BI28" s="1239"/>
      <c r="BJ28" s="1239"/>
      <c r="BK28" s="1239"/>
      <c r="CK28" s="160"/>
      <c r="CL28" s="160"/>
      <c r="CM28" s="166"/>
      <c r="CN28" s="166"/>
      <c r="CO28" s="166"/>
    </row>
    <row r="29" spans="1:117" ht="14.1" customHeight="1">
      <c r="A29" s="1209"/>
      <c r="C29" s="516"/>
      <c r="G29" s="1991"/>
      <c r="H29" s="1991"/>
      <c r="I29" s="1991"/>
      <c r="J29" s="1991"/>
      <c r="K29" s="1991"/>
      <c r="L29" s="1991"/>
      <c r="M29" s="1991"/>
      <c r="N29" s="1991"/>
      <c r="O29" s="1991"/>
      <c r="P29" s="1991"/>
      <c r="Q29" s="1991"/>
      <c r="R29" s="1991"/>
      <c r="S29" s="1991"/>
      <c r="T29" s="1991"/>
      <c r="U29" s="1991"/>
      <c r="V29" s="1991"/>
      <c r="W29" s="1991"/>
      <c r="X29" s="1991"/>
      <c r="Y29" s="1991"/>
      <c r="Z29" s="1991"/>
      <c r="AA29" s="1991"/>
      <c r="AB29" s="1991"/>
      <c r="AC29" s="1991"/>
      <c r="AD29" s="1991"/>
      <c r="AE29" s="1991"/>
      <c r="AF29" s="1991"/>
      <c r="AG29" s="1991"/>
      <c r="AH29" s="1991"/>
      <c r="AI29" s="1991"/>
      <c r="AJ29" s="1991"/>
      <c r="AK29" s="1991"/>
      <c r="AL29" s="1991"/>
      <c r="AM29" s="1991"/>
      <c r="AN29" s="1991"/>
      <c r="AO29" s="1991"/>
      <c r="AP29" s="1991"/>
      <c r="AQ29" s="1991"/>
      <c r="AR29" s="1991"/>
      <c r="AS29" s="1991"/>
      <c r="AT29" s="1991"/>
      <c r="AU29" s="1991"/>
      <c r="AV29" s="1991"/>
      <c r="AW29" s="1240"/>
      <c r="AX29" s="161"/>
      <c r="BF29" s="22"/>
      <c r="BG29" s="22"/>
      <c r="BH29" s="22"/>
      <c r="BI29" s="1239"/>
      <c r="BJ29" s="1239"/>
      <c r="BK29" s="1239"/>
      <c r="BN29" s="22"/>
      <c r="BO29" s="1707"/>
      <c r="BP29" s="1707"/>
      <c r="BQ29" s="1707"/>
      <c r="BR29" s="1707"/>
      <c r="BS29" s="1707"/>
      <c r="BT29" s="1707"/>
      <c r="BU29" s="1707"/>
      <c r="BV29" s="1707"/>
      <c r="BW29" s="1707"/>
      <c r="BX29" s="1707"/>
      <c r="BY29" s="1707"/>
      <c r="CK29" s="22"/>
      <c r="CL29" s="22"/>
    </row>
    <row r="30" spans="1:117" ht="14.1" customHeight="1">
      <c r="A30" s="1209"/>
      <c r="C30" s="1990" t="s">
        <v>715</v>
      </c>
      <c r="D30" s="1985"/>
      <c r="E30" s="1993" t="s">
        <v>1674</v>
      </c>
      <c r="F30" s="1993"/>
      <c r="G30" s="1993"/>
      <c r="H30" s="1993"/>
      <c r="I30" s="1993"/>
      <c r="J30" s="1993"/>
      <c r="K30" s="1993"/>
      <c r="L30" s="1993"/>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993"/>
      <c r="AL30" s="1993"/>
      <c r="AM30" s="1993"/>
      <c r="AN30" s="1993"/>
      <c r="AO30" s="1993"/>
      <c r="AP30" s="1993"/>
      <c r="AQ30" s="1993"/>
      <c r="AR30" s="1993"/>
      <c r="AS30" s="1993"/>
      <c r="AT30" s="1993"/>
      <c r="AU30" s="1993"/>
      <c r="AV30" s="1993"/>
      <c r="AW30" s="1240"/>
      <c r="AX30" s="161"/>
      <c r="BN30" s="159"/>
      <c r="BO30" s="1707"/>
      <c r="BP30" s="1707"/>
      <c r="BQ30" s="1707"/>
      <c r="BR30" s="1707"/>
      <c r="BS30" s="1707"/>
      <c r="BT30" s="1707"/>
      <c r="BU30" s="1707"/>
      <c r="BV30" s="1707"/>
      <c r="BW30" s="1707"/>
      <c r="BX30" s="1707"/>
      <c r="BY30" s="1707"/>
      <c r="BZ30" s="22"/>
      <c r="CA30" s="22"/>
      <c r="CB30" s="22"/>
      <c r="CC30" s="22"/>
      <c r="CD30" s="22"/>
      <c r="CE30" s="22"/>
      <c r="CF30" s="22"/>
      <c r="CG30" s="22"/>
      <c r="CH30" s="22"/>
      <c r="CI30" s="22"/>
      <c r="CJ30" s="22"/>
      <c r="CK30" s="22"/>
      <c r="CL30" s="22"/>
    </row>
    <row r="31" spans="1:117" ht="14.1" customHeight="1">
      <c r="A31" s="1209"/>
      <c r="C31" s="1990" t="s">
        <v>1194</v>
      </c>
      <c r="D31" s="1985"/>
      <c r="E31" s="1991" t="s">
        <v>1675</v>
      </c>
      <c r="F31" s="1991"/>
      <c r="G31" s="1991"/>
      <c r="H31" s="1991"/>
      <c r="I31" s="1991"/>
      <c r="J31" s="1991"/>
      <c r="K31" s="1991"/>
      <c r="L31" s="1991"/>
      <c r="M31" s="1991"/>
      <c r="N31" s="1991"/>
      <c r="O31" s="1991"/>
      <c r="P31" s="1991"/>
      <c r="Q31" s="1991"/>
      <c r="R31" s="1991"/>
      <c r="S31" s="1991"/>
      <c r="T31" s="1991"/>
      <c r="U31" s="1991"/>
      <c r="V31" s="1991"/>
      <c r="W31" s="1991"/>
      <c r="X31" s="1991"/>
      <c r="Y31" s="1991"/>
      <c r="Z31" s="1991"/>
      <c r="AA31" s="1991"/>
      <c r="AB31" s="1991"/>
      <c r="AC31" s="1991"/>
      <c r="AD31" s="1991"/>
      <c r="AE31" s="1991"/>
      <c r="AF31" s="1991"/>
      <c r="AG31" s="1991"/>
      <c r="AH31" s="1991"/>
      <c r="AI31" s="1991"/>
      <c r="AJ31" s="1991"/>
      <c r="AK31" s="1991"/>
      <c r="AL31" s="1991"/>
      <c r="AM31" s="1991"/>
      <c r="AN31" s="1991"/>
      <c r="AO31" s="1991"/>
      <c r="AP31" s="1991"/>
      <c r="AQ31" s="1991"/>
      <c r="AR31" s="1991"/>
      <c r="AS31" s="1991"/>
      <c r="AT31" s="1991"/>
      <c r="AU31" s="1991"/>
      <c r="AV31" s="1991"/>
      <c r="AW31" s="1240"/>
      <c r="AX31" s="161"/>
      <c r="BA31" s="133"/>
      <c r="BB31" s="22"/>
      <c r="BC31" s="22"/>
      <c r="BD31" s="22"/>
      <c r="BE31" s="22"/>
      <c r="BF31" s="22"/>
      <c r="BG31" s="22"/>
      <c r="BH31" s="22"/>
      <c r="BI31" s="22"/>
      <c r="BJ31" s="22"/>
      <c r="BK31" s="22"/>
      <c r="BN31" s="159"/>
      <c r="BO31" s="22"/>
      <c r="BP31" s="1545"/>
      <c r="BQ31" s="1545"/>
      <c r="BR31" s="1545"/>
      <c r="BS31" s="1545"/>
      <c r="BT31" s="1545"/>
      <c r="BU31" s="1545"/>
      <c r="BV31" s="1545"/>
      <c r="BW31" s="1545"/>
      <c r="BX31" s="1545"/>
      <c r="BY31" s="1545"/>
      <c r="BZ31" s="22"/>
      <c r="CA31" s="22"/>
      <c r="CB31" s="22"/>
      <c r="CC31" s="22"/>
      <c r="CD31" s="22"/>
      <c r="CE31" s="22"/>
      <c r="CF31" s="22"/>
      <c r="CG31" s="22"/>
      <c r="CH31" s="22"/>
      <c r="CI31" s="22"/>
      <c r="CJ31" s="22"/>
      <c r="CK31" s="22"/>
      <c r="CL31" s="22"/>
    </row>
    <row r="32" spans="1:117" ht="14.1" customHeight="1">
      <c r="A32" s="34"/>
      <c r="C32" s="515"/>
      <c r="D32" s="136"/>
      <c r="E32" s="1991"/>
      <c r="F32" s="1991"/>
      <c r="G32" s="1991"/>
      <c r="H32" s="1991"/>
      <c r="I32" s="1991"/>
      <c r="J32" s="1991"/>
      <c r="K32" s="1991"/>
      <c r="L32" s="1991"/>
      <c r="M32" s="1991"/>
      <c r="N32" s="1991"/>
      <c r="O32" s="1991"/>
      <c r="P32" s="1991"/>
      <c r="Q32" s="1991"/>
      <c r="R32" s="1991"/>
      <c r="S32" s="1991"/>
      <c r="T32" s="1991"/>
      <c r="U32" s="1991"/>
      <c r="V32" s="1991"/>
      <c r="W32" s="1991"/>
      <c r="X32" s="1991"/>
      <c r="Y32" s="1991"/>
      <c r="Z32" s="1991"/>
      <c r="AA32" s="1991"/>
      <c r="AB32" s="1991"/>
      <c r="AC32" s="1991"/>
      <c r="AD32" s="1991"/>
      <c r="AE32" s="1991"/>
      <c r="AF32" s="1991"/>
      <c r="AG32" s="1991"/>
      <c r="AH32" s="1991"/>
      <c r="AI32" s="1991"/>
      <c r="AJ32" s="1991"/>
      <c r="AK32" s="1991"/>
      <c r="AL32" s="1991"/>
      <c r="AM32" s="1991"/>
      <c r="AN32" s="1991"/>
      <c r="AO32" s="1991"/>
      <c r="AP32" s="1991"/>
      <c r="AQ32" s="1991"/>
      <c r="AR32" s="1991"/>
      <c r="AS32" s="1991"/>
      <c r="AT32" s="1991"/>
      <c r="AU32" s="1991"/>
      <c r="AV32" s="1991"/>
      <c r="AW32" s="1240"/>
      <c r="AX32" s="161"/>
      <c r="BA32" s="22"/>
      <c r="BB32" s="22"/>
      <c r="BC32" s="22"/>
      <c r="BD32" s="22"/>
      <c r="BE32" s="22"/>
      <c r="BF32" s="22"/>
      <c r="BG32" s="22"/>
      <c r="BH32" s="22"/>
      <c r="BI32" s="22"/>
      <c r="BJ32" s="22"/>
      <c r="BK32" s="22"/>
      <c r="BN32" s="159"/>
      <c r="BO32" s="22"/>
      <c r="BP32" s="1545"/>
      <c r="BQ32" s="1545"/>
      <c r="BR32" s="1545"/>
      <c r="BS32" s="1545"/>
      <c r="BT32" s="1545"/>
      <c r="BU32" s="1545"/>
      <c r="BV32" s="1545"/>
      <c r="BW32" s="1545"/>
      <c r="BX32" s="1545"/>
      <c r="BY32" s="1545"/>
      <c r="BZ32" s="22"/>
      <c r="CA32" s="22"/>
      <c r="CB32" s="22"/>
      <c r="CC32" s="22"/>
      <c r="CD32" s="22"/>
      <c r="CE32" s="22"/>
      <c r="CF32" s="22"/>
      <c r="CG32" s="22"/>
      <c r="CH32" s="22"/>
      <c r="CI32" s="22"/>
      <c r="CJ32" s="22"/>
      <c r="CK32" s="22"/>
      <c r="CL32" s="22"/>
    </row>
    <row r="33" spans="1:90" ht="14.1" customHeight="1">
      <c r="A33" s="34"/>
      <c r="C33" s="1990" t="s">
        <v>1205</v>
      </c>
      <c r="D33" s="1985"/>
      <c r="E33" s="1992" t="s">
        <v>1529</v>
      </c>
      <c r="F33" s="1992"/>
      <c r="G33" s="1992"/>
      <c r="H33" s="1992"/>
      <c r="I33" s="1992"/>
      <c r="J33" s="1992"/>
      <c r="K33" s="1992"/>
      <c r="L33" s="1992"/>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1992"/>
      <c r="AO33" s="1992"/>
      <c r="AP33" s="1992"/>
      <c r="AQ33" s="1992"/>
      <c r="AR33" s="1992"/>
      <c r="AS33" s="1992"/>
      <c r="AT33" s="1992"/>
      <c r="AU33" s="1992"/>
      <c r="AV33" s="1992"/>
      <c r="AW33" s="1234"/>
      <c r="AX33" s="1235"/>
      <c r="BA33" s="22"/>
      <c r="BB33" s="22"/>
      <c r="BC33" s="22"/>
      <c r="BD33" s="22"/>
      <c r="BE33" s="22"/>
      <c r="BF33" s="22"/>
      <c r="BG33" s="22"/>
      <c r="BH33" s="22"/>
      <c r="BI33" s="22"/>
      <c r="BJ33" s="22"/>
      <c r="BK33" s="22"/>
      <c r="BN33" s="159"/>
      <c r="BO33" s="610"/>
      <c r="BP33" s="1545"/>
      <c r="BQ33" s="1545"/>
      <c r="BR33" s="1545"/>
      <c r="BS33" s="1545"/>
      <c r="BT33" s="1545"/>
      <c r="BU33" s="1545"/>
      <c r="BV33" s="1545"/>
      <c r="BW33" s="1545"/>
      <c r="BX33" s="1545"/>
      <c r="BY33" s="1545"/>
      <c r="BZ33" s="22"/>
      <c r="CA33" s="22"/>
      <c r="CB33" s="22"/>
      <c r="CC33" s="22"/>
      <c r="CD33" s="22"/>
      <c r="CE33" s="22"/>
      <c r="CF33" s="22"/>
      <c r="CG33" s="22"/>
      <c r="CH33" s="22"/>
      <c r="CI33" s="22"/>
      <c r="CJ33" s="22"/>
      <c r="CK33" s="22"/>
      <c r="CL33" s="22"/>
    </row>
    <row r="34" spans="1:90" ht="14.1" customHeight="1">
      <c r="A34" s="34"/>
      <c r="C34" s="518"/>
      <c r="D34" s="517"/>
      <c r="E34" s="1992"/>
      <c r="F34" s="1992"/>
      <c r="G34" s="1992"/>
      <c r="H34" s="1992"/>
      <c r="I34" s="1992"/>
      <c r="J34" s="1992"/>
      <c r="K34" s="1992"/>
      <c r="L34" s="1992"/>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c r="AN34" s="1992"/>
      <c r="AO34" s="1992"/>
      <c r="AP34" s="1992"/>
      <c r="AQ34" s="1992"/>
      <c r="AR34" s="1992"/>
      <c r="AS34" s="1992"/>
      <c r="AT34" s="1992"/>
      <c r="AU34" s="1992"/>
      <c r="AV34" s="1992"/>
      <c r="AW34" s="1234"/>
      <c r="AX34" s="1235"/>
      <c r="BA34" s="22"/>
      <c r="BB34" s="105"/>
      <c r="BC34" s="22"/>
      <c r="BD34" s="105"/>
      <c r="BE34" s="1241"/>
      <c r="BF34" s="50"/>
      <c r="BG34" s="50"/>
      <c r="BH34" s="50"/>
      <c r="BI34" s="50"/>
      <c r="BJ34" s="50"/>
      <c r="BK34" s="50"/>
      <c r="BN34" s="159"/>
      <c r="BO34" s="610"/>
      <c r="BP34" s="1545"/>
      <c r="BQ34" s="1545"/>
      <c r="BR34" s="1545"/>
      <c r="BS34" s="1545"/>
      <c r="BT34" s="1545"/>
      <c r="BU34" s="1545"/>
      <c r="BV34" s="1545"/>
      <c r="BW34" s="1545"/>
      <c r="BX34" s="1545"/>
      <c r="BY34" s="1545"/>
      <c r="BZ34" s="22"/>
      <c r="CA34" s="22"/>
      <c r="CB34" s="22"/>
      <c r="CC34" s="22"/>
      <c r="CD34" s="22"/>
      <c r="CE34" s="22"/>
      <c r="CF34" s="22"/>
      <c r="CG34" s="22"/>
      <c r="CH34" s="22"/>
      <c r="CI34" s="22"/>
      <c r="CJ34" s="22"/>
      <c r="CK34" s="22"/>
      <c r="CL34" s="22"/>
    </row>
    <row r="35" spans="1:90" ht="14.1" customHeight="1">
      <c r="A35" s="34"/>
      <c r="C35" s="1990" t="s">
        <v>1403</v>
      </c>
      <c r="D35" s="1985"/>
      <c r="E35" s="1984" t="s">
        <v>1593</v>
      </c>
      <c r="F35" s="1984"/>
      <c r="G35" s="1984"/>
      <c r="H35" s="1984"/>
      <c r="I35" s="1984"/>
      <c r="J35" s="1984"/>
      <c r="K35" s="1984"/>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234"/>
      <c r="AX35" s="1235"/>
      <c r="BA35" s="22"/>
      <c r="BB35" s="22"/>
      <c r="BC35" s="22"/>
      <c r="BD35" s="22"/>
      <c r="BE35" s="22"/>
      <c r="BF35" s="22"/>
      <c r="BG35" s="22"/>
      <c r="BH35" s="22"/>
      <c r="BI35" s="22"/>
      <c r="BJ35" s="22"/>
      <c r="BK35" s="22"/>
      <c r="BN35" s="159"/>
      <c r="BO35" s="610"/>
      <c r="BP35" s="1545"/>
      <c r="BQ35" s="1545"/>
      <c r="BR35" s="1545"/>
      <c r="BS35" s="1545"/>
      <c r="BT35" s="1545"/>
      <c r="BU35" s="1545"/>
      <c r="BV35" s="1545"/>
      <c r="BW35" s="1545"/>
      <c r="BX35" s="1545"/>
      <c r="BY35" s="1545"/>
      <c r="BZ35" s="22"/>
      <c r="CA35" s="22"/>
      <c r="CB35" s="22"/>
      <c r="CC35" s="22"/>
      <c r="CD35" s="22"/>
      <c r="CE35" s="22"/>
      <c r="CF35" s="22"/>
      <c r="CG35" s="22"/>
      <c r="CH35" s="22"/>
      <c r="CI35" s="22"/>
      <c r="CJ35" s="22"/>
      <c r="CK35" s="22"/>
      <c r="CL35" s="22"/>
    </row>
    <row r="36" spans="1:90" ht="14.1" customHeight="1">
      <c r="A36" s="1209"/>
      <c r="C36" s="529"/>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1"/>
      <c r="AH36" s="531"/>
      <c r="AI36" s="531"/>
      <c r="AJ36" s="530"/>
      <c r="AK36" s="532"/>
      <c r="AL36" s="533"/>
      <c r="AM36" s="533"/>
      <c r="AN36" s="533"/>
      <c r="AO36" s="533"/>
      <c r="AP36" s="533"/>
      <c r="AQ36" s="533"/>
      <c r="AR36" s="533"/>
      <c r="AS36" s="533"/>
      <c r="AT36" s="533"/>
      <c r="AU36" s="533"/>
      <c r="AV36" s="533"/>
      <c r="AW36" s="1242"/>
      <c r="AX36" s="1235"/>
      <c r="BM36" s="22"/>
      <c r="BN36" s="159"/>
      <c r="BO36" s="22"/>
      <c r="BP36" s="1545"/>
      <c r="BQ36" s="1545"/>
      <c r="BR36" s="1545"/>
      <c r="BS36" s="1545"/>
      <c r="BT36" s="1545"/>
      <c r="BU36" s="1545"/>
      <c r="BV36" s="1545"/>
      <c r="BW36" s="1545"/>
      <c r="BX36" s="1545"/>
      <c r="BY36" s="1545"/>
      <c r="BZ36" s="22"/>
      <c r="CA36" s="22"/>
      <c r="CB36" s="22"/>
      <c r="CC36" s="22"/>
      <c r="CD36" s="22"/>
      <c r="CE36" s="22"/>
      <c r="CF36" s="22"/>
      <c r="CG36" s="22"/>
      <c r="CH36" s="22"/>
      <c r="CI36" s="22"/>
      <c r="CJ36" s="22"/>
      <c r="CK36" s="22"/>
      <c r="CL36" s="22"/>
    </row>
    <row r="37" spans="1:90" ht="14.1" customHeight="1">
      <c r="A37" s="1209"/>
      <c r="C37" s="1243"/>
      <c r="D37" s="1243"/>
      <c r="E37" s="1243"/>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3"/>
      <c r="AH37" s="1243"/>
      <c r="AI37" s="1243"/>
      <c r="AK37" s="1244"/>
      <c r="AL37" s="1192"/>
      <c r="AM37" s="1192"/>
      <c r="AN37" s="1192"/>
      <c r="AO37" s="1192"/>
      <c r="AP37" s="1192"/>
      <c r="AQ37" s="1192"/>
      <c r="AR37" s="1192"/>
      <c r="AS37" s="1192"/>
      <c r="AT37" s="1192"/>
      <c r="AU37" s="1192"/>
      <c r="AV37" s="1192"/>
      <c r="AW37" s="1192"/>
      <c r="AX37" s="1235"/>
      <c r="BA37" s="504" t="s">
        <v>1195</v>
      </c>
      <c r="BM37" s="22"/>
      <c r="BN37" s="159"/>
      <c r="BO37" s="22"/>
      <c r="BP37" s="1545"/>
      <c r="BQ37" s="1545"/>
      <c r="BR37" s="1545"/>
      <c r="BS37" s="1545"/>
      <c r="BT37" s="1545"/>
      <c r="BU37" s="1545"/>
      <c r="BV37" s="1545"/>
      <c r="BW37" s="1545"/>
      <c r="BX37" s="1545"/>
      <c r="BY37" s="1545"/>
      <c r="BZ37" s="22"/>
      <c r="CA37" s="22"/>
      <c r="CB37" s="22"/>
      <c r="CC37" s="22"/>
      <c r="CD37" s="22"/>
      <c r="CE37" s="22"/>
      <c r="CF37" s="22"/>
      <c r="CG37" s="22"/>
      <c r="CH37" s="22"/>
      <c r="CI37" s="22"/>
      <c r="CJ37" s="22"/>
      <c r="CK37" s="22"/>
      <c r="CL37" s="22"/>
    </row>
    <row r="38" spans="1:90" ht="14.1" customHeight="1">
      <c r="A38" s="1736" t="s">
        <v>450</v>
      </c>
      <c r="B38" s="1462"/>
      <c r="C38" s="1737" t="s">
        <v>470</v>
      </c>
      <c r="D38" s="1737"/>
      <c r="E38" s="1737"/>
      <c r="F38" s="1737"/>
      <c r="G38" s="1737"/>
      <c r="H38" s="1737"/>
      <c r="I38" s="1737"/>
      <c r="J38" s="1737"/>
      <c r="K38" s="1737"/>
      <c r="L38" s="1737"/>
      <c r="M38" s="1737"/>
      <c r="N38" s="1737"/>
      <c r="O38" s="1737"/>
      <c r="P38" s="1737"/>
      <c r="Q38" s="1737"/>
      <c r="R38" s="1737"/>
      <c r="S38" s="1737"/>
      <c r="T38" s="1737"/>
      <c r="U38" s="1737"/>
      <c r="V38" s="1737"/>
      <c r="W38" s="1737"/>
      <c r="X38" s="1737"/>
      <c r="Y38" s="1737"/>
      <c r="Z38" s="1737"/>
      <c r="AA38" s="1737"/>
      <c r="AB38" s="1737"/>
      <c r="AC38" s="1737"/>
      <c r="AD38" s="1737"/>
      <c r="AE38" s="1737"/>
      <c r="AF38" s="1737"/>
      <c r="AG38" s="1737"/>
      <c r="AH38" s="1737"/>
      <c r="AI38" s="1737"/>
      <c r="AJ38" s="1737"/>
      <c r="AK38" s="768"/>
      <c r="AL38" s="169" t="s">
        <v>126</v>
      </c>
      <c r="AM38" s="1707" t="s">
        <v>1402</v>
      </c>
      <c r="AN38" s="1707"/>
      <c r="AO38" s="1707"/>
      <c r="AP38" s="1707"/>
      <c r="AQ38" s="1707"/>
      <c r="AR38" s="1707"/>
      <c r="AS38" s="1707"/>
      <c r="AT38" s="1707"/>
      <c r="AU38" s="1707"/>
      <c r="AV38" s="1707"/>
      <c r="AW38" s="1707"/>
      <c r="AX38" s="1245"/>
      <c r="BA38" s="133" t="s">
        <v>1187</v>
      </c>
      <c r="BB38" s="22"/>
      <c r="BC38" s="22"/>
      <c r="BM38" s="22"/>
      <c r="BN38" s="159"/>
      <c r="BO38" s="503"/>
      <c r="BP38" s="1545"/>
      <c r="BQ38" s="1545"/>
      <c r="BR38" s="1545"/>
      <c r="BS38" s="1545"/>
      <c r="BT38" s="1545"/>
      <c r="BU38" s="1545"/>
      <c r="BV38" s="1545"/>
      <c r="BW38" s="1545"/>
      <c r="BX38" s="1545"/>
      <c r="BY38" s="1545"/>
      <c r="BZ38" s="22"/>
      <c r="CA38" s="22"/>
      <c r="CB38" s="22"/>
      <c r="CC38" s="22"/>
      <c r="CD38" s="22"/>
      <c r="CE38" s="22"/>
      <c r="CF38" s="22"/>
      <c r="CG38" s="22"/>
      <c r="CH38" s="22"/>
      <c r="CI38" s="22"/>
      <c r="CJ38" s="22"/>
      <c r="CK38" s="22"/>
      <c r="CL38" s="22"/>
    </row>
    <row r="39" spans="1:90" ht="14.1" customHeight="1">
      <c r="A39" s="34"/>
      <c r="B39" s="22"/>
      <c r="C39" s="171" t="s">
        <v>35</v>
      </c>
      <c r="D39" s="1994" t="s">
        <v>1531</v>
      </c>
      <c r="E39" s="1994"/>
      <c r="F39" s="1994"/>
      <c r="G39" s="1994"/>
      <c r="H39" s="1994"/>
      <c r="I39" s="1994"/>
      <c r="J39" s="1994"/>
      <c r="K39" s="1994"/>
      <c r="L39" s="1994"/>
      <c r="M39" s="1994"/>
      <c r="N39" s="1994"/>
      <c r="O39" s="1994"/>
      <c r="P39" s="1994"/>
      <c r="Q39" s="1994"/>
      <c r="R39" s="1994"/>
      <c r="S39" s="1994"/>
      <c r="T39" s="22"/>
      <c r="U39" s="22"/>
      <c r="V39" s="22"/>
      <c r="W39" s="22"/>
      <c r="X39" s="22"/>
      <c r="Y39" s="22"/>
      <c r="Z39" s="519"/>
      <c r="AA39" s="22"/>
      <c r="AB39" s="105"/>
      <c r="AC39" s="22"/>
      <c r="AD39" s="22"/>
      <c r="AE39" s="22"/>
      <c r="AF39" s="22"/>
      <c r="AG39" s="22"/>
      <c r="AH39" s="22"/>
      <c r="AI39" s="22"/>
      <c r="AJ39" s="22"/>
      <c r="AK39" s="22"/>
      <c r="AL39" s="31"/>
      <c r="AM39" s="1707"/>
      <c r="AN39" s="1707"/>
      <c r="AO39" s="1707"/>
      <c r="AP39" s="1707"/>
      <c r="AQ39" s="1707"/>
      <c r="AR39" s="1707"/>
      <c r="AS39" s="1707"/>
      <c r="AT39" s="1707"/>
      <c r="AU39" s="1707"/>
      <c r="AV39" s="1707"/>
      <c r="AW39" s="1707"/>
      <c r="AX39" s="1246"/>
      <c r="AZ39" s="1247"/>
      <c r="BA39" s="22"/>
      <c r="BB39" s="22" t="s">
        <v>331</v>
      </c>
      <c r="BC39" s="22"/>
      <c r="BL39" s="22"/>
      <c r="BM39" s="22"/>
      <c r="BN39" s="171"/>
      <c r="BO39" s="502"/>
      <c r="BP39" s="1545"/>
      <c r="BQ39" s="1545"/>
      <c r="BR39" s="1545"/>
      <c r="BS39" s="1545"/>
      <c r="BT39" s="1545"/>
      <c r="BU39" s="1545"/>
      <c r="BV39" s="1545"/>
      <c r="BW39" s="1545"/>
      <c r="BX39" s="1545"/>
      <c r="BY39" s="1545"/>
      <c r="BZ39" s="22"/>
      <c r="CA39" s="22"/>
      <c r="CB39" s="22"/>
      <c r="CC39" s="22"/>
      <c r="CD39" s="22"/>
      <c r="CE39" s="22"/>
      <c r="CF39" s="22"/>
      <c r="CG39" s="22"/>
      <c r="CH39" s="22"/>
      <c r="CI39" s="22"/>
      <c r="CJ39" s="22"/>
      <c r="CK39" s="22"/>
      <c r="CL39" s="22"/>
    </row>
    <row r="40" spans="1:90" ht="14.25" customHeight="1">
      <c r="A40" s="29"/>
      <c r="B40" s="22"/>
      <c r="C40" s="22"/>
      <c r="D40" s="23" t="s">
        <v>212</v>
      </c>
      <c r="E40" s="1995" t="s">
        <v>262</v>
      </c>
      <c r="F40" s="1995"/>
      <c r="G40" s="1995"/>
      <c r="H40" s="1995"/>
      <c r="I40" s="1995"/>
      <c r="J40" s="1995"/>
      <c r="K40" s="1995"/>
      <c r="L40" s="1995"/>
      <c r="M40" s="1995"/>
      <c r="N40" s="1995"/>
      <c r="O40" s="1995"/>
      <c r="P40" s="1995"/>
      <c r="Q40" s="1995"/>
      <c r="R40" s="22"/>
      <c r="S40" s="1996" t="str">
        <f>AA79</f>
        <v/>
      </c>
      <c r="T40" s="1996"/>
      <c r="U40" s="105" t="s">
        <v>114</v>
      </c>
      <c r="V40" s="22"/>
      <c r="W40" s="22"/>
      <c r="X40" s="22"/>
      <c r="Y40" s="22"/>
      <c r="Z40" s="22"/>
      <c r="AA40" s="22"/>
      <c r="AB40" s="22"/>
      <c r="AC40" s="22"/>
      <c r="AD40" s="22"/>
      <c r="AE40" s="22"/>
      <c r="AF40" s="22"/>
      <c r="AG40" s="22"/>
      <c r="AH40" s="22"/>
      <c r="AI40" s="22"/>
      <c r="AJ40" s="22"/>
      <c r="AK40" s="22"/>
      <c r="AL40" s="525"/>
      <c r="AM40" s="510"/>
      <c r="AN40" s="510"/>
      <c r="AO40" s="510"/>
      <c r="AP40" s="510"/>
      <c r="AQ40" s="510"/>
      <c r="AR40" s="510"/>
      <c r="AS40" s="510"/>
      <c r="AT40" s="510"/>
      <c r="AU40" s="510"/>
      <c r="AV40" s="510"/>
      <c r="AW40" s="510"/>
      <c r="AX40" s="1246"/>
      <c r="AZ40" s="507"/>
      <c r="BA40" s="22"/>
      <c r="BB40" s="22"/>
      <c r="BC40" s="22" t="s">
        <v>176</v>
      </c>
      <c r="BD40" s="22"/>
      <c r="BE40" s="22"/>
      <c r="BF40" s="22"/>
      <c r="BG40" s="22"/>
      <c r="BH40" s="22"/>
      <c r="BI40" s="22"/>
      <c r="BJ40" s="22"/>
      <c r="BK40" s="22"/>
      <c r="BL40" s="22"/>
      <c r="BM40" s="22"/>
      <c r="BN40" s="1248"/>
      <c r="BO40" s="503"/>
      <c r="BP40" s="1545"/>
      <c r="BQ40" s="1545"/>
      <c r="BR40" s="1545"/>
      <c r="BS40" s="1545"/>
      <c r="BT40" s="1545"/>
      <c r="BU40" s="1545"/>
      <c r="BV40" s="1545"/>
      <c r="BW40" s="1545"/>
      <c r="BX40" s="1545"/>
      <c r="BY40" s="1545"/>
      <c r="BZ40" s="22"/>
      <c r="CA40" s="22"/>
      <c r="CB40" s="22"/>
      <c r="CC40" s="22"/>
      <c r="CD40" s="22"/>
      <c r="CE40" s="22"/>
      <c r="CF40" s="22"/>
      <c r="CG40" s="22"/>
      <c r="CH40" s="22"/>
      <c r="CI40" s="22"/>
      <c r="CJ40" s="22"/>
      <c r="CK40" s="22"/>
      <c r="CL40" s="22"/>
    </row>
    <row r="41" spans="1:90" ht="14.1" customHeight="1" thickBot="1">
      <c r="A41" s="29"/>
      <c r="B41" s="22"/>
      <c r="C41" s="22"/>
      <c r="D41" s="22" t="s">
        <v>1689</v>
      </c>
      <c r="E41" s="1995" t="s">
        <v>1119</v>
      </c>
      <c r="F41" s="1995"/>
      <c r="G41" s="1995"/>
      <c r="H41" s="1995"/>
      <c r="I41" s="1995"/>
      <c r="J41" s="1995"/>
      <c r="K41" s="1995"/>
      <c r="L41" s="1995"/>
      <c r="M41" s="1995"/>
      <c r="N41" s="1995"/>
      <c r="O41" s="1995"/>
      <c r="P41" s="1995"/>
      <c r="Q41" s="1995"/>
      <c r="R41" s="22"/>
      <c r="S41" s="1997">
        <f>$G$11+$L$11+$O$11+$AD$11+$AG$11+$AJ$11+IF(COUNT(R11:Z12)&gt;0,1,0)</f>
        <v>0</v>
      </c>
      <c r="T41" s="1997"/>
      <c r="U41" s="105" t="s">
        <v>114</v>
      </c>
      <c r="V41" s="22"/>
      <c r="W41" s="22"/>
      <c r="X41" s="22"/>
      <c r="Y41" s="142"/>
      <c r="Z41" s="142"/>
      <c r="AA41" s="142"/>
      <c r="AB41" s="22"/>
      <c r="AC41" s="142"/>
      <c r="AD41" s="142"/>
      <c r="AE41" s="142"/>
      <c r="AF41" s="1239"/>
      <c r="AG41" s="1239"/>
      <c r="AH41" s="1239"/>
      <c r="AI41" s="22"/>
      <c r="AJ41" s="22"/>
      <c r="AK41" s="142"/>
      <c r="AL41" s="527" t="s">
        <v>1594</v>
      </c>
      <c r="AX41" s="1231"/>
      <c r="AZ41" s="507"/>
      <c r="BA41" s="22"/>
      <c r="BB41" s="105"/>
      <c r="BC41" s="22" t="s">
        <v>177</v>
      </c>
      <c r="BD41" s="22"/>
      <c r="BE41" s="22"/>
      <c r="BF41" s="22"/>
      <c r="BG41" s="22"/>
      <c r="BH41" s="22"/>
      <c r="BI41" s="22"/>
      <c r="BJ41" s="22"/>
      <c r="BK41" s="22"/>
      <c r="BL41" s="22"/>
      <c r="BM41" s="22"/>
      <c r="BN41" s="165"/>
      <c r="BO41" s="165"/>
      <c r="BP41" s="1545"/>
      <c r="BQ41" s="1545"/>
      <c r="BR41" s="1545"/>
      <c r="BS41" s="1545"/>
      <c r="BT41" s="1545"/>
      <c r="BU41" s="1545"/>
      <c r="BV41" s="1545"/>
      <c r="BW41" s="1545"/>
      <c r="BX41" s="1545"/>
      <c r="BY41" s="1545"/>
      <c r="BZ41" s="22"/>
      <c r="CA41" s="22"/>
      <c r="CB41" s="22"/>
      <c r="CC41" s="22"/>
      <c r="CD41" s="22"/>
      <c r="CE41" s="22"/>
      <c r="CF41" s="22"/>
      <c r="CG41" s="22"/>
      <c r="CH41" s="22"/>
      <c r="CI41" s="22"/>
      <c r="CJ41" s="22"/>
      <c r="CK41" s="22"/>
      <c r="CL41" s="22"/>
    </row>
    <row r="42" spans="1:90" ht="14.1" customHeight="1" thickBot="1">
      <c r="A42" s="29"/>
      <c r="B42" s="22"/>
      <c r="C42" s="23"/>
      <c r="D42" s="23" t="s">
        <v>1690</v>
      </c>
      <c r="E42" s="1995" t="s">
        <v>1118</v>
      </c>
      <c r="F42" s="1995"/>
      <c r="G42" s="1995"/>
      <c r="H42" s="1995"/>
      <c r="I42" s="1995"/>
      <c r="J42" s="1995"/>
      <c r="K42" s="1995"/>
      <c r="L42" s="1995"/>
      <c r="M42" s="1995"/>
      <c r="N42" s="1995"/>
      <c r="O42" s="1995"/>
      <c r="P42" s="1995"/>
      <c r="Q42" s="1995"/>
      <c r="R42" s="22"/>
      <c r="S42" s="1998" t="str">
        <f>$BE$50</f>
        <v/>
      </c>
      <c r="T42" s="1999"/>
      <c r="U42" s="105" t="s">
        <v>114</v>
      </c>
      <c r="V42" s="22"/>
      <c r="W42" s="22"/>
      <c r="X42" s="22"/>
      <c r="Y42" s="1249"/>
      <c r="Z42" s="1249"/>
      <c r="AA42" s="1249"/>
      <c r="AB42" s="1250"/>
      <c r="AC42" s="1249"/>
      <c r="AD42" s="1249"/>
      <c r="AE42" s="1249"/>
      <c r="AF42" s="1239"/>
      <c r="AG42" s="1239"/>
      <c r="AH42" s="1239"/>
      <c r="AI42" s="22"/>
      <c r="AJ42" s="22"/>
      <c r="AK42" s="142"/>
      <c r="AL42" s="90" t="s">
        <v>30</v>
      </c>
      <c r="AM42" s="1707" t="s">
        <v>1673</v>
      </c>
      <c r="AN42" s="1707"/>
      <c r="AO42" s="1707"/>
      <c r="AP42" s="1707"/>
      <c r="AQ42" s="1707"/>
      <c r="AR42" s="1707"/>
      <c r="AS42" s="1707"/>
      <c r="AT42" s="1707"/>
      <c r="AU42" s="1707"/>
      <c r="AV42" s="1707"/>
      <c r="AW42" s="1707"/>
      <c r="AX42" s="161"/>
      <c r="AZ42" s="507"/>
      <c r="BA42" s="22"/>
      <c r="BB42" s="22"/>
      <c r="BC42" s="22" t="s">
        <v>178</v>
      </c>
      <c r="BD42" s="22"/>
      <c r="BE42" s="22"/>
      <c r="BF42" s="22"/>
      <c r="BG42" s="22"/>
      <c r="BH42" s="22"/>
      <c r="BI42" s="22"/>
      <c r="BJ42" s="22"/>
      <c r="BK42" s="22"/>
      <c r="BL42" s="50"/>
      <c r="BM42" s="22"/>
      <c r="BX42" s="22"/>
      <c r="BY42" s="22"/>
      <c r="BZ42" s="22"/>
      <c r="CA42" s="22"/>
      <c r="CB42" s="22"/>
      <c r="CC42" s="22"/>
      <c r="CD42" s="22"/>
      <c r="CE42" s="22"/>
      <c r="CF42" s="22"/>
      <c r="CG42" s="22"/>
      <c r="CH42" s="22"/>
      <c r="CI42" s="22"/>
      <c r="CJ42" s="22"/>
      <c r="CK42" s="22"/>
      <c r="CL42" s="22"/>
    </row>
    <row r="43" spans="1:90" ht="14.1" customHeight="1">
      <c r="A43" s="29"/>
      <c r="B43" s="22"/>
      <c r="C43" s="23"/>
      <c r="D43" s="23"/>
      <c r="E43" s="1208"/>
      <c r="F43" s="1208"/>
      <c r="G43" s="1208"/>
      <c r="H43" s="1208"/>
      <c r="I43" s="1208"/>
      <c r="J43" s="1208"/>
      <c r="K43" s="1208"/>
      <c r="L43" s="1208"/>
      <c r="M43" s="1208"/>
      <c r="N43" s="1208"/>
      <c r="O43" s="1208"/>
      <c r="P43" s="1208"/>
      <c r="Q43" s="1208"/>
      <c r="R43" s="22"/>
      <c r="S43" s="1251"/>
      <c r="T43" s="1251"/>
      <c r="U43" s="105"/>
      <c r="V43" s="22"/>
      <c r="W43" s="22"/>
      <c r="X43" s="22"/>
      <c r="Y43" s="1249"/>
      <c r="Z43" s="1249"/>
      <c r="AA43" s="1249"/>
      <c r="AB43" s="1250"/>
      <c r="AC43" s="1249"/>
      <c r="AD43" s="1249"/>
      <c r="AE43" s="1249"/>
      <c r="AF43" s="1239"/>
      <c r="AG43" s="1239"/>
      <c r="AH43" s="1239"/>
      <c r="AI43" s="22"/>
      <c r="AJ43" s="22"/>
      <c r="AK43" s="142"/>
      <c r="AL43" s="42"/>
      <c r="AM43" s="1707"/>
      <c r="AN43" s="1707"/>
      <c r="AO43" s="1707"/>
      <c r="AP43" s="1707"/>
      <c r="AQ43" s="1707"/>
      <c r="AR43" s="1707"/>
      <c r="AS43" s="1707"/>
      <c r="AT43" s="1707"/>
      <c r="AU43" s="1707"/>
      <c r="AV43" s="1707"/>
      <c r="AW43" s="1707"/>
      <c r="AX43" s="161"/>
      <c r="AZ43" s="507"/>
      <c r="BA43" s="22"/>
      <c r="BB43" s="105"/>
      <c r="BC43" s="22"/>
      <c r="BD43" s="105"/>
      <c r="BE43" s="1241"/>
      <c r="BF43" s="50"/>
      <c r="BG43" s="50"/>
      <c r="BH43" s="50"/>
      <c r="BI43" s="50"/>
      <c r="BJ43" s="50"/>
      <c r="BK43" s="50"/>
      <c r="BL43" s="22"/>
      <c r="BM43" s="760" t="s">
        <v>327</v>
      </c>
      <c r="BX43" s="22"/>
      <c r="BY43" s="22"/>
      <c r="BZ43" s="22"/>
      <c r="CA43" s="22"/>
      <c r="CB43" s="22"/>
      <c r="CC43" s="22"/>
      <c r="CD43" s="22"/>
      <c r="CE43" s="22"/>
      <c r="CF43" s="22"/>
      <c r="CG43" s="22"/>
      <c r="CH43" s="22"/>
      <c r="CI43" s="22"/>
      <c r="CJ43" s="22"/>
      <c r="CK43" s="22"/>
      <c r="CL43" s="22"/>
    </row>
    <row r="44" spans="1:90" ht="14.1" customHeight="1">
      <c r="A44" s="29"/>
      <c r="B44" s="22"/>
      <c r="C44" s="23" t="s">
        <v>467</v>
      </c>
      <c r="D44" s="23" t="s">
        <v>1763</v>
      </c>
      <c r="E44" s="23"/>
      <c r="F44" s="23"/>
      <c r="G44" s="23"/>
      <c r="H44" s="23"/>
      <c r="I44" s="23"/>
      <c r="J44" s="23"/>
      <c r="K44" s="23"/>
      <c r="L44" s="23"/>
      <c r="M44" s="23"/>
      <c r="V44" s="22"/>
      <c r="W44" s="22"/>
      <c r="X44" s="22"/>
      <c r="Y44" s="142"/>
      <c r="Z44" s="142"/>
      <c r="AA44" s="142"/>
      <c r="AB44" s="1250"/>
      <c r="AC44" s="142"/>
      <c r="AD44" s="142"/>
      <c r="AE44" s="142"/>
      <c r="AF44" s="1239"/>
      <c r="AG44" s="1239"/>
      <c r="AH44" s="1239"/>
      <c r="AI44" s="22"/>
      <c r="AJ44" s="22"/>
      <c r="AK44" s="142"/>
      <c r="AL44" s="175"/>
      <c r="AM44" s="1707"/>
      <c r="AN44" s="1707"/>
      <c r="AO44" s="1707"/>
      <c r="AP44" s="1707"/>
      <c r="AQ44" s="1707"/>
      <c r="AR44" s="1707"/>
      <c r="AS44" s="1707"/>
      <c r="AT44" s="1707"/>
      <c r="AU44" s="1707"/>
      <c r="AV44" s="1707"/>
      <c r="AW44" s="1707"/>
      <c r="AX44" s="161"/>
      <c r="BA44" s="1344" t="s">
        <v>171</v>
      </c>
      <c r="BB44" s="1344"/>
      <c r="BC44" s="1344"/>
      <c r="BD44" s="1344"/>
      <c r="BE44" s="1344"/>
      <c r="BF44" s="1344"/>
      <c r="BG44" s="1344"/>
      <c r="BH44" s="1344"/>
      <c r="BI44" s="1344"/>
      <c r="BJ44" s="1344"/>
      <c r="BK44" s="1252"/>
      <c r="BL44" s="1253"/>
      <c r="BM44" s="1344" t="s">
        <v>171</v>
      </c>
      <c r="BN44" s="1344"/>
      <c r="BO44" s="1344"/>
      <c r="BP44" s="1344"/>
      <c r="BQ44" s="1344"/>
      <c r="BR44" s="1344"/>
      <c r="BS44" s="1344"/>
      <c r="BT44" s="1344"/>
      <c r="BU44" s="1344"/>
      <c r="BV44" s="1344"/>
      <c r="BX44" s="22"/>
    </row>
    <row r="45" spans="1:90" ht="14.1" customHeight="1">
      <c r="A45" s="29"/>
      <c r="B45" s="22"/>
      <c r="C45" s="23"/>
      <c r="D45" s="23"/>
      <c r="E45" s="105" t="s">
        <v>126</v>
      </c>
      <c r="F45" s="23" t="s">
        <v>1685</v>
      </c>
      <c r="G45" s="23"/>
      <c r="H45" s="23"/>
      <c r="I45" s="23"/>
      <c r="J45" s="23"/>
      <c r="K45" s="23"/>
      <c r="L45" s="23"/>
      <c r="M45" s="23"/>
      <c r="V45" s="22"/>
      <c r="W45" s="22"/>
      <c r="X45" s="22"/>
      <c r="Y45" s="142"/>
      <c r="Z45" s="142"/>
      <c r="AA45" s="142"/>
      <c r="AB45" s="1250"/>
      <c r="AC45" s="142"/>
      <c r="AD45" s="142"/>
      <c r="AE45" s="142"/>
      <c r="AF45" s="1239"/>
      <c r="AG45" s="1239"/>
      <c r="AH45" s="1239"/>
      <c r="AI45" s="22"/>
      <c r="AJ45" s="22"/>
      <c r="AK45" s="142"/>
      <c r="AL45" s="31"/>
      <c r="AM45" s="1707"/>
      <c r="AN45" s="1707"/>
      <c r="AO45" s="1707"/>
      <c r="AP45" s="1707"/>
      <c r="AQ45" s="1707"/>
      <c r="AR45" s="1707"/>
      <c r="AS45" s="1707"/>
      <c r="AT45" s="1707"/>
      <c r="AU45" s="1707"/>
      <c r="AV45" s="1707"/>
      <c r="AW45" s="1707"/>
      <c r="AX45" s="161"/>
      <c r="AZ45" s="507"/>
      <c r="BA45" s="1370"/>
      <c r="BB45" s="1370"/>
      <c r="BC45" s="1370"/>
      <c r="BD45" s="1370"/>
      <c r="BE45" s="1370"/>
      <c r="BF45" s="1370"/>
      <c r="BG45" s="1370"/>
      <c r="BH45" s="1370"/>
      <c r="BI45" s="1370"/>
      <c r="BJ45" s="1370"/>
      <c r="BK45" s="1252"/>
      <c r="BL45" s="1253"/>
      <c r="BM45" s="1370"/>
      <c r="BN45" s="1370"/>
      <c r="BO45" s="1370"/>
      <c r="BP45" s="1370"/>
      <c r="BQ45" s="1370"/>
      <c r="BR45" s="1370"/>
      <c r="BS45" s="1370"/>
      <c r="BT45" s="1370"/>
      <c r="BU45" s="1370"/>
      <c r="BV45" s="1370"/>
      <c r="BX45" s="22"/>
    </row>
    <row r="46" spans="1:90" ht="14.1" customHeight="1">
      <c r="A46" s="29"/>
      <c r="B46" s="22"/>
      <c r="C46" s="23"/>
      <c r="D46" s="23"/>
      <c r="E46" s="105"/>
      <c r="F46" s="23"/>
      <c r="G46" s="23"/>
      <c r="H46" s="23"/>
      <c r="I46" s="23"/>
      <c r="J46" s="23"/>
      <c r="K46" s="23"/>
      <c r="L46" s="23"/>
      <c r="M46" s="23"/>
      <c r="V46" s="22"/>
      <c r="W46" s="22"/>
      <c r="X46" s="22"/>
      <c r="Y46" s="142"/>
      <c r="Z46" s="142"/>
      <c r="AA46" s="142"/>
      <c r="AB46" s="1250"/>
      <c r="AC46" s="142"/>
      <c r="AD46" s="142"/>
      <c r="AE46" s="142"/>
      <c r="AF46" s="1239"/>
      <c r="AG46" s="1239"/>
      <c r="AH46" s="1239"/>
      <c r="AI46" s="22"/>
      <c r="AJ46" s="22"/>
      <c r="AK46" s="142"/>
      <c r="AL46" s="169"/>
      <c r="AM46" s="1707"/>
      <c r="AN46" s="1707"/>
      <c r="AO46" s="1707"/>
      <c r="AP46" s="1707"/>
      <c r="AQ46" s="1707"/>
      <c r="AR46" s="1707"/>
      <c r="AS46" s="1707"/>
      <c r="AT46" s="1707"/>
      <c r="AU46" s="1707"/>
      <c r="AV46" s="1707"/>
      <c r="AW46" s="1707"/>
      <c r="AX46" s="161"/>
      <c r="AZ46" s="507"/>
      <c r="BA46" s="2000" t="s">
        <v>1032</v>
      </c>
      <c r="BB46" s="2001"/>
      <c r="BC46" s="2001"/>
      <c r="BD46" s="2002"/>
      <c r="BE46" s="2006"/>
      <c r="BF46" s="2007"/>
      <c r="BG46" s="2007"/>
      <c r="BH46" s="2010" t="s">
        <v>174</v>
      </c>
      <c r="BI46" s="2010"/>
      <c r="BJ46" s="2011"/>
      <c r="BK46" s="1252"/>
      <c r="BL46" s="1253"/>
      <c r="BM46" s="2000" t="s">
        <v>1032</v>
      </c>
      <c r="BN46" s="2001"/>
      <c r="BO46" s="2001"/>
      <c r="BP46" s="2002"/>
      <c r="BQ46" s="2014">
        <v>173</v>
      </c>
      <c r="BR46" s="2015"/>
      <c r="BS46" s="2015"/>
      <c r="BT46" s="2010" t="s">
        <v>174</v>
      </c>
      <c r="BU46" s="2010"/>
      <c r="BV46" s="2011"/>
      <c r="BX46" s="22"/>
      <c r="CF46" s="1254" t="s">
        <v>1686</v>
      </c>
      <c r="CG46" s="1255"/>
    </row>
    <row r="47" spans="1:90" ht="14.1" customHeight="1">
      <c r="A47" s="34"/>
      <c r="B47" s="22"/>
      <c r="C47" s="171" t="s">
        <v>468</v>
      </c>
      <c r="D47" s="1737" t="s">
        <v>1158</v>
      </c>
      <c r="E47" s="1737"/>
      <c r="F47" s="1737"/>
      <c r="G47" s="1737"/>
      <c r="H47" s="1737"/>
      <c r="I47" s="1737"/>
      <c r="J47" s="1737"/>
      <c r="K47" s="1737"/>
      <c r="L47" s="1737"/>
      <c r="M47" s="1737"/>
      <c r="N47" s="1737"/>
      <c r="O47" s="1737"/>
      <c r="P47" s="1737"/>
      <c r="Q47" s="1737"/>
      <c r="R47" s="1737"/>
      <c r="S47" s="1737"/>
      <c r="T47" s="1737"/>
      <c r="U47" s="1737"/>
      <c r="V47" s="1737"/>
      <c r="W47" s="1737"/>
      <c r="X47" s="1737"/>
      <c r="Y47" s="1737"/>
      <c r="Z47" s="1737"/>
      <c r="AA47" s="1737"/>
      <c r="AB47" s="1737"/>
      <c r="AC47" s="1737"/>
      <c r="AD47" s="1737"/>
      <c r="AE47" s="1737"/>
      <c r="AF47" s="1737"/>
      <c r="AG47" s="1737"/>
      <c r="AH47" s="1737"/>
      <c r="AI47" s="1737"/>
      <c r="AJ47" s="1737"/>
      <c r="AK47" s="22"/>
      <c r="AL47" s="169"/>
      <c r="AM47" s="1707"/>
      <c r="AN47" s="1707"/>
      <c r="AO47" s="1707"/>
      <c r="AP47" s="1707"/>
      <c r="AQ47" s="1707"/>
      <c r="AR47" s="1707"/>
      <c r="AS47" s="1707"/>
      <c r="AT47" s="1707"/>
      <c r="AU47" s="1707"/>
      <c r="AV47" s="1707"/>
      <c r="AW47" s="1707"/>
      <c r="AX47" s="161"/>
      <c r="AZ47" s="507"/>
      <c r="BA47" s="2003"/>
      <c r="BB47" s="2004"/>
      <c r="BC47" s="2004"/>
      <c r="BD47" s="2005"/>
      <c r="BE47" s="2008"/>
      <c r="BF47" s="2009"/>
      <c r="BG47" s="2009"/>
      <c r="BH47" s="2012"/>
      <c r="BI47" s="2012"/>
      <c r="BJ47" s="2013"/>
      <c r="BK47" s="1252"/>
      <c r="BL47" s="1253"/>
      <c r="BM47" s="2003"/>
      <c r="BN47" s="2004"/>
      <c r="BO47" s="2004"/>
      <c r="BP47" s="2005"/>
      <c r="BQ47" s="2016"/>
      <c r="BR47" s="2017"/>
      <c r="BS47" s="2017"/>
      <c r="BT47" s="2012"/>
      <c r="BU47" s="2012"/>
      <c r="BV47" s="2013"/>
      <c r="BX47" s="22"/>
      <c r="CF47" s="1256" t="b">
        <v>0</v>
      </c>
      <c r="CG47" s="1257"/>
    </row>
    <row r="48" spans="1:90" ht="14.1" customHeight="1">
      <c r="A48" s="34"/>
      <c r="C48" s="1737" t="s">
        <v>1237</v>
      </c>
      <c r="D48" s="1737"/>
      <c r="E48" s="1737"/>
      <c r="F48" s="1737"/>
      <c r="G48" s="1737"/>
      <c r="H48" s="1737"/>
      <c r="I48" s="1737"/>
      <c r="J48" s="1737"/>
      <c r="K48" s="1737"/>
      <c r="L48" s="1737"/>
      <c r="M48" s="1737"/>
      <c r="N48" s="1737"/>
      <c r="O48" s="1737"/>
      <c r="P48" s="1737"/>
      <c r="Q48" s="1737"/>
      <c r="R48" s="1737"/>
      <c r="S48" s="1737"/>
      <c r="T48" s="1737"/>
      <c r="U48" s="1737"/>
      <c r="V48" s="1737"/>
      <c r="W48" s="1737"/>
      <c r="X48" s="1737"/>
      <c r="Y48" s="1737"/>
      <c r="AK48" s="877"/>
      <c r="AL48" s="90" t="s">
        <v>30</v>
      </c>
      <c r="AM48" s="2018" t="s">
        <v>1534</v>
      </c>
      <c r="AN48" s="2018"/>
      <c r="AO48" s="2018"/>
      <c r="AP48" s="2018"/>
      <c r="AQ48" s="2018"/>
      <c r="AR48" s="2018"/>
      <c r="AS48" s="2018"/>
      <c r="AT48" s="2018"/>
      <c r="AU48" s="2018"/>
      <c r="AV48" s="2018"/>
      <c r="AW48" s="2018"/>
      <c r="AX48" s="161"/>
      <c r="AZ48" s="506"/>
      <c r="BA48" s="2000" t="s">
        <v>328</v>
      </c>
      <c r="BB48" s="2001"/>
      <c r="BC48" s="2001"/>
      <c r="BD48" s="2002"/>
      <c r="BE48" s="2014">
        <f>BE55</f>
        <v>0</v>
      </c>
      <c r="BF48" s="2015"/>
      <c r="BG48" s="2015"/>
      <c r="BH48" s="2010" t="s">
        <v>174</v>
      </c>
      <c r="BI48" s="2010"/>
      <c r="BJ48" s="2011"/>
      <c r="BK48" s="1252"/>
      <c r="BL48" s="1253"/>
      <c r="BM48" s="2000" t="s">
        <v>328</v>
      </c>
      <c r="BN48" s="2001"/>
      <c r="BO48" s="2001"/>
      <c r="BP48" s="2002"/>
      <c r="BQ48" s="2014">
        <f>BQ55</f>
        <v>1792</v>
      </c>
      <c r="BR48" s="2015"/>
      <c r="BS48" s="2015"/>
      <c r="BT48" s="2010" t="s">
        <v>174</v>
      </c>
      <c r="BU48" s="2010"/>
      <c r="BV48" s="2011"/>
      <c r="BX48" s="22"/>
      <c r="CF48" s="1258" t="b">
        <v>0</v>
      </c>
      <c r="CG48" s="1259"/>
    </row>
    <row r="49" spans="1:95" ht="14.1" customHeight="1" thickBot="1">
      <c r="A49" s="34"/>
      <c r="E49" s="1363" t="s">
        <v>378</v>
      </c>
      <c r="F49" s="1364"/>
      <c r="G49" s="1364"/>
      <c r="H49" s="1365"/>
      <c r="I49" s="1363" t="s">
        <v>379</v>
      </c>
      <c r="J49" s="1364"/>
      <c r="K49" s="1364"/>
      <c r="L49" s="1365"/>
      <c r="M49" s="1363" t="s">
        <v>1670</v>
      </c>
      <c r="N49" s="1364"/>
      <c r="O49" s="1364"/>
      <c r="P49" s="1365"/>
      <c r="Q49" s="1363" t="s">
        <v>1671</v>
      </c>
      <c r="R49" s="1364"/>
      <c r="S49" s="1364"/>
      <c r="T49" s="1365"/>
      <c r="U49" s="1363" t="s">
        <v>1691</v>
      </c>
      <c r="V49" s="1364"/>
      <c r="W49" s="1364"/>
      <c r="X49" s="1365"/>
      <c r="Y49" s="1363" t="s">
        <v>1692</v>
      </c>
      <c r="Z49" s="1364"/>
      <c r="AA49" s="1364"/>
      <c r="AB49" s="1365"/>
      <c r="AC49" s="825"/>
      <c r="AD49" s="22"/>
      <c r="AE49" s="22"/>
      <c r="AF49" s="22"/>
      <c r="AG49" s="22"/>
      <c r="AH49" s="22"/>
      <c r="AI49" s="22"/>
      <c r="AJ49" s="22"/>
      <c r="AK49" s="1260"/>
      <c r="AL49" s="525"/>
      <c r="AM49" s="2018"/>
      <c r="AN49" s="2018"/>
      <c r="AO49" s="2018"/>
      <c r="AP49" s="2018"/>
      <c r="AQ49" s="2018"/>
      <c r="AR49" s="2018"/>
      <c r="AS49" s="2018"/>
      <c r="AT49" s="2018"/>
      <c r="AU49" s="2018"/>
      <c r="AV49" s="2018"/>
      <c r="AW49" s="2018"/>
      <c r="AX49" s="177"/>
      <c r="AZ49" s="506"/>
      <c r="BA49" s="2019"/>
      <c r="BB49" s="1932"/>
      <c r="BC49" s="1932"/>
      <c r="BD49" s="1933"/>
      <c r="BE49" s="2020"/>
      <c r="BF49" s="2021"/>
      <c r="BG49" s="2021"/>
      <c r="BH49" s="2022"/>
      <c r="BI49" s="2022"/>
      <c r="BJ49" s="2023"/>
      <c r="BK49" s="1252"/>
      <c r="BL49" s="1253"/>
      <c r="BM49" s="2019"/>
      <c r="BN49" s="1932"/>
      <c r="BO49" s="1932"/>
      <c r="BP49" s="1933"/>
      <c r="BQ49" s="2020"/>
      <c r="BR49" s="2021"/>
      <c r="BS49" s="2021"/>
      <c r="BT49" s="2022"/>
      <c r="BU49" s="2022"/>
      <c r="BV49" s="2023"/>
      <c r="BX49" s="22"/>
    </row>
    <row r="50" spans="1:95" ht="14.1" customHeight="1">
      <c r="A50" s="34"/>
      <c r="E50" s="2045"/>
      <c r="F50" s="2046"/>
      <c r="G50" s="2046"/>
      <c r="H50" s="1261" t="s">
        <v>1159</v>
      </c>
      <c r="I50" s="2045"/>
      <c r="J50" s="2046"/>
      <c r="K50" s="2046"/>
      <c r="L50" s="1261" t="s">
        <v>1159</v>
      </c>
      <c r="M50" s="2045"/>
      <c r="N50" s="2046"/>
      <c r="O50" s="2046"/>
      <c r="P50" s="1261" t="s">
        <v>1159</v>
      </c>
      <c r="Q50" s="2045"/>
      <c r="R50" s="2046"/>
      <c r="S50" s="2046"/>
      <c r="T50" s="1261" t="s">
        <v>1159</v>
      </c>
      <c r="U50" s="2045"/>
      <c r="V50" s="2046"/>
      <c r="W50" s="2046"/>
      <c r="X50" s="1261" t="s">
        <v>1159</v>
      </c>
      <c r="Y50" s="2045"/>
      <c r="Z50" s="2046"/>
      <c r="AA50" s="2046"/>
      <c r="AB50" s="1261" t="s">
        <v>1159</v>
      </c>
      <c r="AC50" s="106"/>
      <c r="AD50" s="164"/>
      <c r="AE50" s="1262"/>
      <c r="AF50" s="106"/>
      <c r="AG50" s="164"/>
      <c r="AH50" s="1262"/>
      <c r="AI50" s="106"/>
      <c r="AJ50" s="164"/>
      <c r="AK50" s="906"/>
      <c r="AL50" s="525"/>
      <c r="AM50" s="2018"/>
      <c r="AN50" s="2018"/>
      <c r="AO50" s="2018"/>
      <c r="AP50" s="2018"/>
      <c r="AQ50" s="2018"/>
      <c r="AR50" s="2018"/>
      <c r="AS50" s="2018"/>
      <c r="AT50" s="2018"/>
      <c r="AU50" s="2018"/>
      <c r="AV50" s="2018"/>
      <c r="AW50" s="2018"/>
      <c r="AX50" s="161"/>
      <c r="AZ50" s="507"/>
      <c r="BA50" s="2031" t="s">
        <v>170</v>
      </c>
      <c r="BB50" s="2032"/>
      <c r="BC50" s="2032"/>
      <c r="BD50" s="2033"/>
      <c r="BE50" s="2037" t="str">
        <f>IF(ISERROR(BE48/BE46),"",(BE48/BE46))</f>
        <v/>
      </c>
      <c r="BF50" s="2038"/>
      <c r="BG50" s="2038"/>
      <c r="BH50" s="2041" t="s">
        <v>108</v>
      </c>
      <c r="BI50" s="2041"/>
      <c r="BJ50" s="2042"/>
      <c r="BK50" s="1252"/>
      <c r="BL50" s="1253"/>
      <c r="BM50" s="2031" t="s">
        <v>170</v>
      </c>
      <c r="BN50" s="2032"/>
      <c r="BO50" s="2032"/>
      <c r="BP50" s="2033"/>
      <c r="BQ50" s="2037">
        <f>IF(ISERROR(BQ48/BQ46),"",(BQ48/BQ46))</f>
        <v>10.358381502890174</v>
      </c>
      <c r="BR50" s="2038"/>
      <c r="BS50" s="2038"/>
      <c r="BT50" s="2041" t="s">
        <v>108</v>
      </c>
      <c r="BU50" s="2041"/>
      <c r="BV50" s="2042"/>
      <c r="BX50" s="22"/>
    </row>
    <row r="51" spans="1:95" ht="14.1" customHeight="1" thickBot="1">
      <c r="A51" s="29"/>
      <c r="B51" s="22"/>
      <c r="C51" s="23"/>
      <c r="D51" s="23"/>
      <c r="E51" s="105"/>
      <c r="F51" s="23"/>
      <c r="G51" s="23"/>
      <c r="H51" s="23"/>
      <c r="I51" s="23"/>
      <c r="J51" s="23"/>
      <c r="K51" s="23"/>
      <c r="L51" s="23"/>
      <c r="M51" s="23"/>
      <c r="V51" s="22"/>
      <c r="W51" s="22"/>
      <c r="X51" s="22"/>
      <c r="Y51" s="142"/>
      <c r="Z51" s="142"/>
      <c r="AA51" s="142"/>
      <c r="AB51" s="1250"/>
      <c r="AC51" s="142"/>
      <c r="AD51" s="142"/>
      <c r="AE51" s="142"/>
      <c r="AF51" s="1239"/>
      <c r="AG51" s="1239"/>
      <c r="AH51" s="1239"/>
      <c r="AI51" s="22"/>
      <c r="AJ51" s="22"/>
      <c r="AK51" s="142"/>
      <c r="AL51" s="169" t="s">
        <v>15</v>
      </c>
      <c r="AM51" s="1707" t="s">
        <v>1412</v>
      </c>
      <c r="AN51" s="1707"/>
      <c r="AO51" s="1707"/>
      <c r="AP51" s="1707"/>
      <c r="AQ51" s="1707"/>
      <c r="AR51" s="1707"/>
      <c r="AS51" s="1707"/>
      <c r="AT51" s="1707"/>
      <c r="AU51" s="1707"/>
      <c r="AV51" s="1707"/>
      <c r="AW51" s="1707"/>
      <c r="AX51" s="1231"/>
      <c r="AZ51" s="507"/>
      <c r="BA51" s="2034"/>
      <c r="BB51" s="2035"/>
      <c r="BC51" s="2035"/>
      <c r="BD51" s="2036"/>
      <c r="BE51" s="2039"/>
      <c r="BF51" s="2040"/>
      <c r="BG51" s="2040"/>
      <c r="BH51" s="2043"/>
      <c r="BI51" s="2043"/>
      <c r="BJ51" s="2044"/>
      <c r="BK51" s="1252"/>
      <c r="BL51" s="1253"/>
      <c r="BM51" s="2034"/>
      <c r="BN51" s="2035"/>
      <c r="BO51" s="2035"/>
      <c r="BP51" s="2036"/>
      <c r="BQ51" s="2039"/>
      <c r="BR51" s="2040"/>
      <c r="BS51" s="2040"/>
      <c r="BT51" s="2043"/>
      <c r="BU51" s="2043"/>
      <c r="BV51" s="2044"/>
      <c r="BX51" s="22"/>
    </row>
    <row r="52" spans="1:95" ht="14.1" customHeight="1">
      <c r="A52" s="29"/>
      <c r="B52" s="22"/>
      <c r="C52" s="171" t="s">
        <v>440</v>
      </c>
      <c r="D52" s="1994" t="s">
        <v>1221</v>
      </c>
      <c r="E52" s="1994"/>
      <c r="F52" s="1994"/>
      <c r="G52" s="1994"/>
      <c r="H52" s="1994"/>
      <c r="I52" s="1994"/>
      <c r="J52" s="1994"/>
      <c r="K52" s="1994"/>
      <c r="L52" s="1994"/>
      <c r="M52" s="1994"/>
      <c r="N52" s="1994"/>
      <c r="O52" s="1994"/>
      <c r="P52" s="1994"/>
      <c r="Q52" s="1994"/>
      <c r="R52" s="1994"/>
      <c r="S52" s="1994"/>
      <c r="T52" s="1994"/>
      <c r="U52" s="1994"/>
      <c r="V52" s="1994"/>
      <c r="W52" s="1994"/>
      <c r="X52" s="1994"/>
      <c r="Y52" s="1994"/>
      <c r="Z52" s="1994"/>
      <c r="AA52" s="1994"/>
      <c r="AB52" s="1994"/>
      <c r="AC52" s="1994"/>
      <c r="AD52" s="1994"/>
      <c r="AE52" s="1994"/>
      <c r="AF52" s="1994"/>
      <c r="AG52" s="1994"/>
      <c r="AH52" s="1994"/>
      <c r="AI52" s="1994"/>
      <c r="AJ52" s="1994"/>
      <c r="AK52" s="142"/>
      <c r="AL52" s="176"/>
      <c r="AM52" s="1707"/>
      <c r="AN52" s="1707"/>
      <c r="AO52" s="1707"/>
      <c r="AP52" s="1707"/>
      <c r="AQ52" s="1707"/>
      <c r="AR52" s="1707"/>
      <c r="AS52" s="1707"/>
      <c r="AT52" s="1707"/>
      <c r="AU52" s="1707"/>
      <c r="AV52" s="1707"/>
      <c r="AW52" s="1707"/>
      <c r="AX52" s="1231"/>
      <c r="BA52" s="2024" t="s">
        <v>329</v>
      </c>
      <c r="BB52" s="2024"/>
      <c r="BC52" s="2024"/>
      <c r="BD52" s="2024"/>
      <c r="BE52" s="2024"/>
      <c r="BF52" s="2024"/>
      <c r="BG52" s="2024"/>
      <c r="BH52" s="2024"/>
      <c r="BI52" s="2024"/>
      <c r="BJ52" s="2024"/>
      <c r="BK52" s="1252"/>
      <c r="BL52" s="1253"/>
      <c r="BM52" s="2024" t="s">
        <v>329</v>
      </c>
      <c r="BN52" s="2024"/>
      <c r="BO52" s="2024"/>
      <c r="BP52" s="2024"/>
      <c r="BQ52" s="2024"/>
      <c r="BR52" s="2024"/>
      <c r="BS52" s="2024"/>
      <c r="BT52" s="2024"/>
      <c r="BU52" s="2024"/>
      <c r="BV52" s="2024"/>
      <c r="BX52" s="22"/>
      <c r="CD52" s="86"/>
      <c r="CE52" s="744"/>
      <c r="CF52" s="744"/>
      <c r="CG52" s="744"/>
      <c r="CH52" s="744"/>
      <c r="CI52" s="744"/>
      <c r="CJ52" s="744"/>
      <c r="CK52" s="744"/>
      <c r="CL52" s="744"/>
      <c r="CM52" s="744"/>
      <c r="CN52" s="744"/>
      <c r="CO52" s="744"/>
      <c r="CP52" s="744"/>
      <c r="CQ52" s="744"/>
    </row>
    <row r="53" spans="1:95" ht="14.1" customHeight="1">
      <c r="A53" s="29"/>
      <c r="B53" s="22"/>
      <c r="C53" s="171"/>
      <c r="D53" s="1201" t="s">
        <v>1693</v>
      </c>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42"/>
      <c r="AL53" s="176" t="s">
        <v>15</v>
      </c>
      <c r="AM53" s="2026" t="s">
        <v>1413</v>
      </c>
      <c r="AN53" s="2026"/>
      <c r="AO53" s="2026"/>
      <c r="AP53" s="2026"/>
      <c r="AQ53" s="2026"/>
      <c r="AR53" s="2026"/>
      <c r="AS53" s="2026"/>
      <c r="AT53" s="2026"/>
      <c r="AU53" s="2026"/>
      <c r="AV53" s="2026"/>
      <c r="AW53" s="2026"/>
      <c r="AX53" s="1231"/>
      <c r="BA53" s="2025"/>
      <c r="BB53" s="2025"/>
      <c r="BC53" s="2025"/>
      <c r="BD53" s="2025"/>
      <c r="BE53" s="2025"/>
      <c r="BF53" s="2025"/>
      <c r="BG53" s="2025"/>
      <c r="BH53" s="2025"/>
      <c r="BI53" s="2025"/>
      <c r="BJ53" s="2025"/>
      <c r="BK53" s="1252"/>
      <c r="BL53" s="1253"/>
      <c r="BM53" s="2025"/>
      <c r="BN53" s="2025"/>
      <c r="BO53" s="2025"/>
      <c r="BP53" s="2025"/>
      <c r="BQ53" s="2025"/>
      <c r="BR53" s="2025"/>
      <c r="BS53" s="2025"/>
      <c r="BT53" s="2025"/>
      <c r="BU53" s="2025"/>
      <c r="BV53" s="2025"/>
      <c r="BX53" s="22"/>
      <c r="CD53" s="22"/>
      <c r="CE53" s="744"/>
      <c r="CF53" s="744"/>
      <c r="CG53" s="744"/>
      <c r="CH53" s="744"/>
      <c r="CI53" s="744"/>
      <c r="CJ53" s="744"/>
      <c r="CK53" s="744"/>
      <c r="CL53" s="744"/>
      <c r="CM53" s="744"/>
      <c r="CN53" s="744"/>
      <c r="CO53" s="744"/>
      <c r="CP53" s="744"/>
      <c r="CQ53" s="744"/>
    </row>
    <row r="54" spans="1:95" ht="14.1" customHeight="1" thickBot="1">
      <c r="A54" s="1209"/>
      <c r="B54" s="22"/>
      <c r="D54" s="2027" t="s">
        <v>153</v>
      </c>
      <c r="E54" s="2027"/>
      <c r="F54" s="2027"/>
      <c r="G54" s="2027"/>
      <c r="H54" s="2027"/>
      <c r="I54" s="2027"/>
      <c r="J54" s="2027"/>
      <c r="K54" s="2027"/>
      <c r="L54" s="2027"/>
      <c r="M54" s="2027"/>
      <c r="N54" s="1263"/>
      <c r="O54" s="1264"/>
      <c r="P54" s="1264"/>
      <c r="Q54" s="1264"/>
      <c r="R54" s="1264"/>
      <c r="S54" s="1264"/>
      <c r="T54" s="1264"/>
      <c r="U54" s="1264"/>
      <c r="V54" s="1264"/>
      <c r="W54" s="1264"/>
      <c r="X54" s="1264"/>
      <c r="Y54" s="1264"/>
      <c r="Z54" s="1264"/>
      <c r="AA54" s="1264"/>
      <c r="AB54" s="1264"/>
      <c r="AC54" s="1264"/>
      <c r="AD54" s="1264"/>
      <c r="AE54" s="1264"/>
      <c r="AF54" s="1264"/>
      <c r="AG54" s="1264"/>
      <c r="AH54" s="1264"/>
      <c r="AJ54" s="22"/>
      <c r="AK54" s="30"/>
      <c r="AL54" s="31"/>
      <c r="AM54" s="2026"/>
      <c r="AN54" s="2026"/>
      <c r="AO54" s="2026"/>
      <c r="AP54" s="2026"/>
      <c r="AQ54" s="2026"/>
      <c r="AR54" s="2026"/>
      <c r="AS54" s="2026"/>
      <c r="AT54" s="2026"/>
      <c r="AU54" s="2026"/>
      <c r="AV54" s="2026"/>
      <c r="AW54" s="2026"/>
      <c r="AX54" s="1231"/>
      <c r="BA54" s="1403"/>
      <c r="BB54" s="1404"/>
      <c r="BC54" s="1404"/>
      <c r="BD54" s="1405"/>
      <c r="BE54" s="2028" t="s">
        <v>332</v>
      </c>
      <c r="BF54" s="2029"/>
      <c r="BG54" s="2029"/>
      <c r="BH54" s="2029"/>
      <c r="BI54" s="2029"/>
      <c r="BJ54" s="2030"/>
      <c r="BK54" s="1252"/>
      <c r="BL54" s="1253"/>
      <c r="BM54" s="1403"/>
      <c r="BN54" s="1404"/>
      <c r="BO54" s="1404"/>
      <c r="BP54" s="1405"/>
      <c r="BQ54" s="2028" t="s">
        <v>332</v>
      </c>
      <c r="BR54" s="2029"/>
      <c r="BS54" s="2029"/>
      <c r="BT54" s="2029"/>
      <c r="BU54" s="2029"/>
      <c r="BV54" s="2030"/>
      <c r="BX54" s="22"/>
      <c r="CD54" s="22"/>
      <c r="CE54" s="744"/>
      <c r="CF54" s="744"/>
      <c r="CG54" s="744"/>
      <c r="CH54" s="744"/>
      <c r="CI54" s="744"/>
      <c r="CJ54" s="744"/>
      <c r="CK54" s="744"/>
      <c r="CL54" s="744"/>
      <c r="CM54" s="744"/>
      <c r="CN54" s="744"/>
      <c r="CO54" s="744"/>
      <c r="CP54" s="744"/>
      <c r="CQ54" s="744"/>
    </row>
    <row r="55" spans="1:95" ht="14.1" customHeight="1" thickBot="1">
      <c r="A55" s="1209"/>
      <c r="B55" s="22"/>
      <c r="D55" s="2047"/>
      <c r="E55" s="2048"/>
      <c r="F55" s="2051" t="s">
        <v>154</v>
      </c>
      <c r="G55" s="2052"/>
      <c r="H55" s="2052"/>
      <c r="I55" s="2052"/>
      <c r="J55" s="2052"/>
      <c r="K55" s="2052"/>
      <c r="L55" s="2051" t="s">
        <v>133</v>
      </c>
      <c r="M55" s="2052"/>
      <c r="N55" s="2052"/>
      <c r="O55" s="2052"/>
      <c r="P55" s="2052"/>
      <c r="Q55" s="2052"/>
      <c r="R55" s="2052"/>
      <c r="S55" s="2052"/>
      <c r="T55" s="2052"/>
      <c r="U55" s="2052"/>
      <c r="V55" s="2052"/>
      <c r="W55" s="2052"/>
      <c r="X55" s="2052"/>
      <c r="Y55" s="2052"/>
      <c r="Z55" s="2052"/>
      <c r="AA55" s="2052"/>
      <c r="AB55" s="2052"/>
      <c r="AC55" s="2052"/>
      <c r="AD55" s="2055"/>
      <c r="AE55" s="2057" t="s">
        <v>12</v>
      </c>
      <c r="AF55" s="2058"/>
      <c r="AG55" s="2058"/>
      <c r="AH55" s="2059"/>
      <c r="AJ55" s="22"/>
      <c r="AK55" s="141"/>
      <c r="AL55" s="562" t="s">
        <v>1696</v>
      </c>
      <c r="AM55" s="22"/>
      <c r="AN55" s="1545" t="s">
        <v>1697</v>
      </c>
      <c r="AO55" s="1545"/>
      <c r="AP55" s="1545"/>
      <c r="AQ55" s="1545"/>
      <c r="AR55" s="1545"/>
      <c r="AS55" s="1545"/>
      <c r="AT55" s="1545"/>
      <c r="AU55" s="1545"/>
      <c r="AV55" s="1545"/>
      <c r="AW55" s="1545"/>
      <c r="AX55" s="85"/>
      <c r="BA55" s="2063">
        <f>COUNTA(BE56:BG75)</f>
        <v>0</v>
      </c>
      <c r="BB55" s="2064"/>
      <c r="BC55" s="2064"/>
      <c r="BD55" s="2064"/>
      <c r="BE55" s="2076">
        <f>SUM(BE56:BG75)</f>
        <v>0</v>
      </c>
      <c r="BF55" s="2076"/>
      <c r="BG55" s="2077"/>
      <c r="BH55" s="1265" t="s">
        <v>330</v>
      </c>
      <c r="BI55" s="1266"/>
      <c r="BJ55" s="1267"/>
      <c r="BK55" s="1252"/>
      <c r="BL55" s="1253"/>
      <c r="BM55" s="2063">
        <f>COUNTA(BQ56:BS75)</f>
        <v>13</v>
      </c>
      <c r="BN55" s="2064"/>
      <c r="BO55" s="2064"/>
      <c r="BP55" s="2064"/>
      <c r="BQ55" s="2076">
        <f>SUM(BQ56:BS75)</f>
        <v>1792</v>
      </c>
      <c r="BR55" s="2076"/>
      <c r="BS55" s="2077"/>
      <c r="BT55" s="1265" t="s">
        <v>330</v>
      </c>
      <c r="BU55" s="1266"/>
      <c r="BV55" s="1267"/>
      <c r="BX55" s="22"/>
      <c r="CD55" s="86"/>
      <c r="CE55" s="744"/>
      <c r="CF55" s="744"/>
      <c r="CG55" s="744"/>
      <c r="CH55" s="744"/>
      <c r="CI55" s="744"/>
      <c r="CJ55" s="744"/>
      <c r="CK55" s="744"/>
      <c r="CL55" s="744"/>
      <c r="CM55" s="744"/>
      <c r="CN55" s="744"/>
      <c r="CO55" s="744"/>
      <c r="CP55" s="744"/>
      <c r="CQ55" s="744"/>
    </row>
    <row r="56" spans="1:95" ht="14.1" customHeight="1" thickBot="1">
      <c r="A56" s="1209"/>
      <c r="B56" s="22"/>
      <c r="D56" s="2049"/>
      <c r="E56" s="2050"/>
      <c r="F56" s="2053"/>
      <c r="G56" s="2054"/>
      <c r="H56" s="2054"/>
      <c r="I56" s="2054"/>
      <c r="J56" s="2054"/>
      <c r="K56" s="2054"/>
      <c r="L56" s="2053"/>
      <c r="M56" s="2054"/>
      <c r="N56" s="2054"/>
      <c r="O56" s="2054"/>
      <c r="P56" s="2054"/>
      <c r="Q56" s="2054"/>
      <c r="R56" s="2054"/>
      <c r="S56" s="2054"/>
      <c r="T56" s="2054"/>
      <c r="U56" s="2054"/>
      <c r="V56" s="2054"/>
      <c r="W56" s="2054"/>
      <c r="X56" s="2054"/>
      <c r="Y56" s="2054"/>
      <c r="Z56" s="2054"/>
      <c r="AA56" s="2054"/>
      <c r="AB56" s="2054"/>
      <c r="AC56" s="2054"/>
      <c r="AD56" s="2056"/>
      <c r="AE56" s="2060"/>
      <c r="AF56" s="2061"/>
      <c r="AG56" s="2061"/>
      <c r="AH56" s="2062"/>
      <c r="AI56" s="22"/>
      <c r="AJ56" s="22"/>
      <c r="AK56" s="141"/>
      <c r="AL56" s="169"/>
      <c r="AM56" s="22"/>
      <c r="AN56" s="1545" t="s">
        <v>1698</v>
      </c>
      <c r="AO56" s="1545"/>
      <c r="AP56" s="1545"/>
      <c r="AQ56" s="1545"/>
      <c r="AR56" s="1545"/>
      <c r="AS56" s="1545"/>
      <c r="AT56" s="1545"/>
      <c r="AU56" s="1545"/>
      <c r="AV56" s="1545"/>
      <c r="AW56" s="1545"/>
      <c r="AX56" s="85"/>
      <c r="BA56" s="1403">
        <v>1</v>
      </c>
      <c r="BB56" s="1404"/>
      <c r="BC56" s="1404"/>
      <c r="BD56" s="1405"/>
      <c r="BE56" s="2101"/>
      <c r="BF56" s="2102"/>
      <c r="BG56" s="2102"/>
      <c r="BH56" s="69" t="s">
        <v>330</v>
      </c>
      <c r="BI56" s="108"/>
      <c r="BJ56" s="1268"/>
      <c r="BK56" s="1252"/>
      <c r="BL56" s="1253"/>
      <c r="BM56" s="1403">
        <v>1</v>
      </c>
      <c r="BN56" s="1404"/>
      <c r="BO56" s="1404"/>
      <c r="BP56" s="1405"/>
      <c r="BQ56" s="2078">
        <v>173</v>
      </c>
      <c r="BR56" s="2079"/>
      <c r="BS56" s="2079"/>
      <c r="BT56" s="69" t="s">
        <v>330</v>
      </c>
      <c r="BU56" s="108"/>
      <c r="BV56" s="1268"/>
      <c r="BX56" s="22"/>
      <c r="CD56" s="22"/>
      <c r="CE56" s="744"/>
      <c r="CF56" s="744"/>
      <c r="CG56" s="744"/>
      <c r="CH56" s="744"/>
      <c r="CI56" s="744"/>
      <c r="CJ56" s="744"/>
      <c r="CK56" s="744"/>
      <c r="CL56" s="744"/>
      <c r="CM56" s="744"/>
      <c r="CN56" s="744"/>
      <c r="CO56" s="744"/>
      <c r="CP56" s="744"/>
      <c r="CQ56" s="744"/>
    </row>
    <row r="57" spans="1:95" ht="14.1" customHeight="1" thickTop="1">
      <c r="A57" s="1209"/>
      <c r="B57" s="22"/>
      <c r="D57" s="2168" t="s">
        <v>1206</v>
      </c>
      <c r="E57" s="2169"/>
      <c r="F57" s="2168" t="s">
        <v>1038</v>
      </c>
      <c r="G57" s="2174"/>
      <c r="H57" s="2177" t="s">
        <v>752</v>
      </c>
      <c r="I57" s="2178"/>
      <c r="J57" s="2178"/>
      <c r="K57" s="2178"/>
      <c r="L57" s="1269"/>
      <c r="M57" s="1270"/>
      <c r="N57" s="2179" t="s">
        <v>1676</v>
      </c>
      <c r="O57" s="2179"/>
      <c r="P57" s="2180"/>
      <c r="Q57" s="2180"/>
      <c r="R57" s="2065" t="s">
        <v>42</v>
      </c>
      <c r="S57" s="2065" t="s">
        <v>799</v>
      </c>
      <c r="T57" s="2080">
        <v>3</v>
      </c>
      <c r="U57" s="2080"/>
      <c r="V57" s="2081" t="s">
        <v>753</v>
      </c>
      <c r="W57" s="2081"/>
      <c r="X57" s="2081"/>
      <c r="Y57" s="2081"/>
      <c r="Z57" s="2081"/>
      <c r="AA57" s="2082" t="str">
        <f>IF($P$57=0,"",ROUNDDOWN($P$57/$T$57,1))</f>
        <v/>
      </c>
      <c r="AB57" s="2082"/>
      <c r="AC57" s="2082"/>
      <c r="AD57" s="2083" t="s">
        <v>42</v>
      </c>
      <c r="AE57" s="2084" t="s">
        <v>754</v>
      </c>
      <c r="AF57" s="2085"/>
      <c r="AG57" s="2085"/>
      <c r="AH57" s="2086"/>
      <c r="AK57" s="22"/>
      <c r="AL57" s="169"/>
      <c r="AM57" s="22"/>
      <c r="AN57" s="1545"/>
      <c r="AO57" s="1545"/>
      <c r="AP57" s="1545"/>
      <c r="AQ57" s="1545"/>
      <c r="AR57" s="1545"/>
      <c r="AS57" s="1545"/>
      <c r="AT57" s="1545"/>
      <c r="AU57" s="1545"/>
      <c r="AV57" s="1545"/>
      <c r="AW57" s="1545"/>
      <c r="AX57" s="85"/>
      <c r="BA57" s="1403">
        <v>2</v>
      </c>
      <c r="BB57" s="1404"/>
      <c r="BC57" s="1404"/>
      <c r="BD57" s="1405"/>
      <c r="BE57" s="2101"/>
      <c r="BF57" s="2102"/>
      <c r="BG57" s="2102"/>
      <c r="BH57" s="69" t="s">
        <v>330</v>
      </c>
      <c r="BI57" s="1271"/>
      <c r="BJ57" s="1272"/>
      <c r="BK57" s="1252"/>
      <c r="BL57" s="1253"/>
      <c r="BM57" s="1403">
        <v>2</v>
      </c>
      <c r="BN57" s="1404"/>
      <c r="BO57" s="1404"/>
      <c r="BP57" s="1405"/>
      <c r="BQ57" s="2078">
        <v>173</v>
      </c>
      <c r="BR57" s="2079"/>
      <c r="BS57" s="2079"/>
      <c r="BT57" s="69" t="s">
        <v>330</v>
      </c>
      <c r="BU57" s="1271"/>
      <c r="BV57" s="1272"/>
      <c r="BX57" s="22"/>
      <c r="CD57" s="22"/>
      <c r="CE57" s="744"/>
      <c r="CF57" s="744"/>
      <c r="CG57" s="744"/>
      <c r="CH57" s="744"/>
      <c r="CI57" s="744"/>
      <c r="CJ57" s="744"/>
      <c r="CK57" s="744"/>
      <c r="CL57" s="744"/>
      <c r="CM57" s="744"/>
      <c r="CN57" s="744"/>
      <c r="CO57" s="744"/>
      <c r="CP57" s="744"/>
      <c r="CQ57" s="744"/>
    </row>
    <row r="58" spans="1:95" ht="14.1" customHeight="1">
      <c r="A58" s="1209"/>
      <c r="B58" s="22"/>
      <c r="D58" s="2170"/>
      <c r="E58" s="2171"/>
      <c r="F58" s="2170"/>
      <c r="G58" s="2175"/>
      <c r="H58" s="2098"/>
      <c r="I58" s="2099"/>
      <c r="J58" s="2099"/>
      <c r="K58" s="2099"/>
      <c r="L58" s="1273"/>
      <c r="M58" s="149"/>
      <c r="N58" s="2073"/>
      <c r="O58" s="2073"/>
      <c r="P58" s="1874"/>
      <c r="Q58" s="1874"/>
      <c r="R58" s="1344"/>
      <c r="S58" s="1344"/>
      <c r="T58" s="1929"/>
      <c r="U58" s="1929"/>
      <c r="V58" s="2081"/>
      <c r="W58" s="2081"/>
      <c r="X58" s="2081"/>
      <c r="Y58" s="2081"/>
      <c r="Z58" s="2081"/>
      <c r="AA58" s="2082"/>
      <c r="AB58" s="2082"/>
      <c r="AC58" s="2082"/>
      <c r="AD58" s="2083"/>
      <c r="AE58" s="2087"/>
      <c r="AF58" s="2088"/>
      <c r="AG58" s="2088"/>
      <c r="AH58" s="2089"/>
      <c r="AK58" s="141"/>
      <c r="AL58" s="169"/>
      <c r="AM58" s="22"/>
      <c r="AN58" s="1545"/>
      <c r="AO58" s="1545"/>
      <c r="AP58" s="1545"/>
      <c r="AQ58" s="1545"/>
      <c r="AR58" s="1545"/>
      <c r="AS58" s="1545"/>
      <c r="AT58" s="1545"/>
      <c r="AU58" s="1545"/>
      <c r="AV58" s="1545"/>
      <c r="AW58" s="1545"/>
      <c r="AX58" s="85"/>
      <c r="BA58" s="1403">
        <v>3</v>
      </c>
      <c r="BB58" s="1404"/>
      <c r="BC58" s="1404"/>
      <c r="BD58" s="1405"/>
      <c r="BE58" s="2101"/>
      <c r="BF58" s="2102"/>
      <c r="BG58" s="2102"/>
      <c r="BH58" s="69" t="s">
        <v>330</v>
      </c>
      <c r="BI58" s="1271"/>
      <c r="BJ58" s="1272"/>
      <c r="BK58" s="1252"/>
      <c r="BL58" s="1253"/>
      <c r="BM58" s="1403">
        <v>3</v>
      </c>
      <c r="BN58" s="1404"/>
      <c r="BO58" s="1404"/>
      <c r="BP58" s="1405"/>
      <c r="BQ58" s="2078">
        <v>173</v>
      </c>
      <c r="BR58" s="2079"/>
      <c r="BS58" s="2079"/>
      <c r="BT58" s="69" t="s">
        <v>330</v>
      </c>
      <c r="BU58" s="1271"/>
      <c r="BV58" s="1272"/>
      <c r="BX58" s="22"/>
      <c r="CD58" s="744"/>
      <c r="CE58" s="744"/>
      <c r="CF58" s="744"/>
      <c r="CG58" s="744"/>
      <c r="CH58" s="744"/>
      <c r="CI58" s="744"/>
      <c r="CJ58" s="744"/>
      <c r="CK58" s="744"/>
      <c r="CL58" s="744"/>
      <c r="CM58" s="744"/>
      <c r="CN58" s="744"/>
      <c r="CO58" s="744"/>
      <c r="CP58" s="744"/>
      <c r="CQ58" s="744"/>
    </row>
    <row r="59" spans="1:95" ht="14.1" customHeight="1">
      <c r="A59" s="1209"/>
      <c r="B59" s="22"/>
      <c r="D59" s="2170"/>
      <c r="E59" s="2171"/>
      <c r="F59" s="2170"/>
      <c r="G59" s="2175"/>
      <c r="H59" s="1496" t="s">
        <v>111</v>
      </c>
      <c r="I59" s="1497"/>
      <c r="J59" s="1497"/>
      <c r="K59" s="2066"/>
      <c r="L59" s="2070"/>
      <c r="M59" s="2071"/>
      <c r="N59" s="2072" t="s">
        <v>1676</v>
      </c>
      <c r="O59" s="2072"/>
      <c r="P59" s="2074"/>
      <c r="Q59" s="2074"/>
      <c r="R59" s="1507" t="s">
        <v>108</v>
      </c>
      <c r="S59" s="1507" t="s">
        <v>799</v>
      </c>
      <c r="T59" s="1942">
        <v>5</v>
      </c>
      <c r="U59" s="1942"/>
      <c r="V59" s="2093" t="s">
        <v>1668</v>
      </c>
      <c r="W59" s="2093"/>
      <c r="X59" s="2093"/>
      <c r="Y59" s="2093"/>
      <c r="Z59" s="2093"/>
      <c r="AA59" s="2094" t="str">
        <f>IF($P$59=0,"",(IF($CF$47=TRUE,ROUNDDOWN($P$59/$T$59,1),"")))</f>
        <v/>
      </c>
      <c r="AB59" s="2094"/>
      <c r="AC59" s="2094"/>
      <c r="AD59" s="2096" t="s">
        <v>173</v>
      </c>
      <c r="AE59" s="2087"/>
      <c r="AF59" s="2088"/>
      <c r="AG59" s="2088"/>
      <c r="AH59" s="2089"/>
      <c r="AK59" s="141"/>
      <c r="AL59" s="169"/>
      <c r="AM59" s="22"/>
      <c r="AN59" s="1545"/>
      <c r="AO59" s="1545"/>
      <c r="AP59" s="1545"/>
      <c r="AQ59" s="1545"/>
      <c r="AR59" s="1545"/>
      <c r="AS59" s="1545"/>
      <c r="AT59" s="1545"/>
      <c r="AU59" s="1545"/>
      <c r="AV59" s="1545"/>
      <c r="AW59" s="1545"/>
      <c r="AX59" s="85"/>
      <c r="BA59" s="1403">
        <v>4</v>
      </c>
      <c r="BB59" s="1404"/>
      <c r="BC59" s="1404"/>
      <c r="BD59" s="1405"/>
      <c r="BE59" s="2101"/>
      <c r="BF59" s="2102"/>
      <c r="BG59" s="2102"/>
      <c r="BH59" s="69" t="s">
        <v>330</v>
      </c>
      <c r="BI59" s="1271"/>
      <c r="BJ59" s="1272"/>
      <c r="BK59" s="1252"/>
      <c r="BL59" s="1253"/>
      <c r="BM59" s="1403">
        <v>4</v>
      </c>
      <c r="BN59" s="1404"/>
      <c r="BO59" s="1404"/>
      <c r="BP59" s="1405"/>
      <c r="BQ59" s="2078">
        <v>173</v>
      </c>
      <c r="BR59" s="2079"/>
      <c r="BS59" s="2079"/>
      <c r="BT59" s="69" t="s">
        <v>330</v>
      </c>
      <c r="BU59" s="1271"/>
      <c r="BV59" s="1272"/>
      <c r="CD59" s="503"/>
      <c r="CE59" s="744"/>
      <c r="CF59" s="744"/>
      <c r="CG59" s="744"/>
      <c r="CH59" s="744"/>
      <c r="CI59" s="744"/>
      <c r="CJ59" s="744"/>
      <c r="CK59" s="744"/>
      <c r="CL59" s="744"/>
      <c r="CM59" s="744"/>
      <c r="CN59" s="744"/>
      <c r="CO59" s="744"/>
      <c r="CP59" s="744"/>
      <c r="CQ59" s="744"/>
    </row>
    <row r="60" spans="1:95" ht="14.1" customHeight="1">
      <c r="A60" s="1209"/>
      <c r="B60" s="22"/>
      <c r="D60" s="2170"/>
      <c r="E60" s="2171"/>
      <c r="F60" s="2170"/>
      <c r="G60" s="2175"/>
      <c r="H60" s="2067"/>
      <c r="I60" s="2068"/>
      <c r="J60" s="2068"/>
      <c r="K60" s="2069"/>
      <c r="L60" s="2097"/>
      <c r="M60" s="1379"/>
      <c r="N60" s="2073"/>
      <c r="O60" s="2073"/>
      <c r="P60" s="2075"/>
      <c r="Q60" s="2075"/>
      <c r="R60" s="1507"/>
      <c r="S60" s="1507"/>
      <c r="T60" s="1942"/>
      <c r="U60" s="1942"/>
      <c r="V60" s="2093"/>
      <c r="W60" s="2093"/>
      <c r="X60" s="2093"/>
      <c r="Y60" s="2093"/>
      <c r="Z60" s="2093"/>
      <c r="AA60" s="2095"/>
      <c r="AB60" s="2095"/>
      <c r="AC60" s="2095"/>
      <c r="AD60" s="2096"/>
      <c r="AE60" s="2087"/>
      <c r="AF60" s="2088"/>
      <c r="AG60" s="2088"/>
      <c r="AH60" s="2089"/>
      <c r="AK60" s="141"/>
      <c r="AL60" s="169"/>
      <c r="AM60" s="22"/>
      <c r="AN60" s="1545"/>
      <c r="AO60" s="1545"/>
      <c r="AP60" s="1545"/>
      <c r="AQ60" s="1545"/>
      <c r="AR60" s="1545"/>
      <c r="AS60" s="1545"/>
      <c r="AT60" s="1545"/>
      <c r="AU60" s="1545"/>
      <c r="AV60" s="1545"/>
      <c r="AW60" s="1545"/>
      <c r="AX60" s="85"/>
      <c r="BA60" s="1403">
        <v>5</v>
      </c>
      <c r="BB60" s="1404"/>
      <c r="BC60" s="1404"/>
      <c r="BD60" s="1405"/>
      <c r="BE60" s="2101"/>
      <c r="BF60" s="2102"/>
      <c r="BG60" s="2102"/>
      <c r="BH60" s="69" t="s">
        <v>330</v>
      </c>
      <c r="BI60" s="1271"/>
      <c r="BJ60" s="1272"/>
      <c r="BK60" s="1252"/>
      <c r="BL60" s="1253"/>
      <c r="BM60" s="1403">
        <v>5</v>
      </c>
      <c r="BN60" s="1404"/>
      <c r="BO60" s="1404"/>
      <c r="BP60" s="1405"/>
      <c r="BQ60" s="2078">
        <v>160</v>
      </c>
      <c r="BR60" s="2079"/>
      <c r="BS60" s="2079"/>
      <c r="BT60" s="69" t="s">
        <v>330</v>
      </c>
      <c r="BU60" s="1271"/>
      <c r="BV60" s="1272"/>
    </row>
    <row r="61" spans="1:95" ht="14.1" customHeight="1">
      <c r="A61" s="1209"/>
      <c r="B61" s="22"/>
      <c r="D61" s="2170"/>
      <c r="E61" s="2171"/>
      <c r="F61" s="2170"/>
      <c r="G61" s="2175"/>
      <c r="H61" s="2098" t="s">
        <v>1706</v>
      </c>
      <c r="I61" s="2099"/>
      <c r="J61" s="2099"/>
      <c r="K61" s="2100"/>
      <c r="L61" s="2070"/>
      <c r="M61" s="2071"/>
      <c r="N61" s="2072"/>
      <c r="O61" s="2072"/>
      <c r="P61" s="1436"/>
      <c r="Q61" s="1436"/>
      <c r="R61" s="1507"/>
      <c r="S61" s="1507"/>
      <c r="T61" s="1942"/>
      <c r="U61" s="1942"/>
      <c r="V61" s="2093" t="s">
        <v>1694</v>
      </c>
      <c r="W61" s="2093"/>
      <c r="X61" s="2093"/>
      <c r="Y61" s="2093"/>
      <c r="Z61" s="2093"/>
      <c r="AA61" s="2094" t="str">
        <f>IF($P$59+$P$63=0,"",IF($CF$47=TRUE,"",ROUNDDOWN(($P$59+$P$63)/6,1)))</f>
        <v/>
      </c>
      <c r="AB61" s="2094"/>
      <c r="AC61" s="2094"/>
      <c r="AD61" s="2096" t="s">
        <v>173</v>
      </c>
      <c r="AE61" s="2087"/>
      <c r="AF61" s="2088"/>
      <c r="AG61" s="2088"/>
      <c r="AH61" s="2089"/>
      <c r="AK61" s="141"/>
      <c r="AL61" s="169"/>
      <c r="AN61" s="1545"/>
      <c r="AO61" s="1545"/>
      <c r="AP61" s="1545"/>
      <c r="AQ61" s="1545"/>
      <c r="AR61" s="1545"/>
      <c r="AS61" s="1545"/>
      <c r="AT61" s="1545"/>
      <c r="AU61" s="1545"/>
      <c r="AV61" s="1545"/>
      <c r="AW61" s="1545"/>
      <c r="AX61" s="85"/>
      <c r="BA61" s="1403">
        <v>6</v>
      </c>
      <c r="BB61" s="1404"/>
      <c r="BC61" s="1404"/>
      <c r="BD61" s="1405"/>
      <c r="BE61" s="2101"/>
      <c r="BF61" s="2102"/>
      <c r="BG61" s="2102"/>
      <c r="BH61" s="69" t="s">
        <v>330</v>
      </c>
      <c r="BI61" s="108"/>
      <c r="BJ61" s="1268"/>
      <c r="BK61" s="1274"/>
      <c r="BL61" s="1275"/>
      <c r="BM61" s="1403">
        <v>6</v>
      </c>
      <c r="BN61" s="1404"/>
      <c r="BO61" s="1404"/>
      <c r="BP61" s="1405"/>
      <c r="BQ61" s="2078">
        <v>160</v>
      </c>
      <c r="BR61" s="2079"/>
      <c r="BS61" s="2079"/>
      <c r="BT61" s="69" t="s">
        <v>330</v>
      </c>
      <c r="BU61" s="108"/>
      <c r="BV61" s="1268"/>
    </row>
    <row r="62" spans="1:95" ht="14.1" customHeight="1">
      <c r="A62" s="1209"/>
      <c r="B62" s="22"/>
      <c r="D62" s="2170"/>
      <c r="E62" s="2171"/>
      <c r="F62" s="2170"/>
      <c r="G62" s="2175"/>
      <c r="H62" s="2067"/>
      <c r="I62" s="2068"/>
      <c r="J62" s="2068"/>
      <c r="K62" s="2069"/>
      <c r="L62" s="2097"/>
      <c r="M62" s="1379"/>
      <c r="N62" s="2073"/>
      <c r="O62" s="2073"/>
      <c r="P62" s="1418"/>
      <c r="Q62" s="1418"/>
      <c r="R62" s="1507"/>
      <c r="S62" s="1507"/>
      <c r="T62" s="1942"/>
      <c r="U62" s="1942"/>
      <c r="V62" s="2093"/>
      <c r="W62" s="2093"/>
      <c r="X62" s="2093"/>
      <c r="Y62" s="2093"/>
      <c r="Z62" s="2093"/>
      <c r="AA62" s="2095"/>
      <c r="AB62" s="2095"/>
      <c r="AC62" s="2095"/>
      <c r="AD62" s="2096"/>
      <c r="AE62" s="2087"/>
      <c r="AF62" s="2088"/>
      <c r="AG62" s="2088"/>
      <c r="AH62" s="2089"/>
      <c r="AK62" s="141"/>
      <c r="AL62" s="169"/>
      <c r="AN62" s="1545"/>
      <c r="AO62" s="1545"/>
      <c r="AP62" s="1545"/>
      <c r="AQ62" s="1545"/>
      <c r="AR62" s="1545"/>
      <c r="AS62" s="1545"/>
      <c r="AT62" s="1545"/>
      <c r="AU62" s="1545"/>
      <c r="AV62" s="1545"/>
      <c r="AW62" s="1545"/>
      <c r="AX62" s="1245"/>
      <c r="BA62" s="1403">
        <v>7</v>
      </c>
      <c r="BB62" s="1404"/>
      <c r="BC62" s="1404"/>
      <c r="BD62" s="1405"/>
      <c r="BE62" s="2101"/>
      <c r="BF62" s="2102"/>
      <c r="BG62" s="2102"/>
      <c r="BH62" s="69" t="s">
        <v>330</v>
      </c>
      <c r="BI62" s="1271"/>
      <c r="BJ62" s="1272"/>
      <c r="BK62" s="1252"/>
      <c r="BL62" s="1253"/>
      <c r="BM62" s="1403">
        <v>7</v>
      </c>
      <c r="BN62" s="1404"/>
      <c r="BO62" s="1404"/>
      <c r="BP62" s="1405"/>
      <c r="BQ62" s="2078">
        <v>140</v>
      </c>
      <c r="BR62" s="2079"/>
      <c r="BS62" s="2079"/>
      <c r="BT62" s="69" t="s">
        <v>330</v>
      </c>
      <c r="BU62" s="1271"/>
      <c r="BV62" s="1272"/>
    </row>
    <row r="63" spans="1:95" ht="14.1" customHeight="1">
      <c r="A63" s="1209"/>
      <c r="B63" s="22"/>
      <c r="D63" s="2170"/>
      <c r="E63" s="2171"/>
      <c r="F63" s="2170"/>
      <c r="G63" s="2175"/>
      <c r="H63" s="1496" t="s">
        <v>474</v>
      </c>
      <c r="I63" s="1497"/>
      <c r="J63" s="1497"/>
      <c r="K63" s="1497"/>
      <c r="L63" s="1276"/>
      <c r="M63" s="58"/>
      <c r="N63" s="2072" t="s">
        <v>1676</v>
      </c>
      <c r="O63" s="2072"/>
      <c r="P63" s="2074"/>
      <c r="Q63" s="2074"/>
      <c r="R63" s="1436" t="s">
        <v>42</v>
      </c>
      <c r="S63" s="1436" t="s">
        <v>799</v>
      </c>
      <c r="T63" s="1940">
        <v>6</v>
      </c>
      <c r="U63" s="1940"/>
      <c r="V63" s="2103" t="s">
        <v>112</v>
      </c>
      <c r="W63" s="2103"/>
      <c r="X63" s="2103"/>
      <c r="Y63" s="2103"/>
      <c r="Z63" s="2103"/>
      <c r="AA63" s="2094" t="str">
        <f>IF($P$63=0,"",(IF($CF$47=TRUE,ROUNDDOWN($P$63/$T$63,1),"")))</f>
        <v/>
      </c>
      <c r="AB63" s="2094"/>
      <c r="AC63" s="2094"/>
      <c r="AD63" s="2105" t="s">
        <v>42</v>
      </c>
      <c r="AE63" s="2087"/>
      <c r="AF63" s="2088"/>
      <c r="AG63" s="2088"/>
      <c r="AH63" s="2089"/>
      <c r="AK63" s="22"/>
      <c r="AL63" s="1139"/>
      <c r="AN63" s="1545"/>
      <c r="AO63" s="1545"/>
      <c r="AP63" s="1545"/>
      <c r="AQ63" s="1545"/>
      <c r="AR63" s="1545"/>
      <c r="AS63" s="1545"/>
      <c r="AT63" s="1545"/>
      <c r="AU63" s="1545"/>
      <c r="AV63" s="1545"/>
      <c r="AW63" s="1545"/>
      <c r="AX63" s="1231"/>
      <c r="AZ63" s="507"/>
      <c r="BA63" s="1403">
        <v>8</v>
      </c>
      <c r="BB63" s="1404"/>
      <c r="BC63" s="1404"/>
      <c r="BD63" s="1405"/>
      <c r="BE63" s="2101"/>
      <c r="BF63" s="2102"/>
      <c r="BG63" s="2102"/>
      <c r="BH63" s="69" t="s">
        <v>330</v>
      </c>
      <c r="BI63" s="1271"/>
      <c r="BJ63" s="1272"/>
      <c r="BK63" s="1277"/>
      <c r="BL63" s="1278"/>
      <c r="BM63" s="1403">
        <v>8</v>
      </c>
      <c r="BN63" s="1404"/>
      <c r="BO63" s="1404"/>
      <c r="BP63" s="1405"/>
      <c r="BQ63" s="2078">
        <v>140</v>
      </c>
      <c r="BR63" s="2079"/>
      <c r="BS63" s="2079"/>
      <c r="BT63" s="69" t="s">
        <v>330</v>
      </c>
      <c r="BU63" s="1271"/>
      <c r="BV63" s="1272"/>
    </row>
    <row r="64" spans="1:95" ht="14.1" customHeight="1">
      <c r="A64" s="1209"/>
      <c r="B64" s="22"/>
      <c r="D64" s="2170"/>
      <c r="E64" s="2171"/>
      <c r="F64" s="2170"/>
      <c r="G64" s="2175"/>
      <c r="H64" s="2067"/>
      <c r="I64" s="2068"/>
      <c r="J64" s="2068"/>
      <c r="K64" s="2068"/>
      <c r="L64" s="1273"/>
      <c r="M64" s="149"/>
      <c r="N64" s="2073"/>
      <c r="O64" s="2073"/>
      <c r="P64" s="2075"/>
      <c r="Q64" s="2075"/>
      <c r="R64" s="1418"/>
      <c r="S64" s="1418"/>
      <c r="T64" s="1379"/>
      <c r="U64" s="1379"/>
      <c r="V64" s="2104"/>
      <c r="W64" s="2104"/>
      <c r="X64" s="2104"/>
      <c r="Y64" s="2104"/>
      <c r="Z64" s="2104"/>
      <c r="AA64" s="2095"/>
      <c r="AB64" s="2095"/>
      <c r="AC64" s="2095"/>
      <c r="AD64" s="2106"/>
      <c r="AE64" s="2087"/>
      <c r="AF64" s="2088"/>
      <c r="AG64" s="2088"/>
      <c r="AH64" s="2089"/>
      <c r="AK64" s="22"/>
      <c r="AL64" s="562" t="s">
        <v>1696</v>
      </c>
      <c r="AM64" s="22"/>
      <c r="AN64" s="1545" t="s">
        <v>1684</v>
      </c>
      <c r="AO64" s="1545"/>
      <c r="AP64" s="1545"/>
      <c r="AQ64" s="1545"/>
      <c r="AR64" s="1545"/>
      <c r="AS64" s="1545"/>
      <c r="AT64" s="1545"/>
      <c r="AU64" s="1545"/>
      <c r="AV64" s="1545"/>
      <c r="AW64" s="1545"/>
      <c r="AX64" s="1231"/>
      <c r="AZ64" s="507"/>
      <c r="BA64" s="1403">
        <v>9</v>
      </c>
      <c r="BB64" s="1404"/>
      <c r="BC64" s="1404"/>
      <c r="BD64" s="1405"/>
      <c r="BE64" s="2101"/>
      <c r="BF64" s="2102"/>
      <c r="BG64" s="2102"/>
      <c r="BH64" s="69" t="s">
        <v>330</v>
      </c>
      <c r="BI64" s="1271"/>
      <c r="BJ64" s="1272"/>
      <c r="BK64" s="1277"/>
      <c r="BL64" s="1278"/>
      <c r="BM64" s="1403">
        <v>9</v>
      </c>
      <c r="BN64" s="1404"/>
      <c r="BO64" s="1404"/>
      <c r="BP64" s="1405"/>
      <c r="BQ64" s="2078">
        <v>120</v>
      </c>
      <c r="BR64" s="2079"/>
      <c r="BS64" s="2079"/>
      <c r="BT64" s="69" t="s">
        <v>330</v>
      </c>
      <c r="BU64" s="1271"/>
      <c r="BV64" s="1272"/>
    </row>
    <row r="65" spans="1:87" ht="14.1" customHeight="1">
      <c r="A65" s="1209"/>
      <c r="B65" s="22"/>
      <c r="D65" s="2170"/>
      <c r="E65" s="2171"/>
      <c r="F65" s="2170"/>
      <c r="G65" s="2175"/>
      <c r="H65" s="1415" t="s">
        <v>755</v>
      </c>
      <c r="I65" s="1344"/>
      <c r="J65" s="1344"/>
      <c r="K65" s="1344"/>
      <c r="L65" s="1276"/>
      <c r="M65" s="58"/>
      <c r="N65" s="2072" t="s">
        <v>1676</v>
      </c>
      <c r="O65" s="2072"/>
      <c r="P65" s="1874"/>
      <c r="Q65" s="1874"/>
      <c r="R65" s="1344" t="s">
        <v>42</v>
      </c>
      <c r="S65" s="1344" t="s">
        <v>799</v>
      </c>
      <c r="T65" s="1929">
        <v>15</v>
      </c>
      <c r="U65" s="1929"/>
      <c r="V65" s="2107" t="s">
        <v>112</v>
      </c>
      <c r="W65" s="2107"/>
      <c r="X65" s="2107"/>
      <c r="Y65" s="2107"/>
      <c r="Z65" s="2107"/>
      <c r="AA65" s="2082" t="str">
        <f>IF($P$65=0,"",ROUNDDOWN($P$65/$T$65,1))</f>
        <v/>
      </c>
      <c r="AB65" s="2082"/>
      <c r="AC65" s="2082"/>
      <c r="AD65" s="2083" t="s">
        <v>42</v>
      </c>
      <c r="AE65" s="2087"/>
      <c r="AF65" s="2088"/>
      <c r="AG65" s="2088"/>
      <c r="AH65" s="2089"/>
      <c r="AK65" s="22"/>
      <c r="AL65" s="1139"/>
      <c r="AN65" s="2108" t="s">
        <v>1699</v>
      </c>
      <c r="AO65" s="2108"/>
      <c r="AP65" s="2108"/>
      <c r="AQ65" s="2108"/>
      <c r="AR65" s="2108"/>
      <c r="AS65" s="2108"/>
      <c r="AT65" s="2108"/>
      <c r="AU65" s="2108"/>
      <c r="AV65" s="2108"/>
      <c r="AW65" s="2108"/>
      <c r="AX65" s="2109"/>
      <c r="AZ65" s="507"/>
      <c r="BA65" s="1403">
        <v>10</v>
      </c>
      <c r="BB65" s="1404"/>
      <c r="BC65" s="1404"/>
      <c r="BD65" s="1405"/>
      <c r="BE65" s="2101"/>
      <c r="BF65" s="2102"/>
      <c r="BG65" s="2102"/>
      <c r="BH65" s="69" t="s">
        <v>330</v>
      </c>
      <c r="BI65" s="1271"/>
      <c r="BJ65" s="1272"/>
      <c r="BK65" s="1277"/>
      <c r="BL65" s="1278"/>
      <c r="BM65" s="1403">
        <v>10</v>
      </c>
      <c r="BN65" s="1404"/>
      <c r="BO65" s="1404"/>
      <c r="BP65" s="1405"/>
      <c r="BQ65" s="2078">
        <v>120</v>
      </c>
      <c r="BR65" s="2079"/>
      <c r="BS65" s="2079"/>
      <c r="BT65" s="69" t="s">
        <v>330</v>
      </c>
      <c r="BU65" s="1271"/>
      <c r="BV65" s="1272"/>
      <c r="BX65" s="740"/>
    </row>
    <row r="66" spans="1:87" ht="14.1" customHeight="1">
      <c r="A66" s="1209"/>
      <c r="B66" s="22"/>
      <c r="D66" s="2170"/>
      <c r="E66" s="2171"/>
      <c r="F66" s="2170"/>
      <c r="G66" s="2175"/>
      <c r="H66" s="1415"/>
      <c r="I66" s="1344"/>
      <c r="J66" s="1344"/>
      <c r="K66" s="1344"/>
      <c r="L66" s="1273"/>
      <c r="M66" s="149"/>
      <c r="N66" s="2073"/>
      <c r="O66" s="2073"/>
      <c r="P66" s="1874"/>
      <c r="Q66" s="1874"/>
      <c r="R66" s="1344"/>
      <c r="S66" s="1344"/>
      <c r="T66" s="1929"/>
      <c r="U66" s="1929"/>
      <c r="V66" s="2107"/>
      <c r="W66" s="2107"/>
      <c r="X66" s="2107"/>
      <c r="Y66" s="2107"/>
      <c r="Z66" s="2107"/>
      <c r="AA66" s="2082"/>
      <c r="AB66" s="2082"/>
      <c r="AC66" s="2082"/>
      <c r="AD66" s="2083"/>
      <c r="AE66" s="2087"/>
      <c r="AF66" s="2088"/>
      <c r="AG66" s="2088"/>
      <c r="AH66" s="2089"/>
      <c r="AK66" s="22"/>
      <c r="AL66" s="1139"/>
      <c r="AN66" s="2108"/>
      <c r="AO66" s="2108"/>
      <c r="AP66" s="2108"/>
      <c r="AQ66" s="2108"/>
      <c r="AR66" s="2108"/>
      <c r="AS66" s="2108"/>
      <c r="AT66" s="2108"/>
      <c r="AU66" s="2108"/>
      <c r="AV66" s="2108"/>
      <c r="AW66" s="2108"/>
      <c r="AX66" s="2109"/>
      <c r="AZ66" s="938"/>
      <c r="BA66" s="1403">
        <v>11</v>
      </c>
      <c r="BB66" s="1404"/>
      <c r="BC66" s="1404"/>
      <c r="BD66" s="1405"/>
      <c r="BE66" s="2101"/>
      <c r="BF66" s="2102"/>
      <c r="BG66" s="2102"/>
      <c r="BH66" s="69" t="s">
        <v>330</v>
      </c>
      <c r="BI66" s="108"/>
      <c r="BJ66" s="1268"/>
      <c r="BK66" s="1277"/>
      <c r="BL66" s="1278"/>
      <c r="BM66" s="1403">
        <v>11</v>
      </c>
      <c r="BN66" s="1404"/>
      <c r="BO66" s="1404"/>
      <c r="BP66" s="1405"/>
      <c r="BQ66" s="2078">
        <v>90</v>
      </c>
      <c r="BR66" s="2079"/>
      <c r="BS66" s="2079"/>
      <c r="BT66" s="69" t="s">
        <v>330</v>
      </c>
      <c r="BU66" s="108"/>
      <c r="BV66" s="1268"/>
    </row>
    <row r="67" spans="1:87" ht="14.1" customHeight="1">
      <c r="A67" s="1209"/>
      <c r="B67" s="22"/>
      <c r="D67" s="2170"/>
      <c r="E67" s="2171"/>
      <c r="F67" s="2170"/>
      <c r="G67" s="2175"/>
      <c r="H67" s="1496" t="s">
        <v>756</v>
      </c>
      <c r="I67" s="1497"/>
      <c r="J67" s="1497"/>
      <c r="K67" s="1497"/>
      <c r="L67" s="1276"/>
      <c r="M67" s="58"/>
      <c r="N67" s="2072" t="s">
        <v>1676</v>
      </c>
      <c r="O67" s="2072"/>
      <c r="P67" s="2074"/>
      <c r="Q67" s="2074"/>
      <c r="R67" s="1436" t="s">
        <v>42</v>
      </c>
      <c r="S67" s="1436" t="s">
        <v>799</v>
      </c>
      <c r="T67" s="1940">
        <v>25</v>
      </c>
      <c r="U67" s="1940"/>
      <c r="V67" s="2103" t="s">
        <v>112</v>
      </c>
      <c r="W67" s="2103"/>
      <c r="X67" s="2103"/>
      <c r="Y67" s="2103"/>
      <c r="Z67" s="2103"/>
      <c r="AA67" s="2094" t="str">
        <f>IF($P$67=0,"",ROUNDDOWN($P$67/$T$67,1))</f>
        <v/>
      </c>
      <c r="AB67" s="2094"/>
      <c r="AC67" s="2094"/>
      <c r="AD67" s="2105" t="s">
        <v>42</v>
      </c>
      <c r="AE67" s="2087"/>
      <c r="AF67" s="2088"/>
      <c r="AG67" s="2088"/>
      <c r="AH67" s="2089"/>
      <c r="AK67" s="1205"/>
      <c r="AL67" s="1139"/>
      <c r="AN67" s="2108"/>
      <c r="AO67" s="2108"/>
      <c r="AP67" s="2108"/>
      <c r="AQ67" s="2108"/>
      <c r="AR67" s="2108"/>
      <c r="AS67" s="2108"/>
      <c r="AT67" s="2108"/>
      <c r="AU67" s="2108"/>
      <c r="AV67" s="2108"/>
      <c r="AW67" s="2108"/>
      <c r="AX67" s="2109"/>
      <c r="AZ67" s="142"/>
      <c r="BA67" s="1403">
        <v>12</v>
      </c>
      <c r="BB67" s="1404"/>
      <c r="BC67" s="1404"/>
      <c r="BD67" s="1405"/>
      <c r="BE67" s="2101"/>
      <c r="BF67" s="2102"/>
      <c r="BG67" s="2102"/>
      <c r="BH67" s="69" t="s">
        <v>330</v>
      </c>
      <c r="BI67" s="1271"/>
      <c r="BJ67" s="1272"/>
      <c r="BK67" s="1277"/>
      <c r="BL67" s="1278"/>
      <c r="BM67" s="1403">
        <v>12</v>
      </c>
      <c r="BN67" s="1404"/>
      <c r="BO67" s="1404"/>
      <c r="BP67" s="1405"/>
      <c r="BQ67" s="2078">
        <v>90</v>
      </c>
      <c r="BR67" s="2079"/>
      <c r="BS67" s="2079"/>
      <c r="BT67" s="69" t="s">
        <v>330</v>
      </c>
      <c r="BU67" s="1271"/>
      <c r="BV67" s="1272"/>
    </row>
    <row r="68" spans="1:87" ht="15" customHeight="1">
      <c r="A68" s="1209"/>
      <c r="B68" s="22"/>
      <c r="D68" s="2170"/>
      <c r="E68" s="2171"/>
      <c r="F68" s="2170"/>
      <c r="G68" s="2175"/>
      <c r="H68" s="2067"/>
      <c r="I68" s="2068"/>
      <c r="J68" s="2068"/>
      <c r="K68" s="2068"/>
      <c r="L68" s="1273"/>
      <c r="M68" s="149"/>
      <c r="N68" s="2073"/>
      <c r="O68" s="2073"/>
      <c r="P68" s="2075"/>
      <c r="Q68" s="2075"/>
      <c r="R68" s="1418"/>
      <c r="S68" s="1418"/>
      <c r="T68" s="1379"/>
      <c r="U68" s="1379"/>
      <c r="V68" s="2104"/>
      <c r="W68" s="2104"/>
      <c r="X68" s="2104"/>
      <c r="Y68" s="2104"/>
      <c r="Z68" s="2104"/>
      <c r="AA68" s="2095"/>
      <c r="AB68" s="2095"/>
      <c r="AC68" s="2095"/>
      <c r="AD68" s="2106"/>
      <c r="AE68" s="2087"/>
      <c r="AF68" s="2088"/>
      <c r="AG68" s="2088"/>
      <c r="AH68" s="2089"/>
      <c r="AK68" s="1205"/>
      <c r="AL68" s="170"/>
      <c r="AM68" s="165"/>
      <c r="AN68" s="2108"/>
      <c r="AO68" s="2108"/>
      <c r="AP68" s="2108"/>
      <c r="AQ68" s="2108"/>
      <c r="AR68" s="2108"/>
      <c r="AS68" s="2108"/>
      <c r="AT68" s="2108"/>
      <c r="AU68" s="2108"/>
      <c r="AV68" s="2108"/>
      <c r="AW68" s="2108"/>
      <c r="AX68" s="2109"/>
      <c r="AZ68" s="1279"/>
      <c r="BA68" s="1403">
        <v>13</v>
      </c>
      <c r="BB68" s="1404"/>
      <c r="BC68" s="1404"/>
      <c r="BD68" s="1405"/>
      <c r="BE68" s="2101"/>
      <c r="BF68" s="2102"/>
      <c r="BG68" s="2102"/>
      <c r="BH68" s="69" t="s">
        <v>330</v>
      </c>
      <c r="BI68" s="1271"/>
      <c r="BJ68" s="1272"/>
      <c r="BK68" s="1277"/>
      <c r="BL68" s="1278"/>
      <c r="BM68" s="1403">
        <v>13</v>
      </c>
      <c r="BN68" s="1404"/>
      <c r="BO68" s="1404"/>
      <c r="BP68" s="1405"/>
      <c r="BQ68" s="2078">
        <v>80</v>
      </c>
      <c r="BR68" s="2079"/>
      <c r="BS68" s="2079"/>
      <c r="BT68" s="69" t="s">
        <v>330</v>
      </c>
      <c r="BU68" s="1271"/>
      <c r="BV68" s="1272"/>
      <c r="BX68" s="740"/>
    </row>
    <row r="69" spans="1:87" ht="14.1" customHeight="1">
      <c r="A69" s="1209"/>
      <c r="B69" s="22"/>
      <c r="D69" s="2170"/>
      <c r="E69" s="2171"/>
      <c r="F69" s="2170"/>
      <c r="G69" s="2175"/>
      <c r="H69" s="1496" t="s">
        <v>1695</v>
      </c>
      <c r="I69" s="1497"/>
      <c r="J69" s="1497"/>
      <c r="K69" s="1497"/>
      <c r="L69" s="1276"/>
      <c r="M69" s="58"/>
      <c r="N69" s="2072" t="s">
        <v>1676</v>
      </c>
      <c r="O69" s="2072"/>
      <c r="P69" s="1436" t="str">
        <f>IF(CF48=FALSE,"",IF((E50+I50+M50+Q50+U50+Y50=0),"",E50+I50+M50+Q50+U50+Y50))</f>
        <v/>
      </c>
      <c r="Q69" s="1436"/>
      <c r="R69" s="1436" t="s">
        <v>42</v>
      </c>
      <c r="S69" s="1436" t="s">
        <v>799</v>
      </c>
      <c r="T69" s="1940">
        <v>2</v>
      </c>
      <c r="U69" s="1940"/>
      <c r="V69" s="2103" t="s">
        <v>112</v>
      </c>
      <c r="W69" s="2103"/>
      <c r="X69" s="2103"/>
      <c r="Y69" s="2103"/>
      <c r="Z69" s="2103"/>
      <c r="AA69" s="2094" t="str">
        <f>IF($P$69="","",ROUNDDOWN($P$69/$T$69,1))</f>
        <v/>
      </c>
      <c r="AB69" s="2094"/>
      <c r="AC69" s="2094"/>
      <c r="AD69" s="2105" t="s">
        <v>42</v>
      </c>
      <c r="AE69" s="2087"/>
      <c r="AF69" s="2088"/>
      <c r="AG69" s="2088"/>
      <c r="AH69" s="2089"/>
      <c r="AK69" s="1205"/>
      <c r="AL69" s="2110" t="s">
        <v>805</v>
      </c>
      <c r="AM69" s="2111"/>
      <c r="AN69" s="2111"/>
      <c r="AO69" s="2111"/>
      <c r="AP69" s="2111"/>
      <c r="AQ69" s="2111"/>
      <c r="AR69" s="2111"/>
      <c r="AS69" s="2111"/>
      <c r="AT69" s="2111"/>
      <c r="AU69" s="2111"/>
      <c r="AV69" s="2111"/>
      <c r="AW69" s="2111"/>
      <c r="AX69" s="1231"/>
      <c r="BA69" s="1403">
        <v>14</v>
      </c>
      <c r="BB69" s="1404"/>
      <c r="BC69" s="1404"/>
      <c r="BD69" s="1405"/>
      <c r="BE69" s="2101"/>
      <c r="BF69" s="2102"/>
      <c r="BG69" s="2102"/>
      <c r="BH69" s="69" t="s">
        <v>330</v>
      </c>
      <c r="BI69" s="1271"/>
      <c r="BJ69" s="1272"/>
      <c r="BK69" s="1277"/>
      <c r="BL69" s="1278"/>
      <c r="BM69" s="1403">
        <v>14</v>
      </c>
      <c r="BN69" s="1404"/>
      <c r="BO69" s="1404"/>
      <c r="BP69" s="1405"/>
      <c r="BQ69" s="2078"/>
      <c r="BR69" s="2079"/>
      <c r="BS69" s="2079"/>
      <c r="BT69" s="69" t="s">
        <v>330</v>
      </c>
      <c r="BU69" s="1271"/>
      <c r="BV69" s="1272"/>
    </row>
    <row r="70" spans="1:87" ht="14.1" customHeight="1">
      <c r="A70" s="1209"/>
      <c r="B70" s="22"/>
      <c r="D70" s="2170"/>
      <c r="E70" s="2171"/>
      <c r="F70" s="2170"/>
      <c r="G70" s="2175"/>
      <c r="H70" s="2067"/>
      <c r="I70" s="2068"/>
      <c r="J70" s="2068"/>
      <c r="K70" s="2068"/>
      <c r="L70" s="1273"/>
      <c r="M70" s="149"/>
      <c r="N70" s="2073"/>
      <c r="O70" s="2073"/>
      <c r="P70" s="1418"/>
      <c r="Q70" s="1418"/>
      <c r="R70" s="1418"/>
      <c r="S70" s="1418"/>
      <c r="T70" s="1379"/>
      <c r="U70" s="1379"/>
      <c r="V70" s="2104"/>
      <c r="W70" s="2104"/>
      <c r="X70" s="2104"/>
      <c r="Y70" s="2104"/>
      <c r="Z70" s="2104"/>
      <c r="AA70" s="2095"/>
      <c r="AB70" s="2095"/>
      <c r="AC70" s="2095"/>
      <c r="AD70" s="2106"/>
      <c r="AE70" s="2090"/>
      <c r="AF70" s="2091"/>
      <c r="AG70" s="2091"/>
      <c r="AH70" s="2092"/>
      <c r="AK70" s="1205"/>
      <c r="AL70" s="169" t="s">
        <v>466</v>
      </c>
      <c r="AM70" s="610" t="s">
        <v>802</v>
      </c>
      <c r="AN70" s="1545" t="s">
        <v>1790</v>
      </c>
      <c r="AO70" s="1545"/>
      <c r="AP70" s="1545"/>
      <c r="AQ70" s="1545"/>
      <c r="AR70" s="1545"/>
      <c r="AS70" s="1545"/>
      <c r="AT70" s="1545"/>
      <c r="AU70" s="1545"/>
      <c r="AV70" s="1545"/>
      <c r="AW70" s="1545"/>
      <c r="AX70" s="1231"/>
      <c r="BA70" s="1403">
        <v>15</v>
      </c>
      <c r="BB70" s="1404"/>
      <c r="BC70" s="1404"/>
      <c r="BD70" s="1405"/>
      <c r="BE70" s="2101"/>
      <c r="BF70" s="2102"/>
      <c r="BG70" s="2102"/>
      <c r="BH70" s="69" t="s">
        <v>330</v>
      </c>
      <c r="BI70" s="1271"/>
      <c r="BJ70" s="1272"/>
      <c r="BK70" s="1277"/>
      <c r="BL70" s="1278"/>
      <c r="BM70" s="1403">
        <v>15</v>
      </c>
      <c r="BN70" s="1404"/>
      <c r="BO70" s="1404"/>
      <c r="BP70" s="1405"/>
      <c r="BQ70" s="2078"/>
      <c r="BR70" s="2079"/>
      <c r="BS70" s="2079"/>
      <c r="BT70" s="69" t="s">
        <v>330</v>
      </c>
      <c r="BU70" s="1271"/>
      <c r="BV70" s="1272"/>
    </row>
    <row r="71" spans="1:87" ht="14.1" customHeight="1">
      <c r="A71" s="1209"/>
      <c r="B71" s="22"/>
      <c r="D71" s="2170"/>
      <c r="E71" s="2171"/>
      <c r="F71" s="2170"/>
      <c r="G71" s="2175"/>
      <c r="H71" s="1931" t="s">
        <v>1791</v>
      </c>
      <c r="I71" s="1932"/>
      <c r="J71" s="1932"/>
      <c r="K71" s="1932"/>
      <c r="L71" s="1932"/>
      <c r="M71" s="1932"/>
      <c r="N71" s="1932"/>
      <c r="O71" s="1932"/>
      <c r="P71" s="1932"/>
      <c r="Q71" s="1932"/>
      <c r="R71" s="1932"/>
      <c r="S71" s="1932"/>
      <c r="T71" s="1932"/>
      <c r="U71" s="1932"/>
      <c r="V71" s="2099" t="s">
        <v>1186</v>
      </c>
      <c r="W71" s="2099"/>
      <c r="X71" s="2099"/>
      <c r="Y71" s="2099"/>
      <c r="Z71" s="2099"/>
      <c r="AA71" s="2118">
        <v>1</v>
      </c>
      <c r="AB71" s="2118"/>
      <c r="AC71" s="2118"/>
      <c r="AD71" s="2119" t="s">
        <v>13</v>
      </c>
      <c r="AE71" s="2120"/>
      <c r="AF71" s="2121"/>
      <c r="AG71" s="2121"/>
      <c r="AH71" s="2122"/>
      <c r="AK71" s="1205"/>
      <c r="AL71" s="169"/>
      <c r="AM71" s="22"/>
      <c r="AN71" s="1545"/>
      <c r="AO71" s="1545"/>
      <c r="AP71" s="1545"/>
      <c r="AQ71" s="1545"/>
      <c r="AR71" s="1545"/>
      <c r="AS71" s="1545"/>
      <c r="AT71" s="1545"/>
      <c r="AU71" s="1545"/>
      <c r="AV71" s="1545"/>
      <c r="AW71" s="1545"/>
      <c r="AX71" s="1231"/>
      <c r="BA71" s="1403">
        <v>16</v>
      </c>
      <c r="BB71" s="1404"/>
      <c r="BC71" s="1404"/>
      <c r="BD71" s="1405"/>
      <c r="BE71" s="2101"/>
      <c r="BF71" s="2102"/>
      <c r="BG71" s="2102"/>
      <c r="BH71" s="69" t="s">
        <v>330</v>
      </c>
      <c r="BI71" s="108"/>
      <c r="BJ71" s="1268"/>
      <c r="BK71" s="1277"/>
      <c r="BL71" s="1278"/>
      <c r="BM71" s="1403">
        <v>16</v>
      </c>
      <c r="BN71" s="1404"/>
      <c r="BO71" s="1404"/>
      <c r="BP71" s="1405"/>
      <c r="BQ71" s="2078"/>
      <c r="BR71" s="2079"/>
      <c r="BS71" s="2079"/>
      <c r="BT71" s="69" t="s">
        <v>330</v>
      </c>
      <c r="BU71" s="108"/>
      <c r="BV71" s="1268"/>
    </row>
    <row r="72" spans="1:87" ht="14.1" customHeight="1">
      <c r="A72" s="34"/>
      <c r="B72" s="22"/>
      <c r="D72" s="2170"/>
      <c r="E72" s="2171"/>
      <c r="F72" s="2170"/>
      <c r="G72" s="2175"/>
      <c r="H72" s="1931"/>
      <c r="I72" s="1932"/>
      <c r="J72" s="1932"/>
      <c r="K72" s="1932"/>
      <c r="L72" s="1932"/>
      <c r="M72" s="1932"/>
      <c r="N72" s="1932"/>
      <c r="O72" s="1932"/>
      <c r="P72" s="1932"/>
      <c r="Q72" s="1932"/>
      <c r="R72" s="1932"/>
      <c r="S72" s="1932"/>
      <c r="T72" s="1932"/>
      <c r="U72" s="1932"/>
      <c r="V72" s="2099"/>
      <c r="W72" s="2099"/>
      <c r="X72" s="2099"/>
      <c r="Y72" s="2099"/>
      <c r="Z72" s="2099"/>
      <c r="AA72" s="2118"/>
      <c r="AB72" s="2118"/>
      <c r="AC72" s="2118"/>
      <c r="AD72" s="2119"/>
      <c r="AE72" s="2123"/>
      <c r="AF72" s="2124"/>
      <c r="AG72" s="2124"/>
      <c r="AH72" s="2125"/>
      <c r="AK72" s="86"/>
      <c r="AL72" s="169"/>
      <c r="AM72" s="22"/>
      <c r="AN72" s="1545"/>
      <c r="AO72" s="1545"/>
      <c r="AP72" s="1545"/>
      <c r="AQ72" s="1545"/>
      <c r="AR72" s="1545"/>
      <c r="AS72" s="1545"/>
      <c r="AT72" s="1545"/>
      <c r="AU72" s="1545"/>
      <c r="AV72" s="1545"/>
      <c r="AW72" s="1545"/>
      <c r="AX72" s="1231"/>
      <c r="BA72" s="1403">
        <v>17</v>
      </c>
      <c r="BB72" s="1404"/>
      <c r="BC72" s="1404"/>
      <c r="BD72" s="1405"/>
      <c r="BE72" s="2101"/>
      <c r="BF72" s="2102"/>
      <c r="BG72" s="2102"/>
      <c r="BH72" s="69" t="s">
        <v>330</v>
      </c>
      <c r="BI72" s="1271"/>
      <c r="BJ72" s="1272"/>
      <c r="BK72" s="1277"/>
      <c r="BL72" s="1278"/>
      <c r="BM72" s="1403">
        <v>17</v>
      </c>
      <c r="BN72" s="1404"/>
      <c r="BO72" s="1404"/>
      <c r="BP72" s="1405"/>
      <c r="BQ72" s="2078"/>
      <c r="BR72" s="2079"/>
      <c r="BS72" s="2079"/>
      <c r="BT72" s="69" t="s">
        <v>330</v>
      </c>
      <c r="BU72" s="1271"/>
      <c r="BV72" s="1272"/>
    </row>
    <row r="73" spans="1:87" ht="14.1" customHeight="1">
      <c r="A73" s="34"/>
      <c r="B73" s="22"/>
      <c r="D73" s="2170"/>
      <c r="E73" s="2171"/>
      <c r="F73" s="2170"/>
      <c r="G73" s="2175"/>
      <c r="H73" s="1435" t="s">
        <v>155</v>
      </c>
      <c r="I73" s="1436"/>
      <c r="J73" s="1436"/>
      <c r="K73" s="1436"/>
      <c r="L73" s="1276"/>
      <c r="M73" s="58"/>
      <c r="N73" s="2072" t="s">
        <v>1676</v>
      </c>
      <c r="O73" s="2072"/>
      <c r="P73" s="2113">
        <f>SUM($P$57:$Q$70)</f>
        <v>0</v>
      </c>
      <c r="Q73" s="2113"/>
      <c r="R73" s="2072" t="s">
        <v>42</v>
      </c>
      <c r="S73" s="2072"/>
      <c r="T73" s="2072"/>
      <c r="U73" s="2072"/>
      <c r="V73" s="1497" t="s">
        <v>1186</v>
      </c>
      <c r="W73" s="1497"/>
      <c r="X73" s="1497"/>
      <c r="Y73" s="1497"/>
      <c r="Z73" s="1497"/>
      <c r="AA73" s="2114" t="str">
        <f>IF($P$73=0,"",ROUND(SUM($AA$57:$AC$72),0))</f>
        <v/>
      </c>
      <c r="AB73" s="2114"/>
      <c r="AC73" s="2114"/>
      <c r="AD73" s="2116" t="s">
        <v>13</v>
      </c>
      <c r="AE73" s="2126" t="s">
        <v>1048</v>
      </c>
      <c r="AF73" s="2127"/>
      <c r="AG73" s="2127"/>
      <c r="AH73" s="2128"/>
      <c r="AK73" s="86"/>
      <c r="AL73" s="169"/>
      <c r="AM73" s="610" t="s">
        <v>804</v>
      </c>
      <c r="AN73" s="1545" t="s">
        <v>1792</v>
      </c>
      <c r="AO73" s="1545"/>
      <c r="AP73" s="1545"/>
      <c r="AQ73" s="1545"/>
      <c r="AR73" s="1545"/>
      <c r="AS73" s="1545"/>
      <c r="AT73" s="1545"/>
      <c r="AU73" s="1545"/>
      <c r="AV73" s="1545"/>
      <c r="AW73" s="1545"/>
      <c r="AX73" s="1076"/>
      <c r="BA73" s="1403">
        <v>18</v>
      </c>
      <c r="BB73" s="1404"/>
      <c r="BC73" s="1404"/>
      <c r="BD73" s="1405"/>
      <c r="BE73" s="2101"/>
      <c r="BF73" s="2102"/>
      <c r="BG73" s="2102"/>
      <c r="BH73" s="69" t="s">
        <v>330</v>
      </c>
      <c r="BI73" s="1271"/>
      <c r="BJ73" s="1272"/>
      <c r="BK73" s="1277"/>
      <c r="BL73" s="1278"/>
      <c r="BM73" s="1403">
        <v>18</v>
      </c>
      <c r="BN73" s="1404"/>
      <c r="BO73" s="1404"/>
      <c r="BP73" s="1405"/>
      <c r="BQ73" s="2078"/>
      <c r="BR73" s="2079"/>
      <c r="BS73" s="2079"/>
      <c r="BT73" s="69" t="s">
        <v>330</v>
      </c>
      <c r="BU73" s="1271"/>
      <c r="BV73" s="1272"/>
    </row>
    <row r="74" spans="1:87" ht="14.1" customHeight="1">
      <c r="A74" s="34"/>
      <c r="B74" s="22"/>
      <c r="D74" s="2170"/>
      <c r="E74" s="2171"/>
      <c r="F74" s="2172"/>
      <c r="G74" s="2176"/>
      <c r="H74" s="2112"/>
      <c r="I74" s="1370"/>
      <c r="J74" s="1370"/>
      <c r="K74" s="1370"/>
      <c r="L74" s="548"/>
      <c r="M74" s="549"/>
      <c r="N74" s="1869"/>
      <c r="O74" s="1869"/>
      <c r="P74" s="1989"/>
      <c r="Q74" s="1989"/>
      <c r="R74" s="1869"/>
      <c r="S74" s="1869"/>
      <c r="T74" s="1869"/>
      <c r="U74" s="1869"/>
      <c r="V74" s="2025"/>
      <c r="W74" s="2025"/>
      <c r="X74" s="2025"/>
      <c r="Y74" s="2025"/>
      <c r="Z74" s="2025"/>
      <c r="AA74" s="2115"/>
      <c r="AB74" s="2115"/>
      <c r="AC74" s="2115"/>
      <c r="AD74" s="2117"/>
      <c r="AE74" s="2129"/>
      <c r="AF74" s="2130"/>
      <c r="AG74" s="2130"/>
      <c r="AH74" s="2131"/>
      <c r="AK74" s="171"/>
      <c r="AL74" s="175"/>
      <c r="AM74" s="502"/>
      <c r="AN74" s="1545"/>
      <c r="AO74" s="1545"/>
      <c r="AP74" s="1545"/>
      <c r="AQ74" s="1545"/>
      <c r="AR74" s="1545"/>
      <c r="AS74" s="1545"/>
      <c r="AT74" s="1545"/>
      <c r="AU74" s="1545"/>
      <c r="AV74" s="1545"/>
      <c r="AW74" s="1545"/>
      <c r="AX74" s="1231"/>
      <c r="BA74" s="1403">
        <v>19</v>
      </c>
      <c r="BB74" s="1404"/>
      <c r="BC74" s="1404"/>
      <c r="BD74" s="1405"/>
      <c r="BE74" s="2101"/>
      <c r="BF74" s="2102"/>
      <c r="BG74" s="2102"/>
      <c r="BH74" s="69" t="s">
        <v>330</v>
      </c>
      <c r="BI74" s="1271"/>
      <c r="BJ74" s="1272"/>
      <c r="BK74" s="1277"/>
      <c r="BL74" s="1278"/>
      <c r="BM74" s="1403">
        <v>19</v>
      </c>
      <c r="BN74" s="1404"/>
      <c r="BO74" s="1404"/>
      <c r="BP74" s="1405"/>
      <c r="BQ74" s="2078"/>
      <c r="BR74" s="2079"/>
      <c r="BS74" s="2079"/>
      <c r="BT74" s="69" t="s">
        <v>330</v>
      </c>
      <c r="BU74" s="1271"/>
      <c r="BV74" s="1272"/>
    </row>
    <row r="75" spans="1:87" ht="14.1" customHeight="1">
      <c r="A75" s="34"/>
      <c r="B75" s="22"/>
      <c r="D75" s="2170"/>
      <c r="E75" s="2171"/>
      <c r="F75" s="2142" t="s">
        <v>1023</v>
      </c>
      <c r="G75" s="2099"/>
      <c r="H75" s="2099"/>
      <c r="I75" s="2099"/>
      <c r="J75" s="2099"/>
      <c r="K75" s="2099"/>
      <c r="L75" s="2145" t="s">
        <v>804</v>
      </c>
      <c r="M75" s="2146"/>
      <c r="N75" s="2149" t="s">
        <v>800</v>
      </c>
      <c r="O75" s="2149"/>
      <c r="P75" s="2149"/>
      <c r="Q75" s="2149"/>
      <c r="R75" s="2149"/>
      <c r="S75" s="2149"/>
      <c r="T75" s="2149"/>
      <c r="U75" s="2151" t="s">
        <v>383</v>
      </c>
      <c r="V75" s="2151"/>
      <c r="W75" s="2151"/>
      <c r="X75" s="2151"/>
      <c r="Y75" s="2151"/>
      <c r="Z75" s="2151"/>
      <c r="AA75" s="2152">
        <v>1</v>
      </c>
      <c r="AB75" s="2152"/>
      <c r="AC75" s="2152"/>
      <c r="AD75" s="2154" t="s">
        <v>13</v>
      </c>
      <c r="AE75" s="1366"/>
      <c r="AF75" s="1367"/>
      <c r="AG75" s="1367"/>
      <c r="AH75" s="1368"/>
      <c r="AK75" s="1205"/>
      <c r="AL75" s="1139"/>
      <c r="AN75" s="1545"/>
      <c r="AO75" s="1545"/>
      <c r="AP75" s="1545"/>
      <c r="AQ75" s="1545"/>
      <c r="AR75" s="1545"/>
      <c r="AS75" s="1545"/>
      <c r="AT75" s="1545"/>
      <c r="AU75" s="1545"/>
      <c r="AV75" s="1545"/>
      <c r="AW75" s="1545"/>
      <c r="AX75" s="1245"/>
      <c r="BA75" s="1403">
        <v>20</v>
      </c>
      <c r="BB75" s="1404"/>
      <c r="BC75" s="1404"/>
      <c r="BD75" s="1405"/>
      <c r="BE75" s="2101"/>
      <c r="BF75" s="2102"/>
      <c r="BG75" s="2102"/>
      <c r="BH75" s="69" t="s">
        <v>330</v>
      </c>
      <c r="BI75" s="1271"/>
      <c r="BJ75" s="1272"/>
      <c r="BK75" s="1280"/>
      <c r="BL75" s="1281"/>
      <c r="BM75" s="1403">
        <v>20</v>
      </c>
      <c r="BN75" s="1404"/>
      <c r="BO75" s="1404"/>
      <c r="BP75" s="1405"/>
      <c r="BQ75" s="2078"/>
      <c r="BR75" s="2079"/>
      <c r="BS75" s="2079"/>
      <c r="BT75" s="69" t="s">
        <v>330</v>
      </c>
      <c r="BU75" s="1271"/>
      <c r="BV75" s="1272"/>
    </row>
    <row r="76" spans="1:87" ht="14.1" customHeight="1">
      <c r="A76" s="34"/>
      <c r="B76" s="22"/>
      <c r="D76" s="2170"/>
      <c r="E76" s="2171"/>
      <c r="F76" s="2142"/>
      <c r="G76" s="2099"/>
      <c r="H76" s="2099"/>
      <c r="I76" s="2099"/>
      <c r="J76" s="2099"/>
      <c r="K76" s="2099"/>
      <c r="L76" s="2147"/>
      <c r="M76" s="2148"/>
      <c r="N76" s="2150"/>
      <c r="O76" s="2150"/>
      <c r="P76" s="2150"/>
      <c r="Q76" s="2150"/>
      <c r="R76" s="2150"/>
      <c r="S76" s="2150"/>
      <c r="T76" s="2150"/>
      <c r="U76" s="1379"/>
      <c r="V76" s="1379"/>
      <c r="W76" s="1379"/>
      <c r="X76" s="1379"/>
      <c r="Y76" s="1379"/>
      <c r="Z76" s="1379"/>
      <c r="AA76" s="2153"/>
      <c r="AB76" s="2153"/>
      <c r="AC76" s="2153"/>
      <c r="AD76" s="1943"/>
      <c r="AE76" s="1728"/>
      <c r="AF76" s="1344"/>
      <c r="AG76" s="1344"/>
      <c r="AH76" s="1416"/>
      <c r="AK76" s="1205"/>
      <c r="AL76" s="170"/>
      <c r="AM76" s="165"/>
      <c r="AN76" s="1545"/>
      <c r="AO76" s="1545"/>
      <c r="AP76" s="1545"/>
      <c r="AQ76" s="1545"/>
      <c r="AR76" s="1545"/>
      <c r="AS76" s="1545"/>
      <c r="AT76" s="1545"/>
      <c r="AU76" s="1545"/>
      <c r="AV76" s="1545"/>
      <c r="AW76" s="1545"/>
      <c r="AX76" s="1231"/>
      <c r="BA76" s="179"/>
      <c r="BB76" s="179"/>
      <c r="BC76" s="179"/>
      <c r="BD76" s="179"/>
      <c r="BE76" s="1282"/>
      <c r="BF76" s="1282"/>
      <c r="BG76" s="1282"/>
      <c r="BH76" s="584"/>
      <c r="BI76" s="499"/>
      <c r="BJ76" s="1081"/>
      <c r="BK76" s="1252"/>
      <c r="BL76" s="1253"/>
      <c r="BM76" s="179"/>
      <c r="BN76" s="179"/>
      <c r="BO76" s="179"/>
      <c r="BP76" s="179"/>
      <c r="BQ76" s="1282"/>
      <c r="BR76" s="1282"/>
      <c r="BS76" s="1282"/>
      <c r="BT76" s="584"/>
      <c r="BU76" s="499"/>
      <c r="BV76" s="1081"/>
    </row>
    <row r="77" spans="1:87" ht="14.1" customHeight="1">
      <c r="A77" s="34"/>
      <c r="B77" s="22"/>
      <c r="D77" s="2170"/>
      <c r="E77" s="2171"/>
      <c r="F77" s="2142"/>
      <c r="G77" s="2099"/>
      <c r="H77" s="2099"/>
      <c r="I77" s="2099"/>
      <c r="J77" s="2099"/>
      <c r="K77" s="2099"/>
      <c r="L77" s="2132" t="s">
        <v>803</v>
      </c>
      <c r="M77" s="2133"/>
      <c r="N77" s="2136" t="s">
        <v>801</v>
      </c>
      <c r="O77" s="2136"/>
      <c r="P77" s="2136"/>
      <c r="Q77" s="2136"/>
      <c r="R77" s="2136"/>
      <c r="S77" s="2136"/>
      <c r="T77" s="2136"/>
      <c r="U77" s="1940" t="s">
        <v>757</v>
      </c>
      <c r="V77" s="1940"/>
      <c r="W77" s="1940"/>
      <c r="X77" s="1940"/>
      <c r="Y77" s="1940"/>
      <c r="Z77" s="1940"/>
      <c r="AA77" s="2139">
        <v>1</v>
      </c>
      <c r="AB77" s="2139"/>
      <c r="AC77" s="2139"/>
      <c r="AD77" s="1943" t="s">
        <v>13</v>
      </c>
      <c r="AE77" s="1728"/>
      <c r="AF77" s="1344"/>
      <c r="AG77" s="1344"/>
      <c r="AH77" s="1416"/>
      <c r="AK77" s="1205"/>
      <c r="AL77" s="170"/>
      <c r="AM77" s="502" t="s">
        <v>803</v>
      </c>
      <c r="AN77" s="1545" t="s">
        <v>1672</v>
      </c>
      <c r="AO77" s="1545"/>
      <c r="AP77" s="1545"/>
      <c r="AQ77" s="1545"/>
      <c r="AR77" s="1545"/>
      <c r="AS77" s="1545"/>
      <c r="AT77" s="1545"/>
      <c r="AU77" s="1545"/>
      <c r="AV77" s="1545"/>
      <c r="AW77" s="1545"/>
      <c r="AX77" s="1231"/>
    </row>
    <row r="78" spans="1:87" ht="9.9499999999999993" customHeight="1" thickBot="1">
      <c r="A78" s="34"/>
      <c r="B78" s="22"/>
      <c r="D78" s="2170"/>
      <c r="E78" s="2171"/>
      <c r="F78" s="2143"/>
      <c r="G78" s="2144"/>
      <c r="H78" s="2144"/>
      <c r="I78" s="2144"/>
      <c r="J78" s="2144"/>
      <c r="K78" s="2144"/>
      <c r="L78" s="2134"/>
      <c r="M78" s="2135"/>
      <c r="N78" s="2137"/>
      <c r="O78" s="2137"/>
      <c r="P78" s="2137"/>
      <c r="Q78" s="2137"/>
      <c r="R78" s="2137"/>
      <c r="S78" s="2137"/>
      <c r="T78" s="2137"/>
      <c r="U78" s="2138"/>
      <c r="V78" s="2138"/>
      <c r="W78" s="2138"/>
      <c r="X78" s="2138"/>
      <c r="Y78" s="2138"/>
      <c r="Z78" s="2138"/>
      <c r="AA78" s="2140"/>
      <c r="AB78" s="2140"/>
      <c r="AC78" s="2140"/>
      <c r="AD78" s="2141"/>
      <c r="AE78" s="2165"/>
      <c r="AF78" s="2166"/>
      <c r="AG78" s="2166"/>
      <c r="AH78" s="2167"/>
      <c r="AK78" s="1205"/>
      <c r="AL78" s="170"/>
      <c r="AN78" s="1545"/>
      <c r="AO78" s="1545"/>
      <c r="AP78" s="1545"/>
      <c r="AQ78" s="1545"/>
      <c r="AR78" s="1545"/>
      <c r="AS78" s="1545"/>
      <c r="AT78" s="1545"/>
      <c r="AU78" s="1545"/>
      <c r="AV78" s="1545"/>
      <c r="AW78" s="1545"/>
      <c r="AX78" s="1231"/>
      <c r="AY78" s="507"/>
      <c r="AZ78" s="507"/>
      <c r="BA78" s="507"/>
      <c r="BY78" s="35"/>
    </row>
    <row r="79" spans="1:87" ht="14.1" customHeight="1">
      <c r="A79" s="34"/>
      <c r="B79" s="22"/>
      <c r="D79" s="2170"/>
      <c r="E79" s="2171"/>
      <c r="F79" s="2156" t="s">
        <v>144</v>
      </c>
      <c r="G79" s="2157"/>
      <c r="H79" s="2157"/>
      <c r="I79" s="2157"/>
      <c r="J79" s="2157"/>
      <c r="K79" s="2158"/>
      <c r="L79" s="2160"/>
      <c r="M79" s="1344"/>
      <c r="N79" s="1344"/>
      <c r="O79" s="1344"/>
      <c r="P79" s="1344"/>
      <c r="Q79" s="1344"/>
      <c r="R79" s="1344"/>
      <c r="S79" s="1344"/>
      <c r="T79" s="1344"/>
      <c r="U79" s="1344"/>
      <c r="V79" s="2157" t="s">
        <v>61</v>
      </c>
      <c r="W79" s="2157"/>
      <c r="X79" s="2157"/>
      <c r="Y79" s="2157"/>
      <c r="Z79" s="2157"/>
      <c r="AA79" s="2162" t="str">
        <f>IF($P$73=0,"",SUM($AA$73:$AC$78))</f>
        <v/>
      </c>
      <c r="AB79" s="2162"/>
      <c r="AC79" s="2162"/>
      <c r="AD79" s="2163" t="s">
        <v>13</v>
      </c>
      <c r="AE79" s="2156"/>
      <c r="AF79" s="2157"/>
      <c r="AG79" s="2157"/>
      <c r="AH79" s="2164"/>
      <c r="AK79" s="171"/>
      <c r="AL79" s="170"/>
      <c r="AM79" s="165"/>
      <c r="AN79" s="1545"/>
      <c r="AO79" s="1545"/>
      <c r="AP79" s="1545"/>
      <c r="AQ79" s="1545"/>
      <c r="AR79" s="1545"/>
      <c r="AS79" s="1545"/>
      <c r="AT79" s="1545"/>
      <c r="AU79" s="1545"/>
      <c r="AV79" s="1545"/>
      <c r="AW79" s="1545"/>
      <c r="AX79" s="1245"/>
      <c r="AY79" s="506"/>
      <c r="AZ79" s="506"/>
      <c r="BA79" s="506"/>
      <c r="BY79" s="505"/>
      <c r="BZ79" s="35"/>
      <c r="CF79" s="564"/>
      <c r="CG79" s="564"/>
      <c r="CH79" s="565"/>
      <c r="CI79" s="565"/>
    </row>
    <row r="80" spans="1:87" ht="14.1" customHeight="1">
      <c r="A80" s="34"/>
      <c r="B80" s="22"/>
      <c r="D80" s="2172"/>
      <c r="E80" s="2173"/>
      <c r="F80" s="1369"/>
      <c r="G80" s="1370"/>
      <c r="H80" s="1370"/>
      <c r="I80" s="1370"/>
      <c r="J80" s="1370"/>
      <c r="K80" s="2159"/>
      <c r="L80" s="2161"/>
      <c r="M80" s="1370"/>
      <c r="N80" s="1370"/>
      <c r="O80" s="1370"/>
      <c r="P80" s="1370"/>
      <c r="Q80" s="1370"/>
      <c r="R80" s="1370"/>
      <c r="S80" s="1370"/>
      <c r="T80" s="1370"/>
      <c r="U80" s="1370"/>
      <c r="V80" s="1370"/>
      <c r="W80" s="1370"/>
      <c r="X80" s="1370"/>
      <c r="Y80" s="1370"/>
      <c r="Z80" s="1370"/>
      <c r="AA80" s="2115"/>
      <c r="AB80" s="2115"/>
      <c r="AC80" s="2115"/>
      <c r="AD80" s="2117"/>
      <c r="AE80" s="1369"/>
      <c r="AF80" s="1370"/>
      <c r="AG80" s="1370"/>
      <c r="AH80" s="1371"/>
      <c r="AK80" s="171"/>
      <c r="AL80" s="169" t="s">
        <v>126</v>
      </c>
      <c r="AM80" s="1707" t="s">
        <v>1533</v>
      </c>
      <c r="AN80" s="1707"/>
      <c r="AO80" s="1707"/>
      <c r="AP80" s="1707"/>
      <c r="AQ80" s="1707"/>
      <c r="AR80" s="1707"/>
      <c r="AS80" s="1707"/>
      <c r="AT80" s="1707"/>
      <c r="AU80" s="1707"/>
      <c r="AV80" s="1707"/>
      <c r="AW80" s="1707"/>
      <c r="AX80" s="1245"/>
      <c r="AY80" s="507"/>
      <c r="AZ80" s="507"/>
      <c r="BA80" s="507"/>
      <c r="BY80" s="35"/>
      <c r="CF80" s="564"/>
      <c r="CG80" s="564"/>
      <c r="CH80" s="565"/>
      <c r="CI80" s="565"/>
    </row>
    <row r="81" spans="1:87" ht="9.9499999999999993" customHeight="1">
      <c r="A81" s="34"/>
      <c r="B81" s="22"/>
      <c r="AH81" s="1283"/>
      <c r="AI81" s="1283"/>
      <c r="AJ81" s="1283"/>
      <c r="AK81" s="86"/>
      <c r="AL81" s="526"/>
      <c r="AM81" s="1707"/>
      <c r="AN81" s="1707"/>
      <c r="AO81" s="1707"/>
      <c r="AP81" s="1707"/>
      <c r="AQ81" s="1707"/>
      <c r="AR81" s="1707"/>
      <c r="AS81" s="1707"/>
      <c r="AT81" s="1707"/>
      <c r="AU81" s="1707"/>
      <c r="AV81" s="1707"/>
      <c r="AW81" s="1707"/>
      <c r="AX81" s="1245"/>
      <c r="AY81" s="506"/>
      <c r="AZ81" s="506"/>
      <c r="BA81" s="506"/>
      <c r="BY81" s="35"/>
      <c r="CF81" s="564"/>
      <c r="CG81" s="564"/>
      <c r="CH81" s="565"/>
      <c r="CI81" s="565"/>
    </row>
    <row r="82" spans="1:87" ht="14.1" customHeight="1">
      <c r="A82" s="34"/>
      <c r="B82" s="22"/>
      <c r="C82" s="171" t="s">
        <v>308</v>
      </c>
      <c r="D82" s="2155" t="s">
        <v>763</v>
      </c>
      <c r="E82" s="2155"/>
      <c r="F82" s="2155"/>
      <c r="G82" s="2155"/>
      <c r="H82" s="2155"/>
      <c r="I82" s="2155"/>
      <c r="J82" s="2155"/>
      <c r="K82" s="2155"/>
      <c r="L82" s="2155"/>
      <c r="M82" s="2155"/>
      <c r="N82" s="2155"/>
      <c r="O82" s="2155"/>
      <c r="P82" s="2155"/>
      <c r="Q82" s="2155"/>
      <c r="R82" s="2155"/>
      <c r="S82" s="2155"/>
      <c r="T82" s="2155"/>
      <c r="U82" s="2155"/>
      <c r="V82" s="2155"/>
      <c r="W82" s="2155"/>
      <c r="X82" s="2155"/>
      <c r="Y82" s="2155"/>
      <c r="Z82" s="2155"/>
      <c r="AA82" s="2155"/>
      <c r="AB82" s="2155"/>
      <c r="AC82" s="2155"/>
      <c r="AD82" s="2155"/>
      <c r="AE82" s="2155"/>
      <c r="AF82" s="2155"/>
      <c r="AG82" s="2155"/>
      <c r="AH82" s="2155"/>
      <c r="AI82" s="2155"/>
      <c r="AJ82" s="2155"/>
      <c r="AK82" s="86"/>
      <c r="AL82" s="526"/>
      <c r="AM82" s="1707"/>
      <c r="AN82" s="1707"/>
      <c r="AO82" s="1707"/>
      <c r="AP82" s="1707"/>
      <c r="AQ82" s="1707"/>
      <c r="AR82" s="1707"/>
      <c r="AS82" s="1707"/>
      <c r="AT82" s="1707"/>
      <c r="AU82" s="1707"/>
      <c r="AV82" s="1707"/>
      <c r="AW82" s="1707"/>
      <c r="AX82" s="1245"/>
      <c r="AY82" s="506"/>
      <c r="AZ82" s="506"/>
      <c r="BA82" s="506"/>
      <c r="BY82" s="35"/>
      <c r="CF82" s="564"/>
      <c r="CG82" s="564"/>
      <c r="CH82" s="565"/>
      <c r="CI82" s="565"/>
    </row>
    <row r="83" spans="1:87" ht="14.1" customHeight="1">
      <c r="A83" s="34"/>
      <c r="B83" s="22"/>
      <c r="AK83" s="171"/>
      <c r="AL83" s="762"/>
      <c r="AM83" s="1707" t="s">
        <v>1532</v>
      </c>
      <c r="AN83" s="1707"/>
      <c r="AO83" s="1707"/>
      <c r="AP83" s="1707"/>
      <c r="AQ83" s="1707"/>
      <c r="AR83" s="1707"/>
      <c r="AS83" s="1707"/>
      <c r="AT83" s="1707"/>
      <c r="AU83" s="1707"/>
      <c r="AV83" s="1707"/>
      <c r="AW83" s="1707"/>
      <c r="AX83" s="161"/>
      <c r="AY83" s="507"/>
      <c r="AZ83" s="507"/>
      <c r="BA83" s="507"/>
      <c r="BY83" s="35"/>
      <c r="CF83" s="564"/>
      <c r="CG83" s="564"/>
      <c r="CH83" s="565"/>
      <c r="CI83" s="565"/>
    </row>
    <row r="84" spans="1:87" ht="14.1" customHeight="1">
      <c r="A84" s="34"/>
      <c r="B84" s="22"/>
      <c r="C84" s="171" t="s">
        <v>1386</v>
      </c>
      <c r="D84" s="2155" t="s">
        <v>764</v>
      </c>
      <c r="E84" s="2155"/>
      <c r="F84" s="2155"/>
      <c r="G84" s="2155"/>
      <c r="H84" s="2155"/>
      <c r="I84" s="2155"/>
      <c r="J84" s="2155"/>
      <c r="K84" s="2155"/>
      <c r="L84" s="2155"/>
      <c r="M84" s="2155"/>
      <c r="N84" s="2155"/>
      <c r="O84" s="2155"/>
      <c r="P84" s="2155"/>
      <c r="Q84" s="2155"/>
      <c r="R84" s="2155"/>
      <c r="S84" s="2155"/>
      <c r="T84" s="2155"/>
      <c r="U84" s="2155"/>
      <c r="V84" s="2155"/>
      <c r="W84" s="2155"/>
      <c r="X84" s="2155"/>
      <c r="Y84" s="2155"/>
      <c r="Z84" s="2155"/>
      <c r="AA84" s="2155"/>
      <c r="AB84" s="2155"/>
      <c r="AC84" s="2155"/>
      <c r="AD84" s="2155"/>
      <c r="AE84" s="2155"/>
      <c r="AF84" s="2155"/>
      <c r="AG84" s="2155"/>
      <c r="AH84" s="2155"/>
      <c r="AI84" s="2155"/>
      <c r="AJ84" s="2155"/>
      <c r="AK84" s="22"/>
      <c r="AL84" s="31"/>
      <c r="AM84" s="1707"/>
      <c r="AN84" s="1707"/>
      <c r="AO84" s="1707"/>
      <c r="AP84" s="1707"/>
      <c r="AQ84" s="1707"/>
      <c r="AR84" s="1707"/>
      <c r="AS84" s="1707"/>
      <c r="AT84" s="1707"/>
      <c r="AU84" s="1707"/>
      <c r="AV84" s="1707"/>
      <c r="AW84" s="1707"/>
      <c r="AX84" s="161"/>
      <c r="AY84" s="508"/>
      <c r="AZ84" s="508"/>
      <c r="BA84" s="508"/>
      <c r="BY84" s="505"/>
      <c r="BZ84" s="35"/>
      <c r="CF84" s="564"/>
      <c r="CG84" s="564"/>
      <c r="CH84" s="565"/>
      <c r="CI84" s="565"/>
    </row>
    <row r="85" spans="1:87" ht="14.1" customHeight="1">
      <c r="A85" s="34"/>
      <c r="B85" s="22"/>
      <c r="AK85" s="522"/>
      <c r="AL85" s="1241" t="s">
        <v>466</v>
      </c>
      <c r="AM85" s="1707" t="s">
        <v>113</v>
      </c>
      <c r="AN85" s="1707"/>
      <c r="AO85" s="1707"/>
      <c r="AP85" s="1707"/>
      <c r="AQ85" s="1707"/>
      <c r="AR85" s="1707"/>
      <c r="AS85" s="1707"/>
      <c r="AT85" s="1707"/>
      <c r="AU85" s="1707"/>
      <c r="AV85" s="1707"/>
      <c r="AW85" s="1707"/>
      <c r="AX85" s="1245"/>
      <c r="AY85" s="509"/>
      <c r="BY85" s="35"/>
      <c r="CF85" s="564"/>
      <c r="CG85" s="564"/>
      <c r="CH85" s="565"/>
      <c r="CI85" s="565"/>
    </row>
    <row r="86" spans="1:87" ht="14.1" customHeight="1">
      <c r="A86" s="1209"/>
      <c r="C86" s="171" t="s">
        <v>1636</v>
      </c>
      <c r="D86" s="1991" t="s">
        <v>1637</v>
      </c>
      <c r="E86" s="1991"/>
      <c r="F86" s="1991"/>
      <c r="G86" s="1991"/>
      <c r="H86" s="1991"/>
      <c r="I86" s="1991"/>
      <c r="J86" s="1991"/>
      <c r="K86" s="1991"/>
      <c r="L86" s="1991"/>
      <c r="M86" s="1991"/>
      <c r="N86" s="1991"/>
      <c r="O86" s="1991"/>
      <c r="P86" s="1991"/>
      <c r="Q86" s="1991"/>
      <c r="R86" s="1991"/>
      <c r="S86" s="1991"/>
      <c r="T86" s="1991"/>
      <c r="U86" s="1991"/>
      <c r="V86" s="1991"/>
      <c r="W86" s="1991"/>
      <c r="X86" s="1991"/>
      <c r="Y86" s="1991"/>
      <c r="Z86" s="1991"/>
      <c r="AA86" s="1991"/>
      <c r="AB86" s="1991"/>
      <c r="AC86" s="1991"/>
      <c r="AD86" s="1991"/>
      <c r="AE86" s="1991"/>
      <c r="AF86" s="1991"/>
      <c r="AG86" s="22"/>
      <c r="AH86" s="22"/>
      <c r="AI86" s="22"/>
      <c r="AJ86" s="22"/>
      <c r="AK86" s="1316"/>
      <c r="AL86" s="22"/>
      <c r="AM86" s="1707"/>
      <c r="AN86" s="1707"/>
      <c r="AO86" s="1707"/>
      <c r="AP86" s="1707"/>
      <c r="AQ86" s="1707"/>
      <c r="AR86" s="1707"/>
      <c r="AS86" s="1707"/>
      <c r="AT86" s="1707"/>
      <c r="AU86" s="1707"/>
      <c r="AV86" s="1707"/>
      <c r="AW86" s="1707"/>
      <c r="AX86" s="1245"/>
      <c r="AY86" s="509"/>
      <c r="BY86" s="35"/>
      <c r="CI86" s="1284"/>
    </row>
    <row r="87" spans="1:87" ht="14.1" customHeight="1">
      <c r="A87" s="1209"/>
      <c r="D87" s="1991"/>
      <c r="E87" s="1991"/>
      <c r="F87" s="1991"/>
      <c r="G87" s="1991"/>
      <c r="H87" s="1991"/>
      <c r="I87" s="1991"/>
      <c r="J87" s="1991"/>
      <c r="K87" s="1991"/>
      <c r="L87" s="1991"/>
      <c r="M87" s="1991"/>
      <c r="N87" s="1991"/>
      <c r="O87" s="1991"/>
      <c r="P87" s="1991"/>
      <c r="Q87" s="1991"/>
      <c r="R87" s="1991"/>
      <c r="S87" s="1991"/>
      <c r="T87" s="1991"/>
      <c r="U87" s="1991"/>
      <c r="V87" s="1991"/>
      <c r="W87" s="1991"/>
      <c r="X87" s="1991"/>
      <c r="Y87" s="1991"/>
      <c r="Z87" s="1991"/>
      <c r="AA87" s="1991"/>
      <c r="AB87" s="1991"/>
      <c r="AC87" s="1991"/>
      <c r="AD87" s="1991"/>
      <c r="AE87" s="1991"/>
      <c r="AF87" s="1991"/>
      <c r="AK87" s="1316"/>
      <c r="AL87" s="106" t="s">
        <v>15</v>
      </c>
      <c r="AM87" s="2022" t="s">
        <v>1365</v>
      </c>
      <c r="AN87" s="2022"/>
      <c r="AO87" s="2022"/>
      <c r="AP87" s="2022"/>
      <c r="AQ87" s="2022"/>
      <c r="AR87" s="2022"/>
      <c r="AS87" s="2022"/>
      <c r="AT87" s="2022"/>
      <c r="AU87" s="2022"/>
      <c r="AV87" s="2022"/>
      <c r="AW87" s="2022"/>
      <c r="AX87" s="1222"/>
      <c r="AY87" s="509"/>
      <c r="BY87" s="35"/>
    </row>
    <row r="88" spans="1:87" ht="14.1" customHeight="1">
      <c r="A88" s="1209"/>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K88" s="1316"/>
      <c r="AL88" s="106" t="s">
        <v>15</v>
      </c>
      <c r="AM88" s="2022" t="s">
        <v>1708</v>
      </c>
      <c r="AN88" s="2022"/>
      <c r="AO88" s="2022"/>
      <c r="AP88" s="2022"/>
      <c r="AQ88" s="2022"/>
      <c r="AR88" s="2022"/>
      <c r="AS88" s="2022"/>
      <c r="AT88" s="2022"/>
      <c r="AU88" s="2022"/>
      <c r="AV88" s="2022"/>
      <c r="AW88" s="2022"/>
      <c r="AX88" s="1231"/>
      <c r="AY88" s="509"/>
      <c r="BY88" s="35"/>
    </row>
    <row r="89" spans="1:87" ht="14.1" customHeight="1" thickBot="1">
      <c r="A89" s="1285"/>
      <c r="B89" s="1202"/>
      <c r="C89" s="1202"/>
      <c r="D89" s="1202"/>
      <c r="E89" s="1202"/>
      <c r="F89" s="1202"/>
      <c r="G89" s="1202"/>
      <c r="H89" s="1202"/>
      <c r="I89" s="1202"/>
      <c r="J89" s="1202"/>
      <c r="K89" s="1202"/>
      <c r="L89" s="1202"/>
      <c r="M89" s="1202"/>
      <c r="N89" s="1202"/>
      <c r="O89" s="1202"/>
      <c r="P89" s="1202"/>
      <c r="Q89" s="1202"/>
      <c r="R89" s="1202"/>
      <c r="S89" s="1202"/>
      <c r="T89" s="1202"/>
      <c r="U89" s="1202"/>
      <c r="V89" s="1202"/>
      <c r="W89" s="1202"/>
      <c r="X89" s="1202"/>
      <c r="Y89" s="1202"/>
      <c r="Z89" s="1202"/>
      <c r="AA89" s="1202"/>
      <c r="AB89" s="1202"/>
      <c r="AC89" s="1202"/>
      <c r="AD89" s="1202"/>
      <c r="AE89" s="1202"/>
      <c r="AF89" s="1202"/>
      <c r="AG89" s="1286"/>
      <c r="AH89" s="1286"/>
      <c r="AI89" s="1286"/>
      <c r="AJ89" s="1202"/>
      <c r="AK89" s="1317"/>
      <c r="AL89" s="1202"/>
      <c r="AM89" s="1203"/>
      <c r="AN89" s="1202"/>
      <c r="AO89" s="1202"/>
      <c r="AP89" s="1202"/>
      <c r="AQ89" s="1202"/>
      <c r="AR89" s="1202"/>
      <c r="AS89" s="1202"/>
      <c r="AT89" s="1202"/>
      <c r="AU89" s="1202"/>
      <c r="AV89" s="1202"/>
      <c r="AW89" s="1202"/>
      <c r="AX89" s="1204"/>
      <c r="AY89" s="509"/>
      <c r="BY89" s="35"/>
    </row>
    <row r="90" spans="1:87" ht="14.1" customHeight="1">
      <c r="AY90" s="509"/>
      <c r="BY90" s="35"/>
    </row>
    <row r="91" spans="1:87" ht="14.1" customHeight="1">
      <c r="AY91" s="509"/>
      <c r="BY91" s="35"/>
    </row>
    <row r="92" spans="1:87" ht="14.1" customHeight="1">
      <c r="BY92" s="505"/>
      <c r="BZ92" s="35"/>
    </row>
    <row r="93" spans="1:87" ht="14.1" customHeight="1">
      <c r="BY93" s="505"/>
      <c r="BZ93" s="35"/>
    </row>
    <row r="94" spans="1:87" ht="14.1" customHeight="1">
      <c r="BY94" s="35"/>
    </row>
    <row r="95" spans="1:87" ht="14.1" customHeight="1">
      <c r="AY95" s="1287"/>
      <c r="BY95" s="35"/>
    </row>
    <row r="96" spans="1:87" ht="14.1" customHeight="1">
      <c r="AY96" s="1287"/>
      <c r="BY96" s="35"/>
    </row>
    <row r="97" spans="51:104" ht="14.1" customHeight="1">
      <c r="AY97" s="1287"/>
      <c r="BY97" s="35"/>
    </row>
    <row r="98" spans="51:104" ht="14.1" customHeight="1">
      <c r="AY98" s="1287"/>
      <c r="BY98" s="505"/>
      <c r="BZ98" s="35"/>
    </row>
    <row r="99" spans="51:104" ht="14.1" customHeight="1">
      <c r="BY99" s="35"/>
    </row>
    <row r="100" spans="51:104" ht="14.1" customHeight="1">
      <c r="BY100" s="35"/>
    </row>
    <row r="101" spans="51:104" ht="14.1" customHeight="1">
      <c r="BY101" s="35"/>
    </row>
    <row r="102" spans="51:104" ht="14.1" customHeight="1">
      <c r="BY102" s="35"/>
    </row>
    <row r="103" spans="51:104" ht="14.1" customHeight="1">
      <c r="BY103" s="505"/>
      <c r="BZ103" s="35"/>
    </row>
    <row r="104" spans="51:104" ht="14.1" customHeight="1">
      <c r="BY104" s="35"/>
    </row>
    <row r="105" spans="51:104" ht="14.1" customHeight="1">
      <c r="BY105" s="35"/>
    </row>
    <row r="106" spans="51:104" ht="14.1" customHeight="1">
      <c r="BY106" s="35"/>
    </row>
    <row r="107" spans="51:104" ht="14.1" customHeight="1">
      <c r="BY107" s="35"/>
    </row>
    <row r="108" spans="51:104" ht="14.1" customHeight="1">
      <c r="BY108" s="505"/>
      <c r="BZ108" s="35"/>
    </row>
    <row r="109" spans="51:104" ht="14.1" customHeight="1">
      <c r="BY109" s="35"/>
    </row>
    <row r="110" spans="51:104" ht="14.1" customHeight="1">
      <c r="BY110" s="35"/>
      <c r="CN110" s="1212"/>
      <c r="CO110" s="1212"/>
      <c r="CP110" s="1212"/>
      <c r="CX110" s="1207"/>
      <c r="CY110" s="1207"/>
      <c r="CZ110" s="1207"/>
    </row>
    <row r="111" spans="51:104" ht="14.1" customHeight="1">
      <c r="BY111" s="35"/>
      <c r="CN111" s="1212"/>
      <c r="CO111" s="1212"/>
      <c r="CP111" s="1212"/>
      <c r="CQ111" s="1212"/>
      <c r="CR111" s="1212"/>
      <c r="CV111" s="1288"/>
      <c r="CW111" s="1288"/>
      <c r="CX111" s="1207"/>
      <c r="CY111" s="1207"/>
      <c r="CZ111" s="1207"/>
    </row>
    <row r="112" spans="51:104" ht="14.1" customHeight="1">
      <c r="BY112" s="35"/>
      <c r="CS112" s="1212"/>
      <c r="CT112" s="1212"/>
      <c r="CU112" s="1212"/>
      <c r="CV112" s="1288"/>
      <c r="CW112" s="1288"/>
      <c r="CX112" s="1207"/>
      <c r="CY112" s="1207"/>
      <c r="CZ112" s="1207"/>
    </row>
    <row r="113" spans="61:106" ht="14.1" customHeight="1">
      <c r="BX113" s="581"/>
      <c r="BY113" s="505"/>
      <c r="BZ113" s="35"/>
    </row>
    <row r="114" spans="61:106" ht="14.1" customHeight="1">
      <c r="BI114" s="1289"/>
      <c r="BJ114" s="1289"/>
      <c r="BK114" s="1289"/>
      <c r="BL114" s="581"/>
      <c r="BM114" s="35"/>
      <c r="BU114" s="740"/>
      <c r="BV114" s="740"/>
      <c r="BW114" s="740"/>
      <c r="BX114" s="581"/>
      <c r="BY114" s="35"/>
      <c r="CN114" s="1290"/>
      <c r="CO114" s="1290"/>
      <c r="CP114" s="1290"/>
      <c r="CQ114" s="1290"/>
    </row>
    <row r="115" spans="61:106">
      <c r="BI115" s="1289"/>
      <c r="BJ115" s="1289"/>
      <c r="BK115" s="1289"/>
      <c r="BL115" s="581"/>
      <c r="BM115" s="35"/>
      <c r="BU115" s="740"/>
      <c r="BV115" s="740"/>
      <c r="BW115" s="740"/>
      <c r="BX115" s="581"/>
      <c r="BY115" s="35"/>
    </row>
    <row r="116" spans="61:106">
      <c r="BI116" s="1289"/>
      <c r="BJ116" s="1289"/>
      <c r="BK116" s="1289"/>
      <c r="BL116" s="581"/>
      <c r="BM116" s="35"/>
      <c r="BU116" s="740"/>
      <c r="BV116" s="740"/>
      <c r="BW116" s="740"/>
      <c r="BX116" s="581"/>
      <c r="BY116" s="35"/>
      <c r="CN116" s="505"/>
      <c r="CO116" s="505"/>
      <c r="CP116" s="505"/>
      <c r="CQ116" s="505"/>
      <c r="CR116" s="505"/>
    </row>
    <row r="117" spans="61:106">
      <c r="BI117" s="1289"/>
      <c r="BJ117" s="1289"/>
      <c r="BK117" s="1289"/>
      <c r="BL117" s="581"/>
      <c r="BM117" s="35"/>
      <c r="BU117" s="740"/>
      <c r="BV117" s="740"/>
      <c r="BW117" s="740"/>
      <c r="BX117" s="581"/>
      <c r="BY117" s="35"/>
      <c r="CS117" s="505"/>
      <c r="CT117" s="505"/>
      <c r="CU117" s="505"/>
      <c r="CV117" s="505"/>
      <c r="CW117" s="505"/>
      <c r="CX117" s="505"/>
    </row>
    <row r="118" spans="61:106" ht="12" customHeight="1">
      <c r="BI118" s="1289"/>
      <c r="BJ118" s="1289"/>
      <c r="BK118" s="1289"/>
      <c r="BL118" s="581"/>
      <c r="BM118" s="505"/>
      <c r="BN118" s="35"/>
      <c r="BU118" s="740"/>
      <c r="BV118" s="740"/>
      <c r="BW118" s="740"/>
      <c r="BX118" s="581"/>
      <c r="BY118" s="505"/>
      <c r="BZ118" s="35"/>
    </row>
    <row r="119" spans="61:106">
      <c r="BI119" s="1289"/>
      <c r="BJ119" s="1289"/>
      <c r="BK119" s="1289"/>
      <c r="BL119" s="581"/>
      <c r="BM119" s="35"/>
      <c r="BU119" s="740"/>
      <c r="BV119" s="740"/>
      <c r="BW119" s="740"/>
      <c r="BX119" s="581"/>
      <c r="BY119" s="35"/>
    </row>
    <row r="120" spans="61:106">
      <c r="BI120" s="1289"/>
      <c r="BJ120" s="1289"/>
      <c r="BK120" s="1289"/>
      <c r="BL120" s="581"/>
      <c r="BM120" s="35"/>
      <c r="BU120" s="740"/>
      <c r="BV120" s="740"/>
      <c r="BW120" s="740"/>
      <c r="BX120" s="581"/>
      <c r="BY120" s="35"/>
      <c r="CN120" s="1290"/>
      <c r="CO120" s="1290"/>
      <c r="CP120" s="1290"/>
      <c r="CQ120" s="1290"/>
      <c r="CR120" s="1290"/>
    </row>
    <row r="121" spans="61:106" ht="13.5">
      <c r="BI121" s="1289"/>
      <c r="BJ121" s="1289"/>
      <c r="BK121" s="1289"/>
      <c r="BL121" s="581"/>
      <c r="BM121" s="35"/>
      <c r="BU121" s="740"/>
      <c r="BV121" s="740"/>
      <c r="BW121" s="740"/>
      <c r="BX121" s="581"/>
      <c r="BY121" s="35"/>
      <c r="CN121" s="1290"/>
      <c r="CO121" s="1290"/>
      <c r="CP121" s="1290"/>
      <c r="CQ121" s="1290"/>
      <c r="CR121" s="1290"/>
      <c r="CS121" s="1290"/>
      <c r="CT121" s="1290"/>
      <c r="CU121" s="1290"/>
      <c r="CV121" s="1291"/>
      <c r="CW121" s="1291"/>
      <c r="CX121" s="1206"/>
      <c r="CY121" s="1292"/>
      <c r="CZ121" s="1292"/>
      <c r="DA121" s="1292"/>
      <c r="DB121" s="1292"/>
    </row>
    <row r="122" spans="61:106" ht="13.5" customHeight="1">
      <c r="BI122" s="1289"/>
      <c r="BJ122" s="1289"/>
      <c r="BK122" s="1289"/>
      <c r="BL122" s="581"/>
      <c r="BM122" s="35"/>
      <c r="BU122" s="740"/>
      <c r="BV122" s="740"/>
      <c r="BW122" s="740"/>
      <c r="BX122" s="581"/>
      <c r="BY122" s="35"/>
      <c r="CS122" s="1290"/>
      <c r="CT122" s="1290"/>
      <c r="CU122" s="1290"/>
      <c r="CV122" s="1291"/>
      <c r="CW122" s="1291"/>
      <c r="CX122" s="1206"/>
      <c r="CY122" s="1292"/>
      <c r="CZ122" s="1292"/>
      <c r="DA122" s="1292"/>
      <c r="DB122" s="1292"/>
    </row>
    <row r="123" spans="61:106" ht="14.25" customHeight="1"/>
    <row r="124" spans="61:106" ht="13.5" customHeight="1"/>
    <row r="125" spans="61:106" ht="13.5" customHeight="1"/>
    <row r="126" spans="61:106" ht="13.5" customHeight="1"/>
    <row r="128" spans="61:106" ht="13.5" customHeight="1"/>
    <row r="135" spans="33:74" ht="13.5" customHeight="1"/>
    <row r="136" spans="33:74">
      <c r="AG136" s="504"/>
      <c r="AH136" s="504"/>
      <c r="AI136" s="504"/>
    </row>
    <row r="137" spans="33:74">
      <c r="AG137" s="504"/>
      <c r="AH137" s="504"/>
      <c r="AI137" s="504"/>
    </row>
    <row r="138" spans="33:74">
      <c r="AG138" s="504"/>
      <c r="AH138" s="504"/>
      <c r="AI138" s="504"/>
    </row>
    <row r="139" spans="33:74" ht="13.5" customHeight="1">
      <c r="AG139" s="504"/>
      <c r="AH139" s="504"/>
      <c r="AI139" s="504"/>
      <c r="AR139" s="1212"/>
      <c r="AS139" s="1212"/>
      <c r="AT139" s="1212"/>
      <c r="AU139" s="1212"/>
      <c r="AW139" s="1212"/>
      <c r="AX139" s="1212"/>
    </row>
    <row r="140" spans="33:74" ht="13.5" customHeight="1">
      <c r="AG140" s="504"/>
      <c r="AH140" s="504"/>
      <c r="AI140" s="504"/>
      <c r="AR140" s="1212"/>
      <c r="AS140" s="1212"/>
      <c r="AT140" s="1212"/>
      <c r="AU140" s="1212"/>
      <c r="AV140" s="1212"/>
      <c r="AW140" s="1212"/>
      <c r="AX140" s="1212"/>
    </row>
    <row r="141" spans="33:74">
      <c r="AG141" s="504"/>
      <c r="AH141" s="504"/>
      <c r="AI141" s="504"/>
      <c r="AR141" s="1212"/>
      <c r="AS141" s="1212"/>
      <c r="AT141" s="1212"/>
      <c r="AU141" s="1212"/>
      <c r="AV141" s="1212"/>
      <c r="AW141" s="1212"/>
      <c r="AX141" s="1212"/>
    </row>
    <row r="142" spans="33:74">
      <c r="AG142" s="504"/>
      <c r="AH142" s="504"/>
      <c r="AI142" s="504"/>
      <c r="AR142" s="1293"/>
      <c r="AS142" s="1293"/>
      <c r="AT142" s="1293"/>
      <c r="AU142" s="1293"/>
      <c r="AV142" s="1212"/>
      <c r="AW142" s="1293"/>
      <c r="AX142" s="1293"/>
    </row>
    <row r="143" spans="33:74">
      <c r="AG143" s="504"/>
      <c r="AH143" s="504"/>
      <c r="AI143" s="504"/>
      <c r="AR143" s="1293"/>
      <c r="AS143" s="1293"/>
      <c r="AT143" s="1293"/>
      <c r="AU143" s="1293"/>
      <c r="AV143" s="1293"/>
      <c r="AW143" s="1293"/>
      <c r="AX143" s="1293"/>
    </row>
    <row r="144" spans="33:74">
      <c r="AG144" s="504"/>
      <c r="AH144" s="504"/>
      <c r="AI144" s="504"/>
      <c r="AR144" s="1293"/>
      <c r="AS144" s="1293"/>
      <c r="AT144" s="1293"/>
      <c r="AU144" s="1293"/>
      <c r="AV144" s="1293"/>
      <c r="AW144" s="1293"/>
      <c r="AX144" s="1293"/>
      <c r="AY144" s="1294"/>
      <c r="AZ144" s="1294"/>
      <c r="BA144" s="1294"/>
      <c r="BB144" s="1294"/>
      <c r="BD144" s="1295"/>
      <c r="BE144" s="1295"/>
      <c r="BF144" s="1296"/>
      <c r="BG144" s="1296"/>
      <c r="BH144" s="105"/>
      <c r="BI144" s="22"/>
      <c r="BJ144" s="22"/>
      <c r="BK144" s="22"/>
      <c r="BL144" s="22"/>
      <c r="BV144" s="505"/>
    </row>
    <row r="145" spans="33:85">
      <c r="AG145" s="504"/>
      <c r="AH145" s="504"/>
      <c r="AI145" s="504"/>
      <c r="AR145" s="1293"/>
      <c r="AS145" s="1293"/>
      <c r="AT145" s="1293"/>
      <c r="AU145" s="1293"/>
      <c r="AV145" s="1293"/>
      <c r="AW145" s="1293"/>
      <c r="AX145" s="1293"/>
      <c r="AY145" s="1294"/>
      <c r="AZ145" s="1294"/>
      <c r="BA145" s="1294"/>
      <c r="BB145" s="1294"/>
      <c r="BC145" s="1294"/>
      <c r="BD145" s="1295"/>
      <c r="BE145" s="1295"/>
      <c r="BF145" s="1296"/>
      <c r="BG145" s="1296"/>
      <c r="BH145" s="105"/>
      <c r="BI145" s="22"/>
      <c r="BJ145" s="22"/>
      <c r="BK145" s="22"/>
      <c r="BL145" s="22"/>
      <c r="BV145" s="505"/>
    </row>
    <row r="146" spans="33:85">
      <c r="AG146" s="504"/>
      <c r="AH146" s="504"/>
      <c r="AI146" s="504"/>
      <c r="AV146" s="1293"/>
      <c r="AY146" s="1294"/>
      <c r="AZ146" s="1294"/>
      <c r="BA146" s="1294"/>
      <c r="BV146" s="505"/>
    </row>
    <row r="147" spans="33:85">
      <c r="AG147" s="504"/>
      <c r="AH147" s="504"/>
      <c r="AI147" s="504"/>
      <c r="AY147" s="1294"/>
      <c r="AZ147" s="1294"/>
      <c r="BA147" s="1294"/>
      <c r="BV147" s="505"/>
      <c r="CE147" s="1212"/>
      <c r="CF147" s="1212"/>
      <c r="CG147" s="1212"/>
    </row>
    <row r="148" spans="33:85" ht="13.5">
      <c r="AG148" s="504"/>
      <c r="AH148" s="504"/>
      <c r="AI148" s="504"/>
      <c r="BC148" s="1297"/>
      <c r="BD148" s="1297"/>
      <c r="BE148" s="1297"/>
      <c r="BF148" s="1298"/>
      <c r="BG148" s="1298"/>
      <c r="BH148" s="105"/>
      <c r="BI148" s="22"/>
      <c r="BJ148" s="22"/>
      <c r="BK148" s="22"/>
      <c r="BL148" s="22"/>
      <c r="BV148" s="505"/>
      <c r="CE148" s="1206"/>
      <c r="CF148" s="1206"/>
      <c r="CG148" s="1206"/>
    </row>
    <row r="149" spans="33:85">
      <c r="AG149" s="504"/>
      <c r="AH149" s="504"/>
      <c r="AI149" s="504"/>
      <c r="BC149" s="1297"/>
      <c r="BD149" s="1297"/>
      <c r="BE149" s="1297"/>
      <c r="BF149" s="1298"/>
      <c r="BG149" s="1298"/>
      <c r="BH149" s="105"/>
      <c r="BI149" s="22"/>
      <c r="BJ149" s="22"/>
      <c r="BK149" s="22"/>
      <c r="BL149" s="22"/>
      <c r="BV149" s="505"/>
    </row>
    <row r="150" spans="33:85">
      <c r="AG150" s="504"/>
      <c r="AH150" s="504"/>
      <c r="AI150" s="504"/>
      <c r="BC150" s="1297"/>
      <c r="BD150" s="1297"/>
      <c r="BE150" s="1297"/>
      <c r="BF150" s="1298"/>
      <c r="BG150" s="1298"/>
      <c r="BH150" s="105"/>
      <c r="BI150" s="22"/>
      <c r="BJ150" s="22"/>
      <c r="BK150" s="22"/>
      <c r="BL150" s="22"/>
      <c r="BV150" s="505"/>
    </row>
    <row r="151" spans="33:85" ht="13.5">
      <c r="AG151" s="504"/>
      <c r="AH151" s="504"/>
      <c r="AI151" s="504"/>
      <c r="BC151" s="1297"/>
      <c r="BD151" s="1297"/>
      <c r="BE151" s="1297"/>
      <c r="BF151" s="1298"/>
      <c r="BG151" s="1298"/>
      <c r="BH151" s="105"/>
      <c r="BI151" s="22"/>
      <c r="BJ151" s="22"/>
      <c r="BK151" s="22"/>
      <c r="BL151" s="22"/>
      <c r="BV151" s="1299"/>
    </row>
    <row r="152" spans="33:85" ht="13.5">
      <c r="AG152" s="504"/>
      <c r="AH152" s="504"/>
      <c r="AI152" s="504"/>
      <c r="BC152" s="858"/>
      <c r="BD152" s="1293"/>
      <c r="BE152" s="1293"/>
      <c r="BF152" s="1300"/>
      <c r="BG152" s="1300"/>
      <c r="BH152" s="105"/>
      <c r="BI152" s="22"/>
      <c r="BJ152" s="22"/>
      <c r="BK152" s="22"/>
      <c r="BL152" s="22"/>
      <c r="BV152" s="1299"/>
    </row>
    <row r="153" spans="33:85">
      <c r="AG153" s="504"/>
      <c r="AH153" s="504"/>
      <c r="AI153" s="504"/>
      <c r="BC153" s="1293"/>
      <c r="BD153" s="1293"/>
      <c r="BE153" s="1293"/>
      <c r="BF153" s="1300"/>
      <c r="BG153" s="1300"/>
      <c r="BH153" s="105"/>
      <c r="BI153" s="22"/>
      <c r="BJ153" s="22"/>
      <c r="BK153" s="22"/>
      <c r="BL153" s="22"/>
    </row>
    <row r="154" spans="33:85">
      <c r="AG154" s="504"/>
      <c r="AH154" s="504"/>
      <c r="AI154" s="504"/>
      <c r="BF154" s="22"/>
      <c r="BG154" s="22"/>
      <c r="BH154" s="22"/>
      <c r="BI154" s="22"/>
      <c r="BJ154" s="22"/>
      <c r="BK154" s="22"/>
      <c r="BL154" s="22"/>
    </row>
    <row r="155" spans="33:85">
      <c r="BF155" s="1344"/>
      <c r="BG155" s="1344"/>
      <c r="BH155" s="1344"/>
      <c r="BI155" s="22"/>
      <c r="BJ155" s="22"/>
      <c r="BK155" s="22"/>
      <c r="BL155" s="22"/>
    </row>
    <row r="157" spans="33:85">
      <c r="BM157" s="1212"/>
      <c r="BN157" s="1212"/>
      <c r="BO157" s="1212"/>
      <c r="BP157" s="1212"/>
      <c r="BQ157" s="1212"/>
      <c r="BR157" s="1301"/>
      <c r="BS157" s="1301"/>
      <c r="BT157" s="1301"/>
      <c r="BU157" s="1301"/>
      <c r="BV157" s="1302"/>
      <c r="BW157" s="1302"/>
    </row>
    <row r="158" spans="33:85">
      <c r="BM158" s="1212"/>
      <c r="BN158" s="1212"/>
      <c r="BO158" s="1212"/>
      <c r="BP158" s="1212"/>
      <c r="BQ158" s="1212"/>
      <c r="BR158" s="1301"/>
      <c r="BS158" s="1301"/>
      <c r="BT158" s="1301"/>
      <c r="BU158" s="1301"/>
      <c r="BV158" s="1302"/>
      <c r="BW158" s="1302"/>
    </row>
    <row r="159" spans="33:85">
      <c r="BM159" s="1212"/>
      <c r="BN159" s="1212"/>
      <c r="BO159" s="1212"/>
      <c r="BP159" s="1212"/>
      <c r="BQ159" s="1212"/>
      <c r="BR159" s="1303"/>
      <c r="BS159" s="1303"/>
      <c r="BT159" s="1303"/>
      <c r="BU159" s="1303"/>
      <c r="BV159" s="1302"/>
      <c r="BW159" s="1302"/>
    </row>
    <row r="163" spans="65:75">
      <c r="BM163" s="1212"/>
      <c r="BN163" s="1212"/>
      <c r="BO163" s="1212"/>
      <c r="BP163" s="1212"/>
      <c r="BQ163" s="1212"/>
      <c r="BR163" s="1303"/>
      <c r="BS163" s="1303"/>
      <c r="BT163" s="1303"/>
      <c r="BU163" s="1303"/>
      <c r="BV163" s="1302"/>
      <c r="BW163" s="1302"/>
    </row>
    <row r="165" spans="65:75">
      <c r="BM165" s="1212"/>
      <c r="BN165" s="1212"/>
      <c r="BO165" s="1212"/>
      <c r="BP165" s="1212"/>
      <c r="BQ165" s="1212"/>
      <c r="BR165" s="1303"/>
      <c r="BS165" s="1303"/>
      <c r="BT165" s="1303"/>
      <c r="BU165" s="1303"/>
      <c r="BV165" s="1302"/>
      <c r="BW165" s="1302"/>
    </row>
    <row r="166" spans="65:75">
      <c r="BM166" s="1212"/>
      <c r="BN166" s="1212"/>
      <c r="BO166" s="1212"/>
      <c r="BP166" s="1212"/>
      <c r="BQ166" s="1212"/>
      <c r="BR166" s="1301"/>
      <c r="BS166" s="1301"/>
      <c r="BT166" s="1301"/>
      <c r="BU166" s="1301"/>
      <c r="BV166" s="1302"/>
      <c r="BW166" s="1302"/>
    </row>
  </sheetData>
  <sheetProtection algorithmName="SHA-512" hashValue="qGRQzRfjDLRIl30uEr47pMggtsHApNat43DfNWgwssF773tt/NSATIJ95WfT3diyFMepVeDaYDx7oqRomFyRTQ==" saltValue="2kQJE+Dfichv9riEXgGkIQ==" spinCount="100000" sheet="1" formatCells="0" formatColumns="0" formatRows="0"/>
  <mergeCells count="358">
    <mergeCell ref="F79:K80"/>
    <mergeCell ref="L79:U80"/>
    <mergeCell ref="V79:Z80"/>
    <mergeCell ref="AA79:AC80"/>
    <mergeCell ref="AD79:AD80"/>
    <mergeCell ref="AE79:AH80"/>
    <mergeCell ref="D82:AJ82"/>
    <mergeCell ref="D84:AJ84"/>
    <mergeCell ref="D86:AF87"/>
    <mergeCell ref="F75:K78"/>
    <mergeCell ref="L75:M76"/>
    <mergeCell ref="N75:T76"/>
    <mergeCell ref="U75:Z76"/>
    <mergeCell ref="AA75:AC76"/>
    <mergeCell ref="AD75:AD76"/>
    <mergeCell ref="AE75:AH78"/>
    <mergeCell ref="L77:M78"/>
    <mergeCell ref="N77:T78"/>
    <mergeCell ref="U77:Z78"/>
    <mergeCell ref="AA77:AC78"/>
    <mergeCell ref="AD77:AD78"/>
    <mergeCell ref="H71:U72"/>
    <mergeCell ref="V71:Z72"/>
    <mergeCell ref="AA71:AC72"/>
    <mergeCell ref="AD71:AD72"/>
    <mergeCell ref="AE71:AH72"/>
    <mergeCell ref="H73:K74"/>
    <mergeCell ref="N73:O74"/>
    <mergeCell ref="P73:Q74"/>
    <mergeCell ref="R73:U74"/>
    <mergeCell ref="V73:Z74"/>
    <mergeCell ref="AA73:AC74"/>
    <mergeCell ref="AD73:AD74"/>
    <mergeCell ref="AE73:AH74"/>
    <mergeCell ref="C48:Y48"/>
    <mergeCell ref="E49:H49"/>
    <mergeCell ref="I49:L49"/>
    <mergeCell ref="M49:P49"/>
    <mergeCell ref="Q49:T49"/>
    <mergeCell ref="U49:X49"/>
    <mergeCell ref="Y49:AB49"/>
    <mergeCell ref="S61:S62"/>
    <mergeCell ref="T61:U62"/>
    <mergeCell ref="V61:Z62"/>
    <mergeCell ref="AA61:AC62"/>
    <mergeCell ref="L62:M62"/>
    <mergeCell ref="H59:K60"/>
    <mergeCell ref="L59:M59"/>
    <mergeCell ref="N59:O60"/>
    <mergeCell ref="V59:Z60"/>
    <mergeCell ref="AA59:AC60"/>
    <mergeCell ref="D54:M54"/>
    <mergeCell ref="D55:E56"/>
    <mergeCell ref="F55:K56"/>
    <mergeCell ref="L55:AD56"/>
    <mergeCell ref="L61:M61"/>
    <mergeCell ref="N61:O62"/>
    <mergeCell ref="AM87:AW87"/>
    <mergeCell ref="BF155:BH155"/>
    <mergeCell ref="D57:E80"/>
    <mergeCell ref="F57:G74"/>
    <mergeCell ref="H57:K58"/>
    <mergeCell ref="N57:O58"/>
    <mergeCell ref="P57:Q58"/>
    <mergeCell ref="R57:R58"/>
    <mergeCell ref="S57:S58"/>
    <mergeCell ref="T57:U58"/>
    <mergeCell ref="V57:Z58"/>
    <mergeCell ref="AA57:AC58"/>
    <mergeCell ref="AM85:AW86"/>
    <mergeCell ref="BA71:BD71"/>
    <mergeCell ref="BE71:BG71"/>
    <mergeCell ref="BA74:BD74"/>
    <mergeCell ref="BE74:BG74"/>
    <mergeCell ref="AD61:AD62"/>
    <mergeCell ref="H63:K64"/>
    <mergeCell ref="N63:O64"/>
    <mergeCell ref="P63:Q64"/>
    <mergeCell ref="R63:R64"/>
    <mergeCell ref="S63:S64"/>
    <mergeCell ref="T63:U64"/>
    <mergeCell ref="BA73:BD73"/>
    <mergeCell ref="BE73:BG73"/>
    <mergeCell ref="BM73:BP73"/>
    <mergeCell ref="BQ73:BS73"/>
    <mergeCell ref="E50:G50"/>
    <mergeCell ref="I50:K50"/>
    <mergeCell ref="M50:O50"/>
    <mergeCell ref="Q50:S50"/>
    <mergeCell ref="U50:W50"/>
    <mergeCell ref="Y50:AA50"/>
    <mergeCell ref="D52:AJ52"/>
    <mergeCell ref="V63:Z64"/>
    <mergeCell ref="AA63:AC64"/>
    <mergeCell ref="AD63:AD64"/>
    <mergeCell ref="P67:Q68"/>
    <mergeCell ref="R67:R68"/>
    <mergeCell ref="S67:S68"/>
    <mergeCell ref="T67:U68"/>
    <mergeCell ref="V67:Z68"/>
    <mergeCell ref="AA67:AC68"/>
    <mergeCell ref="AD67:AD68"/>
    <mergeCell ref="H69:K70"/>
    <mergeCell ref="N69:O70"/>
    <mergeCell ref="P69:Q70"/>
    <mergeCell ref="BM74:BP74"/>
    <mergeCell ref="BE68:BG68"/>
    <mergeCell ref="BM68:BP68"/>
    <mergeCell ref="BA75:BD75"/>
    <mergeCell ref="BE75:BG75"/>
    <mergeCell ref="BM75:BP75"/>
    <mergeCell ref="BQ75:BS75"/>
    <mergeCell ref="AM83:AW84"/>
    <mergeCell ref="BA69:BD69"/>
    <mergeCell ref="BE69:BG69"/>
    <mergeCell ref="BM69:BP69"/>
    <mergeCell ref="BQ69:BS69"/>
    <mergeCell ref="BA70:BD70"/>
    <mergeCell ref="AM80:AW82"/>
    <mergeCell ref="BQ74:BS74"/>
    <mergeCell ref="BE70:BG70"/>
    <mergeCell ref="BM70:BP70"/>
    <mergeCell ref="BQ70:BS70"/>
    <mergeCell ref="AN77:AW79"/>
    <mergeCell ref="AN73:AW76"/>
    <mergeCell ref="BM71:BP71"/>
    <mergeCell ref="BQ71:BS71"/>
    <mergeCell ref="BA72:BD72"/>
    <mergeCell ref="BE72:BG72"/>
    <mergeCell ref="AE55:AH56"/>
    <mergeCell ref="P61:Q62"/>
    <mergeCell ref="BA63:BD63"/>
    <mergeCell ref="BE63:BG63"/>
    <mergeCell ref="BM63:BP63"/>
    <mergeCell ref="BQ63:BS63"/>
    <mergeCell ref="BA64:BD64"/>
    <mergeCell ref="BE64:BG64"/>
    <mergeCell ref="BM64:BP64"/>
    <mergeCell ref="BQ64:BS64"/>
    <mergeCell ref="BQ59:BS59"/>
    <mergeCell ref="BE60:BG60"/>
    <mergeCell ref="BM60:BP60"/>
    <mergeCell ref="BQ60:BS60"/>
    <mergeCell ref="S59:S60"/>
    <mergeCell ref="T59:U60"/>
    <mergeCell ref="AE57:AH70"/>
    <mergeCell ref="R61:R62"/>
    <mergeCell ref="R69:R70"/>
    <mergeCell ref="S69:S70"/>
    <mergeCell ref="T69:U70"/>
    <mergeCell ref="V69:Z70"/>
    <mergeCell ref="AA69:AC70"/>
    <mergeCell ref="AD69:AD70"/>
    <mergeCell ref="H65:K66"/>
    <mergeCell ref="N65:O66"/>
    <mergeCell ref="P65:Q66"/>
    <mergeCell ref="R65:R66"/>
    <mergeCell ref="S65:S66"/>
    <mergeCell ref="T65:U66"/>
    <mergeCell ref="V65:Z66"/>
    <mergeCell ref="AA65:AC66"/>
    <mergeCell ref="BA58:BD58"/>
    <mergeCell ref="BA60:BD60"/>
    <mergeCell ref="BA61:BD61"/>
    <mergeCell ref="BA59:BD59"/>
    <mergeCell ref="BA62:BD62"/>
    <mergeCell ref="H61:K62"/>
    <mergeCell ref="BA66:BD66"/>
    <mergeCell ref="AD65:AD66"/>
    <mergeCell ref="AN65:AX68"/>
    <mergeCell ref="H67:K68"/>
    <mergeCell ref="N67:O68"/>
    <mergeCell ref="AD59:AD60"/>
    <mergeCell ref="L60:M60"/>
    <mergeCell ref="AD57:AD58"/>
    <mergeCell ref="P59:Q60"/>
    <mergeCell ref="R59:R60"/>
    <mergeCell ref="AN70:AW72"/>
    <mergeCell ref="BA56:BD56"/>
    <mergeCell ref="BA65:BD65"/>
    <mergeCell ref="BE65:BG65"/>
    <mergeCell ref="BM65:BP65"/>
    <mergeCell ref="BQ65:BS65"/>
    <mergeCell ref="AN56:AW63"/>
    <mergeCell ref="AN64:AW64"/>
    <mergeCell ref="BE66:BG66"/>
    <mergeCell ref="BM66:BP66"/>
    <mergeCell ref="BQ66:BS66"/>
    <mergeCell ref="BA67:BD67"/>
    <mergeCell ref="BE67:BG67"/>
    <mergeCell ref="BM67:BP67"/>
    <mergeCell ref="BQ67:BS67"/>
    <mergeCell ref="BQ68:BS68"/>
    <mergeCell ref="BM72:BP72"/>
    <mergeCell ref="BQ72:BS72"/>
    <mergeCell ref="BA68:BD68"/>
    <mergeCell ref="AL69:AW69"/>
    <mergeCell ref="AN55:AW55"/>
    <mergeCell ref="BE61:BG61"/>
    <mergeCell ref="BM61:BP61"/>
    <mergeCell ref="BQ61:BS61"/>
    <mergeCell ref="BE59:BG59"/>
    <mergeCell ref="BE62:BG62"/>
    <mergeCell ref="BM62:BP62"/>
    <mergeCell ref="BQ62:BS62"/>
    <mergeCell ref="BE56:BG56"/>
    <mergeCell ref="BE58:BG58"/>
    <mergeCell ref="BM58:BP58"/>
    <mergeCell ref="BQ58:BS58"/>
    <mergeCell ref="BM59:BP59"/>
    <mergeCell ref="BA55:BD55"/>
    <mergeCell ref="BE55:BG55"/>
    <mergeCell ref="BM55:BP55"/>
    <mergeCell ref="BQ55:BS55"/>
    <mergeCell ref="BM56:BP56"/>
    <mergeCell ref="BQ56:BS56"/>
    <mergeCell ref="BA57:BD57"/>
    <mergeCell ref="BE57:BG57"/>
    <mergeCell ref="BM57:BP57"/>
    <mergeCell ref="BQ57:BS57"/>
    <mergeCell ref="BE48:BG49"/>
    <mergeCell ref="BH48:BJ49"/>
    <mergeCell ref="BM48:BP49"/>
    <mergeCell ref="BQ48:BS49"/>
    <mergeCell ref="BT48:BV49"/>
    <mergeCell ref="AM48:AW50"/>
    <mergeCell ref="BA48:BD49"/>
    <mergeCell ref="BM50:BP51"/>
    <mergeCell ref="BQ50:BS51"/>
    <mergeCell ref="BT50:BV51"/>
    <mergeCell ref="AM51:AW52"/>
    <mergeCell ref="BA50:BD51"/>
    <mergeCell ref="BE50:BG51"/>
    <mergeCell ref="BH50:BJ51"/>
    <mergeCell ref="BA52:BJ53"/>
    <mergeCell ref="BM52:BV53"/>
    <mergeCell ref="AM53:AW54"/>
    <mergeCell ref="BA54:BD54"/>
    <mergeCell ref="BM54:BP54"/>
    <mergeCell ref="BQ54:BV54"/>
    <mergeCell ref="BE54:BJ54"/>
    <mergeCell ref="BM44:BV45"/>
    <mergeCell ref="BA46:BD47"/>
    <mergeCell ref="BE46:BG47"/>
    <mergeCell ref="BH46:BJ47"/>
    <mergeCell ref="BM46:BP47"/>
    <mergeCell ref="BQ46:BS47"/>
    <mergeCell ref="BT46:BV47"/>
    <mergeCell ref="E42:Q42"/>
    <mergeCell ref="S42:T42"/>
    <mergeCell ref="AM42:AW47"/>
    <mergeCell ref="BA44:BJ45"/>
    <mergeCell ref="D47:AJ47"/>
    <mergeCell ref="A38:B38"/>
    <mergeCell ref="C38:AJ38"/>
    <mergeCell ref="AM38:AW39"/>
    <mergeCell ref="D39:S39"/>
    <mergeCell ref="BP39:BY41"/>
    <mergeCell ref="E41:Q41"/>
    <mergeCell ref="S41:T41"/>
    <mergeCell ref="C31:D31"/>
    <mergeCell ref="E31:AV32"/>
    <mergeCell ref="BP31:BY32"/>
    <mergeCell ref="C33:D33"/>
    <mergeCell ref="E33:AV34"/>
    <mergeCell ref="BP33:BY38"/>
    <mergeCell ref="C35:D35"/>
    <mergeCell ref="E35:AV35"/>
    <mergeCell ref="E40:Q40"/>
    <mergeCell ref="S40:T40"/>
    <mergeCell ref="G26:AV26"/>
    <mergeCell ref="D27:E27"/>
    <mergeCell ref="F27:AV27"/>
    <mergeCell ref="G28:AV29"/>
    <mergeCell ref="BO29:BY30"/>
    <mergeCell ref="C30:D30"/>
    <mergeCell ref="E30:AV30"/>
    <mergeCell ref="C22:D22"/>
    <mergeCell ref="E22:AV22"/>
    <mergeCell ref="D23:E23"/>
    <mergeCell ref="F23:AV23"/>
    <mergeCell ref="G24:AV24"/>
    <mergeCell ref="D25:E25"/>
    <mergeCell ref="F25:AV25"/>
    <mergeCell ref="R17:T18"/>
    <mergeCell ref="U17:W18"/>
    <mergeCell ref="X17:Z18"/>
    <mergeCell ref="BA18:CL18"/>
    <mergeCell ref="C20:H20"/>
    <mergeCell ref="C21:D21"/>
    <mergeCell ref="E21:AV21"/>
    <mergeCell ref="AM15:AW19"/>
    <mergeCell ref="F16:H16"/>
    <mergeCell ref="I16:K16"/>
    <mergeCell ref="R16:T16"/>
    <mergeCell ref="U16:W16"/>
    <mergeCell ref="C17:E18"/>
    <mergeCell ref="F17:H18"/>
    <mergeCell ref="I17:K18"/>
    <mergeCell ref="L17:N18"/>
    <mergeCell ref="O17:Q18"/>
    <mergeCell ref="X14:Z16"/>
    <mergeCell ref="C15:E16"/>
    <mergeCell ref="F15:K15"/>
    <mergeCell ref="L15:N16"/>
    <mergeCell ref="O15:Q16"/>
    <mergeCell ref="R15:W15"/>
    <mergeCell ref="AN12:AW14"/>
    <mergeCell ref="AD9:AF10"/>
    <mergeCell ref="R11:T12"/>
    <mergeCell ref="U11:W12"/>
    <mergeCell ref="X11:Z12"/>
    <mergeCell ref="AA11:AC12"/>
    <mergeCell ref="AD11:AF12"/>
    <mergeCell ref="AG11:AI12"/>
    <mergeCell ref="C14:N14"/>
    <mergeCell ref="O14:W14"/>
    <mergeCell ref="C11:D12"/>
    <mergeCell ref="E11:F12"/>
    <mergeCell ref="G11:I12"/>
    <mergeCell ref="J11:K12"/>
    <mergeCell ref="L11:N12"/>
    <mergeCell ref="O11:Q12"/>
    <mergeCell ref="A1:AX1"/>
    <mergeCell ref="AZ1:BD1"/>
    <mergeCell ref="A2:AK2"/>
    <mergeCell ref="AL2:AX2"/>
    <mergeCell ref="A4:B4"/>
    <mergeCell ref="C4:AJ4"/>
    <mergeCell ref="A5:B5"/>
    <mergeCell ref="C5:AA5"/>
    <mergeCell ref="AB5:AJ5"/>
    <mergeCell ref="AK5:AL5"/>
    <mergeCell ref="AM5:AR5"/>
    <mergeCell ref="AJ11:AL12"/>
    <mergeCell ref="AM88:AW88"/>
    <mergeCell ref="C6:F8"/>
    <mergeCell ref="G6:AL6"/>
    <mergeCell ref="R7:AC7"/>
    <mergeCell ref="AD7:AL8"/>
    <mergeCell ref="R8:AC8"/>
    <mergeCell ref="C9:D10"/>
    <mergeCell ref="E9:F10"/>
    <mergeCell ref="G9:K9"/>
    <mergeCell ref="L9:Q9"/>
    <mergeCell ref="R9:T10"/>
    <mergeCell ref="U9:Z9"/>
    <mergeCell ref="AA9:AC10"/>
    <mergeCell ref="G10:I10"/>
    <mergeCell ref="J10:K10"/>
    <mergeCell ref="L10:N10"/>
    <mergeCell ref="O10:Q10"/>
    <mergeCell ref="U10:W10"/>
    <mergeCell ref="X10:Z10"/>
    <mergeCell ref="AG10:AI10"/>
    <mergeCell ref="AJ10:AL10"/>
    <mergeCell ref="AG9:AL9"/>
    <mergeCell ref="G7:Q8"/>
  </mergeCells>
  <phoneticPr fontId="4"/>
  <conditionalFormatting sqref="C17:W18">
    <cfRule type="containsBlanks" dxfId="368" priority="19">
      <formula>LEN(TRIM(C17))=0</formula>
    </cfRule>
  </conditionalFormatting>
  <conditionalFormatting sqref="C11:Z12">
    <cfRule type="containsBlanks" dxfId="367" priority="20">
      <formula>LEN(TRIM(C11))=0</formula>
    </cfRule>
  </conditionalFormatting>
  <conditionalFormatting sqref="E50 M50">
    <cfRule type="containsBlanks" dxfId="366" priority="5">
      <formula>LEN(TRIM(E50))=0</formula>
    </cfRule>
  </conditionalFormatting>
  <conditionalFormatting sqref="I50">
    <cfRule type="containsBlanks" dxfId="365" priority="4">
      <formula>LEN(TRIM(I50))=0</formula>
    </cfRule>
  </conditionalFormatting>
  <conditionalFormatting sqref="P57 P59 P63 P65 P67">
    <cfRule type="containsBlanks" dxfId="364" priority="6">
      <formula>LEN(TRIM(P57))=0</formula>
    </cfRule>
  </conditionalFormatting>
  <conditionalFormatting sqref="Q50">
    <cfRule type="containsBlanks" dxfId="363" priority="3">
      <formula>LEN(TRIM(Q50))=0</formula>
    </cfRule>
  </conditionalFormatting>
  <conditionalFormatting sqref="U50">
    <cfRule type="containsBlanks" dxfId="362" priority="2">
      <formula>LEN(TRIM(U50))=0</formula>
    </cfRule>
  </conditionalFormatting>
  <conditionalFormatting sqref="Y50">
    <cfRule type="containsBlanks" dxfId="361" priority="1">
      <formula>LEN(TRIM(Y50))=0</formula>
    </cfRule>
  </conditionalFormatting>
  <conditionalFormatting sqref="AD11">
    <cfRule type="containsBlanks" dxfId="360" priority="21">
      <formula>LEN(TRIM(AD11))=0</formula>
    </cfRule>
  </conditionalFormatting>
  <conditionalFormatting sqref="AG11 AJ11">
    <cfRule type="containsBlanks" dxfId="359" priority="23">
      <formula>LEN(TRIM(AG11))=0</formula>
    </cfRule>
  </conditionalFormatting>
  <conditionalFormatting sqref="AK5">
    <cfRule type="containsBlanks" dxfId="358" priority="22">
      <formula>LEN(TRIM(AK5))=0</formula>
    </cfRule>
  </conditionalFormatting>
  <dataValidations count="1">
    <dataValidation imeMode="off" allowBlank="1" showInputMessage="1" showErrorMessage="1" sqref="AD11:AL12 C17:W18 C11:Z12 P57:Q70" xr:uid="{B73EBF8B-E828-43A9-A52F-756EB769A4B3}"/>
  </dataValidations>
  <printOptions horizontalCentered="1"/>
  <pageMargins left="0.70866141732283472" right="0.51181102362204722" top="0.70866141732283472" bottom="0.19685039370078741" header="0.19685039370078741" footer="0.23622047244094491"/>
  <pageSetup paperSize="9" scale="67" orientation="portrait" cellComments="asDisplayed"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292304" r:id="rId4" name="Check Box 16">
              <controlPr defaultSize="0" autoFill="0" autoLine="0" autoPict="0">
                <anchor moveWithCells="1" sizeWithCells="1">
                  <from>
                    <xdr:col>29</xdr:col>
                    <xdr:colOff>19050</xdr:colOff>
                    <xdr:row>38</xdr:row>
                    <xdr:rowOff>0</xdr:rowOff>
                  </from>
                  <to>
                    <xdr:col>32</xdr:col>
                    <xdr:colOff>0</xdr:colOff>
                    <xdr:row>39</xdr:row>
                    <xdr:rowOff>0</xdr:rowOff>
                  </to>
                </anchor>
              </controlPr>
            </control>
          </mc:Choice>
        </mc:AlternateContent>
        <mc:AlternateContent xmlns:mc="http://schemas.openxmlformats.org/markup-compatibility/2006">
          <mc:Choice Requires="x14">
            <control shapeId="1292305" r:id="rId5" name="Check Box 17">
              <controlPr defaultSize="0" autoFill="0" autoLine="0" autoPict="0">
                <anchor moveWithCells="1" sizeWithCells="1">
                  <from>
                    <xdr:col>32</xdr:col>
                    <xdr:colOff>57150</xdr:colOff>
                    <xdr:row>38</xdr:row>
                    <xdr:rowOff>0</xdr:rowOff>
                  </from>
                  <to>
                    <xdr:col>35</xdr:col>
                    <xdr:colOff>38100</xdr:colOff>
                    <xdr:row>39</xdr:row>
                    <xdr:rowOff>0</xdr:rowOff>
                  </to>
                </anchor>
              </controlPr>
            </control>
          </mc:Choice>
        </mc:AlternateContent>
        <mc:AlternateContent xmlns:mc="http://schemas.openxmlformats.org/markup-compatibility/2006">
          <mc:Choice Requires="x14">
            <control shapeId="1292306" r:id="rId6" name="Check Box 16">
              <controlPr defaultSize="0" autoFill="0" autoLine="0" autoPict="0">
                <anchor moveWithCells="1" sizeWithCells="1">
                  <from>
                    <xdr:col>29</xdr:col>
                    <xdr:colOff>19050</xdr:colOff>
                    <xdr:row>81</xdr:row>
                    <xdr:rowOff>0</xdr:rowOff>
                  </from>
                  <to>
                    <xdr:col>32</xdr:col>
                    <xdr:colOff>0</xdr:colOff>
                    <xdr:row>82</xdr:row>
                    <xdr:rowOff>28575</xdr:rowOff>
                  </to>
                </anchor>
              </controlPr>
            </control>
          </mc:Choice>
        </mc:AlternateContent>
        <mc:AlternateContent xmlns:mc="http://schemas.openxmlformats.org/markup-compatibility/2006">
          <mc:Choice Requires="x14">
            <control shapeId="1292307" r:id="rId7" name="Check Box 17">
              <controlPr defaultSize="0" autoFill="0" autoLine="0" autoPict="0">
                <anchor moveWithCells="1" sizeWithCells="1">
                  <from>
                    <xdr:col>32</xdr:col>
                    <xdr:colOff>57150</xdr:colOff>
                    <xdr:row>81</xdr:row>
                    <xdr:rowOff>0</xdr:rowOff>
                  </from>
                  <to>
                    <xdr:col>35</xdr:col>
                    <xdr:colOff>38100</xdr:colOff>
                    <xdr:row>82</xdr:row>
                    <xdr:rowOff>19050</xdr:rowOff>
                  </to>
                </anchor>
              </controlPr>
            </control>
          </mc:Choice>
        </mc:AlternateContent>
        <mc:AlternateContent xmlns:mc="http://schemas.openxmlformats.org/markup-compatibility/2006">
          <mc:Choice Requires="x14">
            <control shapeId="1292308" r:id="rId8" name="Check Box 20">
              <controlPr defaultSize="0" autoFill="0" autoLine="0" autoPict="0">
                <anchor moveWithCells="1" sizeWithCells="1">
                  <from>
                    <xdr:col>29</xdr:col>
                    <xdr:colOff>9525</xdr:colOff>
                    <xdr:row>82</xdr:row>
                    <xdr:rowOff>152400</xdr:rowOff>
                  </from>
                  <to>
                    <xdr:col>31</xdr:col>
                    <xdr:colOff>180975</xdr:colOff>
                    <xdr:row>84</xdr:row>
                    <xdr:rowOff>9525</xdr:rowOff>
                  </to>
                </anchor>
              </controlPr>
            </control>
          </mc:Choice>
        </mc:AlternateContent>
        <mc:AlternateContent xmlns:mc="http://schemas.openxmlformats.org/markup-compatibility/2006">
          <mc:Choice Requires="x14">
            <control shapeId="1292309" r:id="rId9" name="Check Box 21">
              <controlPr defaultSize="0" autoFill="0" autoLine="0" autoPict="0">
                <anchor moveWithCells="1" sizeWithCells="1">
                  <from>
                    <xdr:col>32</xdr:col>
                    <xdr:colOff>47625</xdr:colOff>
                    <xdr:row>82</xdr:row>
                    <xdr:rowOff>152400</xdr:rowOff>
                  </from>
                  <to>
                    <xdr:col>35</xdr:col>
                    <xdr:colOff>28575</xdr:colOff>
                    <xdr:row>84</xdr:row>
                    <xdr:rowOff>0</xdr:rowOff>
                  </to>
                </anchor>
              </controlPr>
            </control>
          </mc:Choice>
        </mc:AlternateContent>
        <mc:AlternateContent xmlns:mc="http://schemas.openxmlformats.org/markup-compatibility/2006">
          <mc:Choice Requires="x14">
            <control shapeId="1292310" r:id="rId10" name="Check Box 22">
              <controlPr defaultSize="0" autoFill="0" autoLine="0" autoPict="0">
                <anchor moveWithCells="1" sizeWithCells="1">
                  <from>
                    <xdr:col>29</xdr:col>
                    <xdr:colOff>19050</xdr:colOff>
                    <xdr:row>38</xdr:row>
                    <xdr:rowOff>0</xdr:rowOff>
                  </from>
                  <to>
                    <xdr:col>32</xdr:col>
                    <xdr:colOff>0</xdr:colOff>
                    <xdr:row>39</xdr:row>
                    <xdr:rowOff>0</xdr:rowOff>
                  </to>
                </anchor>
              </controlPr>
            </control>
          </mc:Choice>
        </mc:AlternateContent>
        <mc:AlternateContent xmlns:mc="http://schemas.openxmlformats.org/markup-compatibility/2006">
          <mc:Choice Requires="x14">
            <control shapeId="1292311" r:id="rId11" name="Check Box 23">
              <controlPr defaultSize="0" autoFill="0" autoLine="0" autoPict="0">
                <anchor moveWithCells="1" sizeWithCells="1">
                  <from>
                    <xdr:col>32</xdr:col>
                    <xdr:colOff>57150</xdr:colOff>
                    <xdr:row>38</xdr:row>
                    <xdr:rowOff>0</xdr:rowOff>
                  </from>
                  <to>
                    <xdr:col>35</xdr:col>
                    <xdr:colOff>38100</xdr:colOff>
                    <xdr:row>39</xdr:row>
                    <xdr:rowOff>0</xdr:rowOff>
                  </to>
                </anchor>
              </controlPr>
            </control>
          </mc:Choice>
        </mc:AlternateContent>
        <mc:AlternateContent xmlns:mc="http://schemas.openxmlformats.org/markup-compatibility/2006">
          <mc:Choice Requires="x14">
            <control shapeId="1292312" r:id="rId12" name="Check Box 24">
              <controlPr defaultSize="0" autoFill="0" autoLine="0" autoPict="0">
                <anchor moveWithCells="1" sizeWithCells="1">
                  <from>
                    <xdr:col>29</xdr:col>
                    <xdr:colOff>9525</xdr:colOff>
                    <xdr:row>86</xdr:row>
                    <xdr:rowOff>38100</xdr:rowOff>
                  </from>
                  <to>
                    <xdr:col>31</xdr:col>
                    <xdr:colOff>180975</xdr:colOff>
                    <xdr:row>88</xdr:row>
                    <xdr:rowOff>47625</xdr:rowOff>
                  </to>
                </anchor>
              </controlPr>
            </control>
          </mc:Choice>
        </mc:AlternateContent>
        <mc:AlternateContent xmlns:mc="http://schemas.openxmlformats.org/markup-compatibility/2006">
          <mc:Choice Requires="x14">
            <control shapeId="1292313" r:id="rId13" name="Check Box 25">
              <controlPr defaultSize="0" autoFill="0" autoLine="0" autoPict="0">
                <anchor moveWithCells="1" sizeWithCells="1">
                  <from>
                    <xdr:col>32</xdr:col>
                    <xdr:colOff>47625</xdr:colOff>
                    <xdr:row>86</xdr:row>
                    <xdr:rowOff>38100</xdr:rowOff>
                  </from>
                  <to>
                    <xdr:col>35</xdr:col>
                    <xdr:colOff>28575</xdr:colOff>
                    <xdr:row>88</xdr:row>
                    <xdr:rowOff>28575</xdr:rowOff>
                  </to>
                </anchor>
              </controlPr>
            </control>
          </mc:Choice>
        </mc:AlternateContent>
        <mc:AlternateContent xmlns:mc="http://schemas.openxmlformats.org/markup-compatibility/2006">
          <mc:Choice Requires="x14">
            <control shapeId="1292314" r:id="rId14" name="Check Box 26">
              <controlPr locked="0" defaultSize="0" autoFill="0" autoLine="0" autoPict="0">
                <anchor moveWithCells="1" sizeWithCells="1">
                  <from>
                    <xdr:col>3</xdr:col>
                    <xdr:colOff>19050</xdr:colOff>
                    <xdr:row>43</xdr:row>
                    <xdr:rowOff>133350</xdr:rowOff>
                  </from>
                  <to>
                    <xdr:col>4</xdr:col>
                    <xdr:colOff>133350</xdr:colOff>
                    <xdr:row>45</xdr:row>
                    <xdr:rowOff>38100</xdr:rowOff>
                  </to>
                </anchor>
              </controlPr>
            </control>
          </mc:Choice>
        </mc:AlternateContent>
        <mc:AlternateContent xmlns:mc="http://schemas.openxmlformats.org/markup-compatibility/2006">
          <mc:Choice Requires="x14">
            <control shapeId="1292315" r:id="rId15" name="Check Box 27">
              <controlPr defaultSize="0" autoFill="0" autoLine="0" autoPict="0">
                <anchor moveWithCells="1" sizeWithCells="1">
                  <from>
                    <xdr:col>29</xdr:col>
                    <xdr:colOff>9525</xdr:colOff>
                    <xdr:row>46</xdr:row>
                    <xdr:rowOff>0</xdr:rowOff>
                  </from>
                  <to>
                    <xdr:col>31</xdr:col>
                    <xdr:colOff>180975</xdr:colOff>
                    <xdr:row>47</xdr:row>
                    <xdr:rowOff>0</xdr:rowOff>
                  </to>
                </anchor>
              </controlPr>
            </control>
          </mc:Choice>
        </mc:AlternateContent>
        <mc:AlternateContent xmlns:mc="http://schemas.openxmlformats.org/markup-compatibility/2006">
          <mc:Choice Requires="x14">
            <control shapeId="1292316" r:id="rId16" name="Check Box 28">
              <controlPr defaultSize="0" autoFill="0" autoLine="0" autoPict="0">
                <anchor moveWithCells="1" sizeWithCells="1">
                  <from>
                    <xdr:col>32</xdr:col>
                    <xdr:colOff>47625</xdr:colOff>
                    <xdr:row>46</xdr:row>
                    <xdr:rowOff>0</xdr:rowOff>
                  </from>
                  <to>
                    <xdr:col>35</xdr:col>
                    <xdr:colOff>28575</xdr:colOff>
                    <xdr:row>47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93C67-91F4-4295-A9C3-BAB53A46FFAC}">
  <sheetPr>
    <tabColor theme="8" tint="0.59999389629810485"/>
  </sheetPr>
  <dimension ref="A1:DP165"/>
  <sheetViews>
    <sheetView showGridLines="0" view="pageBreakPreview" zoomScaleNormal="100" zoomScaleSheetLayoutView="100" workbookViewId="0">
      <selection activeCell="E35" sqref="E35:AV35"/>
    </sheetView>
  </sheetViews>
  <sheetFormatPr defaultColWidth="2.625" defaultRowHeight="12"/>
  <cols>
    <col min="1" max="32" width="2.5" style="504" customWidth="1"/>
    <col min="33" max="35" width="2.5" style="505" customWidth="1"/>
    <col min="36" max="38" width="2.5" style="504" customWidth="1"/>
    <col min="39" max="39" width="2.5" style="503" customWidth="1"/>
    <col min="40" max="53" width="2.5" style="504" customWidth="1"/>
    <col min="54" max="79" width="2.625" style="504" customWidth="1"/>
    <col min="80" max="80" width="5.5" style="504" customWidth="1"/>
    <col min="81" max="81" width="9.375" style="504" customWidth="1"/>
    <col min="82" max="87" width="6.875" style="504" customWidth="1"/>
    <col min="88" max="94" width="2.625" style="504"/>
    <col min="95" max="96" width="5.125" style="504" customWidth="1"/>
    <col min="97" max="16384" width="2.625" style="504"/>
  </cols>
  <sheetData>
    <row r="1" spans="1:95" ht="14.1" customHeight="1" thickBot="1">
      <c r="A1" s="1913" t="s">
        <v>1563</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c r="AN1" s="1913"/>
      <c r="AO1" s="1913"/>
      <c r="AP1" s="1913"/>
      <c r="AQ1" s="1913"/>
      <c r="AR1" s="1913"/>
      <c r="AS1" s="1913"/>
      <c r="AT1" s="1913"/>
      <c r="AU1" s="1913"/>
      <c r="AV1" s="1913"/>
      <c r="AW1" s="1913"/>
      <c r="AX1" s="1913"/>
      <c r="AY1" s="1304"/>
      <c r="AZ1" s="1304"/>
      <c r="BA1" s="1304"/>
      <c r="BC1" s="2181"/>
      <c r="BD1" s="2181"/>
      <c r="BE1" s="2181"/>
      <c r="BF1" s="2181"/>
      <c r="BG1" s="2181"/>
    </row>
    <row r="2" spans="1:95" ht="14.25" customHeight="1">
      <c r="A2" s="1915" t="s">
        <v>29</v>
      </c>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7"/>
      <c r="AL2" s="1918" t="s">
        <v>3</v>
      </c>
      <c r="AM2" s="1919"/>
      <c r="AN2" s="1919"/>
      <c r="AO2" s="1919"/>
      <c r="AP2" s="1919"/>
      <c r="AQ2" s="1919"/>
      <c r="AR2" s="1919"/>
      <c r="AS2" s="1919"/>
      <c r="AT2" s="1919"/>
      <c r="AU2" s="1919"/>
      <c r="AV2" s="1919"/>
      <c r="AW2" s="1919"/>
      <c r="AX2" s="1920"/>
      <c r="AY2" s="1305"/>
      <c r="AZ2" s="1305"/>
      <c r="BA2" s="1305"/>
      <c r="BC2" s="858"/>
    </row>
    <row r="3" spans="1:95" ht="14.1" customHeight="1">
      <c r="A3" s="1209"/>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1210"/>
      <c r="AL3" s="876"/>
      <c r="AM3" s="876"/>
      <c r="AN3" s="876"/>
      <c r="AO3" s="876"/>
      <c r="AP3" s="876"/>
      <c r="AQ3" s="876"/>
      <c r="AR3" s="876"/>
      <c r="AS3" s="876"/>
      <c r="AT3" s="876"/>
      <c r="AU3" s="876"/>
      <c r="AV3" s="876"/>
      <c r="AW3" s="876"/>
      <c r="AX3" s="1211"/>
      <c r="AY3" s="876"/>
      <c r="AZ3" s="1306"/>
      <c r="BA3" s="507"/>
    </row>
    <row r="4" spans="1:95" ht="14.1" customHeight="1">
      <c r="A4" s="1921">
        <v>3</v>
      </c>
      <c r="B4" s="1922"/>
      <c r="C4" s="1882" t="s">
        <v>1414</v>
      </c>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522"/>
      <c r="AM4" s="876"/>
      <c r="AN4" s="876"/>
      <c r="AO4" s="876"/>
      <c r="AP4" s="876"/>
      <c r="AQ4" s="876"/>
      <c r="AR4" s="876"/>
      <c r="AS4" s="876"/>
      <c r="AT4" s="876"/>
      <c r="AU4" s="876"/>
      <c r="AV4" s="876"/>
      <c r="AW4" s="876"/>
      <c r="AX4" s="1211"/>
      <c r="AY4" s="876"/>
      <c r="AZ4" s="1229"/>
      <c r="BA4" s="507"/>
      <c r="BC4" s="1212"/>
    </row>
    <row r="5" spans="1:95" ht="13.5" customHeight="1">
      <c r="A5" s="1936" t="s">
        <v>451</v>
      </c>
      <c r="B5" s="1937"/>
      <c r="C5" s="1938" t="s">
        <v>1235</v>
      </c>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9" t="s">
        <v>835</v>
      </c>
      <c r="AC5" s="1939"/>
      <c r="AD5" s="1939"/>
      <c r="AE5" s="1939"/>
      <c r="AF5" s="1939"/>
      <c r="AG5" s="1939"/>
      <c r="AH5" s="1939"/>
      <c r="AI5" s="1939"/>
      <c r="AJ5" s="1939"/>
      <c r="AK5" s="2182" t="s">
        <v>141</v>
      </c>
      <c r="AL5" s="2182"/>
      <c r="AM5" s="1906" t="s">
        <v>836</v>
      </c>
      <c r="AN5" s="1906"/>
      <c r="AO5" s="1906"/>
      <c r="AP5" s="1906"/>
      <c r="AQ5" s="1906"/>
      <c r="AR5" s="1906"/>
      <c r="AS5" s="1213"/>
      <c r="AT5" s="1213"/>
      <c r="AU5" s="1213"/>
      <c r="AV5" s="1213"/>
      <c r="AW5" s="1213"/>
      <c r="AX5" s="1214"/>
      <c r="AY5" s="1213"/>
      <c r="AZ5" s="1229"/>
      <c r="BA5" s="507"/>
    </row>
    <row r="6" spans="1:95" ht="15.75" customHeight="1">
      <c r="A6" s="1209"/>
      <c r="C6" s="1366" t="s">
        <v>14</v>
      </c>
      <c r="D6" s="1367"/>
      <c r="E6" s="1367"/>
      <c r="F6" s="1367"/>
      <c r="G6" s="1363" t="s">
        <v>1369</v>
      </c>
      <c r="H6" s="1364"/>
      <c r="I6" s="1364"/>
      <c r="J6" s="1364"/>
      <c r="K6" s="1364"/>
      <c r="L6" s="1364"/>
      <c r="M6" s="1364"/>
      <c r="N6" s="1364"/>
      <c r="O6" s="1364"/>
      <c r="P6" s="1364"/>
      <c r="Q6" s="1364"/>
      <c r="R6" s="1364"/>
      <c r="S6" s="1364"/>
      <c r="T6" s="1364"/>
      <c r="U6" s="1364"/>
      <c r="V6" s="1364"/>
      <c r="W6" s="1364"/>
      <c r="X6" s="1364"/>
      <c r="Y6" s="1364"/>
      <c r="Z6" s="1364"/>
      <c r="AA6" s="1364"/>
      <c r="AB6" s="1364"/>
      <c r="AC6" s="1364"/>
      <c r="AD6" s="1364"/>
      <c r="AE6" s="1364"/>
      <c r="AF6" s="1364"/>
      <c r="AG6" s="1364"/>
      <c r="AH6" s="1364"/>
      <c r="AI6" s="1364"/>
      <c r="AJ6" s="1364"/>
      <c r="AK6" s="1364"/>
      <c r="AL6" s="1364"/>
      <c r="AM6" s="1364"/>
      <c r="AN6" s="1365"/>
      <c r="AO6" s="22"/>
      <c r="AP6" s="22"/>
      <c r="AQ6" s="22"/>
      <c r="AR6" s="22"/>
      <c r="AS6" s="22"/>
      <c r="AT6" s="22"/>
      <c r="AU6" s="22"/>
      <c r="AV6" s="22"/>
      <c r="AW6" s="22"/>
      <c r="AX6" s="32"/>
      <c r="AY6" s="22"/>
      <c r="AZ6" s="22"/>
      <c r="BA6" s="507"/>
      <c r="BC6" s="1215"/>
      <c r="BD6" s="23"/>
      <c r="BE6" s="22"/>
      <c r="BF6" s="105"/>
      <c r="BG6" s="105"/>
      <c r="BH6" s="105"/>
      <c r="BI6" s="105"/>
      <c r="BJ6" s="105"/>
      <c r="BK6" s="105"/>
      <c r="BL6" s="105"/>
      <c r="BM6" s="105"/>
      <c r="BN6" s="105"/>
      <c r="BO6" s="105"/>
      <c r="BP6" s="105"/>
      <c r="BQ6" s="105"/>
      <c r="BR6" s="105"/>
      <c r="BS6" s="105"/>
      <c r="BT6" s="105"/>
      <c r="BU6" s="105"/>
      <c r="BV6" s="105"/>
      <c r="BW6" s="105"/>
      <c r="BX6" s="22"/>
      <c r="BY6" s="22"/>
      <c r="BZ6" s="22"/>
      <c r="CA6" s="22"/>
      <c r="CB6" s="22"/>
      <c r="CC6" s="22"/>
      <c r="CD6" s="105"/>
      <c r="CE6" s="105"/>
      <c r="CF6" s="105"/>
      <c r="CG6" s="105"/>
      <c r="CH6" s="105"/>
      <c r="CI6" s="105"/>
      <c r="CJ6" s="105"/>
      <c r="CK6" s="105"/>
      <c r="CL6" s="105"/>
      <c r="CM6" s="105"/>
      <c r="CN6" s="22"/>
      <c r="CO6" s="22"/>
    </row>
    <row r="7" spans="1:95" ht="15.75" customHeight="1">
      <c r="A7" s="1209"/>
      <c r="B7" s="1216"/>
      <c r="C7" s="1728"/>
      <c r="D7" s="1344"/>
      <c r="E7" s="1344"/>
      <c r="F7" s="1344"/>
      <c r="G7" s="1908" t="s">
        <v>1368</v>
      </c>
      <c r="H7" s="1436"/>
      <c r="I7" s="1436"/>
      <c r="J7" s="1436"/>
      <c r="K7" s="1436"/>
      <c r="L7" s="1436"/>
      <c r="M7" s="1436"/>
      <c r="N7" s="1436"/>
      <c r="O7" s="1436"/>
      <c r="P7" s="1436"/>
      <c r="Q7" s="1437"/>
      <c r="R7" s="1909" t="s">
        <v>1370</v>
      </c>
      <c r="S7" s="1910"/>
      <c r="T7" s="1910"/>
      <c r="U7" s="1910"/>
      <c r="V7" s="1910"/>
      <c r="W7" s="1910"/>
      <c r="X7" s="1910"/>
      <c r="Y7" s="1910"/>
      <c r="Z7" s="1910"/>
      <c r="AA7" s="1910"/>
      <c r="AB7" s="2183"/>
      <c r="AC7" s="1908" t="s">
        <v>1371</v>
      </c>
      <c r="AD7" s="1436"/>
      <c r="AE7" s="1436"/>
      <c r="AF7" s="1436"/>
      <c r="AG7" s="1436"/>
      <c r="AH7" s="1436"/>
      <c r="AI7" s="1436"/>
      <c r="AJ7" s="1436"/>
      <c r="AK7" s="1436"/>
      <c r="AL7" s="1436"/>
      <c r="AM7" s="1436"/>
      <c r="AN7" s="1437"/>
      <c r="AO7" s="22"/>
      <c r="AP7" s="534"/>
      <c r="AQ7" s="534"/>
      <c r="AR7" s="22"/>
      <c r="AS7" s="22"/>
      <c r="AT7" s="22"/>
      <c r="AU7" s="22"/>
      <c r="AV7" s="22"/>
      <c r="AW7" s="22"/>
      <c r="AX7" s="32"/>
      <c r="AY7" s="22"/>
      <c r="AZ7" s="22"/>
      <c r="BA7" s="22"/>
      <c r="BB7" s="1307"/>
      <c r="BC7" s="1307"/>
      <c r="BD7" s="23"/>
      <c r="BE7" s="23"/>
      <c r="BF7" s="105"/>
      <c r="BG7" s="105"/>
      <c r="BH7" s="105"/>
      <c r="BI7" s="105"/>
      <c r="BJ7" s="105"/>
      <c r="BK7" s="105"/>
      <c r="BL7" s="105"/>
      <c r="BM7" s="105"/>
      <c r="BN7" s="105"/>
      <c r="BO7" s="105"/>
      <c r="BP7" s="105"/>
      <c r="BQ7" s="105"/>
      <c r="BR7" s="105"/>
      <c r="BS7" s="105"/>
      <c r="BT7" s="1218"/>
      <c r="BU7" s="1218"/>
      <c r="BV7" s="105"/>
      <c r="BW7" s="105"/>
      <c r="BX7" s="22"/>
      <c r="BY7" s="22"/>
      <c r="BZ7" s="22"/>
      <c r="CA7" s="22"/>
      <c r="CB7" s="22"/>
      <c r="CC7" s="22"/>
      <c r="CD7" s="105"/>
      <c r="CE7" s="105"/>
      <c r="CF7" s="105"/>
      <c r="CG7" s="105"/>
      <c r="CH7" s="105"/>
      <c r="CI7" s="105"/>
      <c r="CJ7" s="105"/>
      <c r="CK7" s="105"/>
      <c r="CL7" s="105"/>
      <c r="CM7" s="105"/>
      <c r="CN7" s="22"/>
      <c r="CO7" s="22"/>
    </row>
    <row r="8" spans="1:95" ht="15.75" customHeight="1">
      <c r="A8" s="1209"/>
      <c r="B8" s="22"/>
      <c r="C8" s="1907"/>
      <c r="D8" s="1418"/>
      <c r="E8" s="1418"/>
      <c r="F8" s="1418"/>
      <c r="G8" s="1907" t="s">
        <v>1372</v>
      </c>
      <c r="H8" s="1418"/>
      <c r="I8" s="1418"/>
      <c r="J8" s="1418"/>
      <c r="K8" s="1418"/>
      <c r="L8" s="1418"/>
      <c r="M8" s="1418"/>
      <c r="N8" s="1418"/>
      <c r="O8" s="1418"/>
      <c r="P8" s="1418"/>
      <c r="Q8" s="1419"/>
      <c r="R8" s="1911" t="s">
        <v>1373</v>
      </c>
      <c r="S8" s="1912"/>
      <c r="T8" s="1912"/>
      <c r="U8" s="1912"/>
      <c r="V8" s="1912"/>
      <c r="W8" s="1912"/>
      <c r="X8" s="1912"/>
      <c r="Y8" s="1912"/>
      <c r="Z8" s="1912"/>
      <c r="AA8" s="1912"/>
      <c r="AB8" s="2184"/>
      <c r="AC8" s="1907" t="s">
        <v>1374</v>
      </c>
      <c r="AD8" s="1418"/>
      <c r="AE8" s="1418"/>
      <c r="AF8" s="1418"/>
      <c r="AG8" s="1418"/>
      <c r="AH8" s="1418"/>
      <c r="AI8" s="1418"/>
      <c r="AJ8" s="1418"/>
      <c r="AK8" s="1418"/>
      <c r="AL8" s="1418"/>
      <c r="AM8" s="1418"/>
      <c r="AN8" s="1419"/>
      <c r="AO8" s="22"/>
      <c r="AP8" s="534"/>
      <c r="AQ8" s="534"/>
      <c r="AR8" s="22"/>
      <c r="AS8" s="22"/>
      <c r="AT8" s="22"/>
      <c r="AU8" s="22"/>
      <c r="AV8" s="22"/>
      <c r="AW8" s="22"/>
      <c r="AX8" s="32"/>
      <c r="AY8" s="22"/>
      <c r="AZ8" s="22"/>
      <c r="BA8" s="22"/>
      <c r="BB8" s="1308"/>
      <c r="BC8" s="1308"/>
      <c r="BD8" s="133"/>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1212"/>
      <c r="CQ8" s="1212"/>
    </row>
    <row r="9" spans="1:95" ht="15.75" customHeight="1">
      <c r="A9" s="1209"/>
      <c r="B9" s="22"/>
      <c r="C9" s="1923" t="s">
        <v>319</v>
      </c>
      <c r="D9" s="1924"/>
      <c r="E9" s="1926" t="s">
        <v>248</v>
      </c>
      <c r="F9" s="1923"/>
      <c r="G9" s="1908" t="s">
        <v>320</v>
      </c>
      <c r="H9" s="1436"/>
      <c r="I9" s="1436"/>
      <c r="J9" s="1436"/>
      <c r="K9" s="1436"/>
      <c r="L9" s="1435" t="s">
        <v>248</v>
      </c>
      <c r="M9" s="1436"/>
      <c r="N9" s="1436"/>
      <c r="O9" s="1436"/>
      <c r="P9" s="1436"/>
      <c r="Q9" s="1437"/>
      <c r="R9" s="1924" t="s">
        <v>320</v>
      </c>
      <c r="S9" s="1940"/>
      <c r="T9" s="1940"/>
      <c r="U9" s="1940"/>
      <c r="V9" s="2185"/>
      <c r="W9" s="1506" t="s">
        <v>248</v>
      </c>
      <c r="X9" s="1507"/>
      <c r="Y9" s="1507"/>
      <c r="Z9" s="1507"/>
      <c r="AA9" s="1507"/>
      <c r="AB9" s="1507"/>
      <c r="AC9" s="1924" t="s">
        <v>320</v>
      </c>
      <c r="AD9" s="1940"/>
      <c r="AE9" s="2185"/>
      <c r="AF9" s="1506" t="s">
        <v>248</v>
      </c>
      <c r="AG9" s="1507"/>
      <c r="AH9" s="1507"/>
      <c r="AI9" s="1507"/>
      <c r="AJ9" s="1507"/>
      <c r="AK9" s="2186"/>
      <c r="AL9" s="2187" t="s">
        <v>322</v>
      </c>
      <c r="AM9" s="2188"/>
      <c r="AN9" s="2189"/>
      <c r="AO9" s="131"/>
      <c r="AP9" s="142"/>
      <c r="AQ9" s="142"/>
      <c r="AR9" s="22"/>
      <c r="AS9" s="22"/>
      <c r="AT9" s="22"/>
      <c r="AU9" s="22"/>
      <c r="AV9" s="22"/>
      <c r="AW9" s="22"/>
      <c r="AX9" s="32"/>
      <c r="AY9" s="22"/>
      <c r="AZ9" s="22"/>
      <c r="BA9" s="22"/>
      <c r="BB9" s="131"/>
      <c r="BC9" s="131"/>
      <c r="BD9" s="23"/>
      <c r="BE9" s="105"/>
      <c r="BF9" s="105"/>
      <c r="BG9" s="105"/>
      <c r="BH9" s="105"/>
      <c r="BI9" s="105"/>
      <c r="BJ9" s="105"/>
      <c r="BK9" s="105"/>
      <c r="BL9" s="105"/>
      <c r="BM9" s="105"/>
      <c r="BN9" s="105"/>
      <c r="BO9" s="105"/>
      <c r="BP9" s="105"/>
      <c r="BQ9" s="105"/>
      <c r="BR9" s="105"/>
      <c r="BS9" s="105"/>
      <c r="BT9" s="1218"/>
      <c r="BU9" s="1218"/>
      <c r="BV9" s="105"/>
      <c r="BW9" s="105"/>
      <c r="BX9" s="105"/>
      <c r="BY9" s="105"/>
      <c r="BZ9" s="105"/>
      <c r="CA9" s="105"/>
      <c r="CB9" s="105"/>
      <c r="CC9" s="105"/>
      <c r="CD9" s="105"/>
      <c r="CE9" s="105"/>
      <c r="CF9" s="105"/>
      <c r="CG9" s="105"/>
      <c r="CH9" s="105"/>
      <c r="CI9" s="105"/>
      <c r="CJ9" s="105"/>
      <c r="CK9" s="105"/>
      <c r="CL9" s="105"/>
      <c r="CM9" s="105"/>
      <c r="CN9" s="22"/>
      <c r="CO9" s="105"/>
      <c r="CP9" s="1212"/>
      <c r="CQ9" s="1212"/>
    </row>
    <row r="10" spans="1:95" ht="15.75" customHeight="1">
      <c r="A10" s="1209"/>
      <c r="B10" s="22"/>
      <c r="C10" s="1925"/>
      <c r="D10" s="1378"/>
      <c r="E10" s="1927"/>
      <c r="F10" s="1925"/>
      <c r="G10" s="1907"/>
      <c r="H10" s="1418"/>
      <c r="I10" s="1930"/>
      <c r="J10" s="1941" t="s">
        <v>321</v>
      </c>
      <c r="K10" s="1942"/>
      <c r="L10" s="1941" t="s">
        <v>49</v>
      </c>
      <c r="M10" s="1942"/>
      <c r="N10" s="1942"/>
      <c r="O10" s="1941" t="s">
        <v>1399</v>
      </c>
      <c r="P10" s="1942"/>
      <c r="Q10" s="1943"/>
      <c r="R10" s="1378"/>
      <c r="S10" s="1379"/>
      <c r="T10" s="1379"/>
      <c r="U10" s="1941" t="s">
        <v>321</v>
      </c>
      <c r="V10" s="1942"/>
      <c r="W10" s="1941" t="s">
        <v>49</v>
      </c>
      <c r="X10" s="1942"/>
      <c r="Y10" s="1942"/>
      <c r="Z10" s="1941" t="s">
        <v>1399</v>
      </c>
      <c r="AA10" s="1942"/>
      <c r="AB10" s="1943"/>
      <c r="AC10" s="1378"/>
      <c r="AD10" s="1379"/>
      <c r="AE10" s="1380"/>
      <c r="AF10" s="1941" t="s">
        <v>49</v>
      </c>
      <c r="AG10" s="1942"/>
      <c r="AH10" s="1945"/>
      <c r="AI10" s="1941" t="s">
        <v>1399</v>
      </c>
      <c r="AJ10" s="1942"/>
      <c r="AK10" s="1945"/>
      <c r="AL10" s="1934"/>
      <c r="AM10" s="1934"/>
      <c r="AN10" s="1935"/>
      <c r="AO10" s="131"/>
      <c r="AP10" s="142"/>
      <c r="AQ10" s="142"/>
      <c r="AR10" s="22"/>
      <c r="AS10" s="22"/>
      <c r="AT10" s="22"/>
      <c r="AU10" s="22"/>
      <c r="AV10" s="22"/>
      <c r="AW10" s="22"/>
      <c r="AX10" s="32"/>
      <c r="AY10" s="22"/>
      <c r="AZ10" s="22"/>
      <c r="BA10" s="22"/>
      <c r="BB10" s="131"/>
      <c r="BC10" s="131"/>
      <c r="BD10" s="105"/>
      <c r="BE10" s="23"/>
      <c r="BF10" s="105"/>
      <c r="BG10" s="105"/>
      <c r="BH10" s="105"/>
      <c r="BI10" s="105"/>
      <c r="BJ10" s="105"/>
      <c r="BK10" s="105"/>
      <c r="BL10" s="105"/>
      <c r="BM10" s="105"/>
      <c r="BN10" s="105"/>
      <c r="BO10" s="105"/>
      <c r="BP10" s="105"/>
      <c r="BQ10" s="105"/>
      <c r="BR10" s="105"/>
      <c r="BS10" s="105"/>
      <c r="BT10" s="1220"/>
      <c r="BU10" s="1220"/>
      <c r="BV10" s="105"/>
      <c r="BW10" s="105"/>
      <c r="BX10" s="105"/>
      <c r="BY10" s="105"/>
      <c r="BZ10" s="105"/>
      <c r="CA10" s="105"/>
      <c r="CB10" s="105"/>
      <c r="CC10" s="105"/>
      <c r="CD10" s="105"/>
      <c r="CE10" s="105"/>
      <c r="CF10" s="105"/>
      <c r="CG10" s="105"/>
      <c r="CH10" s="105"/>
      <c r="CI10" s="105"/>
      <c r="CJ10" s="105"/>
      <c r="CK10" s="105"/>
      <c r="CL10" s="109"/>
      <c r="CM10" s="109"/>
      <c r="CN10" s="22"/>
      <c r="CO10" s="22"/>
    </row>
    <row r="11" spans="1:95" ht="15.75" customHeight="1">
      <c r="A11" s="1209"/>
      <c r="B11" s="22"/>
      <c r="C11" s="2190"/>
      <c r="D11" s="2191"/>
      <c r="E11" s="2194"/>
      <c r="F11" s="2190"/>
      <c r="G11" s="2196"/>
      <c r="H11" s="2197"/>
      <c r="I11" s="2197"/>
      <c r="J11" s="2199"/>
      <c r="K11" s="2200"/>
      <c r="L11" s="2203"/>
      <c r="M11" s="2197"/>
      <c r="N11" s="2197"/>
      <c r="O11" s="2203"/>
      <c r="P11" s="2197"/>
      <c r="Q11" s="2205"/>
      <c r="R11" s="2196"/>
      <c r="S11" s="2197"/>
      <c r="T11" s="2197"/>
      <c r="U11" s="2203"/>
      <c r="V11" s="2206"/>
      <c r="W11" s="2203"/>
      <c r="X11" s="2197"/>
      <c r="Y11" s="2206"/>
      <c r="Z11" s="2197"/>
      <c r="AA11" s="2197"/>
      <c r="AB11" s="2197"/>
      <c r="AC11" s="2196"/>
      <c r="AD11" s="2197"/>
      <c r="AE11" s="2206"/>
      <c r="AF11" s="2203"/>
      <c r="AG11" s="2197"/>
      <c r="AH11" s="2206"/>
      <c r="AI11" s="2203"/>
      <c r="AJ11" s="2197"/>
      <c r="AK11" s="2206"/>
      <c r="AL11" s="2209" t="str">
        <f>IF(OR(AF11&gt;=1,AC11&gt;=1,AI11&gt;=1),"（1）","")</f>
        <v/>
      </c>
      <c r="AM11" s="2210"/>
      <c r="AN11" s="2211"/>
      <c r="AO11" s="535"/>
      <c r="AP11" s="519"/>
      <c r="AQ11" s="519"/>
      <c r="AR11" s="22"/>
      <c r="AS11" s="22"/>
      <c r="AT11" s="22"/>
      <c r="AU11" s="22"/>
      <c r="AV11" s="22"/>
      <c r="AW11" s="22"/>
      <c r="AX11" s="32"/>
      <c r="AY11" s="22"/>
      <c r="AZ11" s="22"/>
      <c r="BA11" s="22"/>
      <c r="BB11" s="535"/>
      <c r="BC11" s="535"/>
      <c r="BD11" s="105"/>
      <c r="BE11" s="23"/>
      <c r="BF11" s="105"/>
      <c r="BG11" s="105"/>
      <c r="BH11" s="105"/>
      <c r="BI11" s="105"/>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row>
    <row r="12" spans="1:95" ht="15.75" customHeight="1">
      <c r="A12" s="1209"/>
      <c r="B12" s="22"/>
      <c r="C12" s="2192"/>
      <c r="D12" s="2193"/>
      <c r="E12" s="2195"/>
      <c r="F12" s="2192"/>
      <c r="G12" s="1708"/>
      <c r="H12" s="2198"/>
      <c r="I12" s="2198"/>
      <c r="J12" s="2201"/>
      <c r="K12" s="2202"/>
      <c r="L12" s="2204"/>
      <c r="M12" s="2198"/>
      <c r="N12" s="2198"/>
      <c r="O12" s="2204"/>
      <c r="P12" s="2198"/>
      <c r="Q12" s="1709"/>
      <c r="R12" s="1708"/>
      <c r="S12" s="2198"/>
      <c r="T12" s="2198"/>
      <c r="U12" s="2204"/>
      <c r="V12" s="2207"/>
      <c r="W12" s="2204"/>
      <c r="X12" s="2198"/>
      <c r="Y12" s="2207"/>
      <c r="Z12" s="2198"/>
      <c r="AA12" s="2198"/>
      <c r="AB12" s="2198"/>
      <c r="AC12" s="1708"/>
      <c r="AD12" s="2198"/>
      <c r="AE12" s="2207"/>
      <c r="AF12" s="2204"/>
      <c r="AG12" s="2198"/>
      <c r="AH12" s="2207"/>
      <c r="AI12" s="2204"/>
      <c r="AJ12" s="2198"/>
      <c r="AK12" s="2207"/>
      <c r="AL12" s="2212"/>
      <c r="AM12" s="2213"/>
      <c r="AN12" s="2214"/>
      <c r="AO12" s="536" t="s">
        <v>126</v>
      </c>
      <c r="AP12" s="2208" t="s">
        <v>1667</v>
      </c>
      <c r="AQ12" s="2208"/>
      <c r="AR12" s="2208"/>
      <c r="AS12" s="2208"/>
      <c r="AT12" s="2208"/>
      <c r="AU12" s="2208"/>
      <c r="AV12" s="2208"/>
      <c r="AW12" s="2208"/>
      <c r="AX12" s="1309"/>
      <c r="AY12" s="519"/>
      <c r="AZ12" s="519"/>
      <c r="BA12" s="535"/>
      <c r="BB12" s="535"/>
      <c r="BC12" s="535"/>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row>
    <row r="13" spans="1:95" ht="15.75" customHeight="1">
      <c r="A13" s="1209"/>
      <c r="B13" s="22"/>
      <c r="C13" s="22"/>
      <c r="D13" s="22"/>
      <c r="E13" s="22"/>
      <c r="F13" s="22"/>
      <c r="G13" s="22"/>
      <c r="H13" s="22"/>
      <c r="I13" s="22"/>
      <c r="J13" s="22"/>
      <c r="K13" s="22"/>
      <c r="L13" s="519"/>
      <c r="M13" s="519"/>
      <c r="N13" s="519"/>
      <c r="O13" s="520"/>
      <c r="P13" s="520"/>
      <c r="Q13" s="519"/>
      <c r="R13" s="519"/>
      <c r="S13" s="519"/>
      <c r="T13" s="519"/>
      <c r="U13" s="519"/>
      <c r="V13" s="519"/>
      <c r="W13" s="519"/>
      <c r="X13" s="519"/>
      <c r="Y13" s="519"/>
      <c r="Z13" s="520"/>
      <c r="AA13" s="520"/>
      <c r="AB13" s="519"/>
      <c r="AC13" s="519"/>
      <c r="AD13" s="519"/>
      <c r="AE13" s="519"/>
      <c r="AF13" s="519"/>
      <c r="AG13" s="519"/>
      <c r="AH13" s="519"/>
      <c r="AI13" s="519"/>
      <c r="AJ13" s="519"/>
      <c r="AK13" s="521"/>
      <c r="AL13" s="169"/>
      <c r="AM13" s="160"/>
      <c r="AN13" s="160"/>
      <c r="AO13" s="160"/>
      <c r="AP13" s="2208"/>
      <c r="AQ13" s="2208"/>
      <c r="AR13" s="2208"/>
      <c r="AS13" s="2208"/>
      <c r="AT13" s="2208"/>
      <c r="AU13" s="2208"/>
      <c r="AV13" s="2208"/>
      <c r="AW13" s="2208"/>
      <c r="AX13" s="161"/>
      <c r="AY13" s="160"/>
      <c r="AZ13" s="160"/>
      <c r="BA13" s="507"/>
      <c r="BC13" s="121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row>
    <row r="14" spans="1:95" ht="15.75" customHeight="1">
      <c r="A14" s="1209"/>
      <c r="B14" s="22"/>
      <c r="C14" s="1363" t="s">
        <v>324</v>
      </c>
      <c r="D14" s="1364"/>
      <c r="E14" s="1364"/>
      <c r="F14" s="1364"/>
      <c r="G14" s="1364"/>
      <c r="H14" s="1364"/>
      <c r="I14" s="1364"/>
      <c r="J14" s="1364"/>
      <c r="K14" s="1364"/>
      <c r="L14" s="1364"/>
      <c r="M14" s="1364"/>
      <c r="N14" s="1365"/>
      <c r="O14" s="1951" t="s">
        <v>1234</v>
      </c>
      <c r="P14" s="1952"/>
      <c r="Q14" s="1952"/>
      <c r="R14" s="1952"/>
      <c r="S14" s="1952"/>
      <c r="T14" s="1952"/>
      <c r="U14" s="1952"/>
      <c r="V14" s="1952"/>
      <c r="W14" s="1952"/>
      <c r="X14" s="1953" t="s">
        <v>144</v>
      </c>
      <c r="Y14" s="1954"/>
      <c r="Z14" s="1955"/>
      <c r="AK14" s="522"/>
      <c r="AL14" s="169"/>
      <c r="AM14" s="160"/>
      <c r="AN14" s="160"/>
      <c r="AO14" s="160"/>
      <c r="AP14" s="2208"/>
      <c r="AQ14" s="2208"/>
      <c r="AR14" s="2208"/>
      <c r="AS14" s="2208"/>
      <c r="AT14" s="2208"/>
      <c r="AU14" s="2208"/>
      <c r="AV14" s="2208"/>
      <c r="AW14" s="2208"/>
      <c r="AX14" s="161"/>
      <c r="AY14" s="160"/>
      <c r="AZ14" s="160"/>
      <c r="BA14" s="507"/>
      <c r="BD14" s="22"/>
      <c r="BE14" s="105"/>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105"/>
      <c r="CO14" s="22"/>
    </row>
    <row r="15" spans="1:95" ht="15.75" customHeight="1">
      <c r="A15" s="1209"/>
      <c r="B15" s="22"/>
      <c r="C15" s="1928" t="s">
        <v>320</v>
      </c>
      <c r="D15" s="1929"/>
      <c r="E15" s="1929"/>
      <c r="F15" s="1417" t="s">
        <v>248</v>
      </c>
      <c r="G15" s="1418"/>
      <c r="H15" s="1418"/>
      <c r="I15" s="1418"/>
      <c r="J15" s="1418"/>
      <c r="K15" s="1930"/>
      <c r="L15" s="1931" t="s">
        <v>325</v>
      </c>
      <c r="M15" s="1932"/>
      <c r="N15" s="1933"/>
      <c r="O15" s="1928" t="s">
        <v>320</v>
      </c>
      <c r="P15" s="1929"/>
      <c r="Q15" s="1929"/>
      <c r="R15" s="1417" t="s">
        <v>248</v>
      </c>
      <c r="S15" s="1418"/>
      <c r="T15" s="1418"/>
      <c r="U15" s="1418"/>
      <c r="V15" s="1418"/>
      <c r="W15" s="1419"/>
      <c r="X15" s="1956"/>
      <c r="Y15" s="1551"/>
      <c r="Z15" s="1957"/>
      <c r="AK15" s="522"/>
      <c r="AL15" s="537" t="s">
        <v>466</v>
      </c>
      <c r="AM15" s="2108" t="s">
        <v>1387</v>
      </c>
      <c r="AN15" s="2108"/>
      <c r="AO15" s="2108"/>
      <c r="AP15" s="2108"/>
      <c r="AQ15" s="2108"/>
      <c r="AR15" s="2108"/>
      <c r="AS15" s="2108"/>
      <c r="AT15" s="2108"/>
      <c r="AU15" s="2108"/>
      <c r="AV15" s="2108"/>
      <c r="AW15" s="2108"/>
      <c r="AX15" s="161"/>
      <c r="AY15" s="160"/>
      <c r="AZ15" s="160"/>
      <c r="BA15" s="50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row>
    <row r="16" spans="1:95" ht="15.75" customHeight="1">
      <c r="A16" s="1209"/>
      <c r="B16" s="22"/>
      <c r="C16" s="1378"/>
      <c r="D16" s="1379"/>
      <c r="E16" s="1379"/>
      <c r="F16" s="1944" t="s">
        <v>49</v>
      </c>
      <c r="G16" s="1379"/>
      <c r="H16" s="1379"/>
      <c r="I16" s="1941" t="s">
        <v>1399</v>
      </c>
      <c r="J16" s="1942"/>
      <c r="K16" s="1945"/>
      <c r="L16" s="1934"/>
      <c r="M16" s="1934"/>
      <c r="N16" s="1935"/>
      <c r="O16" s="1378"/>
      <c r="P16" s="1379"/>
      <c r="Q16" s="1379"/>
      <c r="R16" s="1944" t="s">
        <v>49</v>
      </c>
      <c r="S16" s="1379"/>
      <c r="T16" s="1379"/>
      <c r="U16" s="1941" t="s">
        <v>1399</v>
      </c>
      <c r="V16" s="1942"/>
      <c r="W16" s="1943"/>
      <c r="X16" s="1958"/>
      <c r="Y16" s="1479"/>
      <c r="Z16" s="1959"/>
      <c r="AK16" s="522"/>
      <c r="AL16" s="169"/>
      <c r="AM16" s="2108"/>
      <c r="AN16" s="2108"/>
      <c r="AO16" s="2108"/>
      <c r="AP16" s="2108"/>
      <c r="AQ16" s="2108"/>
      <c r="AR16" s="2108"/>
      <c r="AS16" s="2108"/>
      <c r="AT16" s="2108"/>
      <c r="AU16" s="2108"/>
      <c r="AV16" s="2108"/>
      <c r="AW16" s="2108"/>
      <c r="AX16" s="161"/>
      <c r="AY16" s="160"/>
      <c r="AZ16" s="160"/>
      <c r="BA16" s="50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row>
    <row r="17" spans="1:120" ht="15.75" customHeight="1">
      <c r="A17" s="1209"/>
      <c r="B17" s="22"/>
      <c r="C17" s="2215"/>
      <c r="D17" s="2216"/>
      <c r="E17" s="2216"/>
      <c r="F17" s="2217"/>
      <c r="G17" s="2216"/>
      <c r="H17" s="2216"/>
      <c r="I17" s="2217"/>
      <c r="J17" s="2216"/>
      <c r="K17" s="2218"/>
      <c r="L17" s="2219"/>
      <c r="M17" s="2219"/>
      <c r="N17" s="2220"/>
      <c r="O17" s="2216"/>
      <c r="P17" s="2216"/>
      <c r="Q17" s="2216"/>
      <c r="R17" s="2203"/>
      <c r="S17" s="2197"/>
      <c r="T17" s="2197"/>
      <c r="U17" s="2203"/>
      <c r="V17" s="2197"/>
      <c r="W17" s="2205"/>
      <c r="X17" s="1986">
        <f>C11+E11+G11+L11+O11+R11+W11+Z11+AC11+AF11+AI11+C17+F17+I17+O17+R17+U17</f>
        <v>0</v>
      </c>
      <c r="Y17" s="1987"/>
      <c r="Z17" s="1988"/>
      <c r="AK17" s="522"/>
      <c r="AL17" s="537"/>
      <c r="AM17" s="2108"/>
      <c r="AN17" s="2108"/>
      <c r="AO17" s="2108"/>
      <c r="AP17" s="2108"/>
      <c r="AQ17" s="2108"/>
      <c r="AR17" s="2108"/>
      <c r="AS17" s="2108"/>
      <c r="AT17" s="2108"/>
      <c r="AU17" s="2108"/>
      <c r="AV17" s="2108"/>
      <c r="AW17" s="2108"/>
      <c r="AX17" s="1231"/>
      <c r="AY17" s="22"/>
      <c r="BA17" s="507"/>
      <c r="BD17" s="1223"/>
      <c r="BE17" s="105"/>
      <c r="BF17" s="105"/>
      <c r="BG17" s="105"/>
      <c r="BH17" s="105"/>
      <c r="BI17" s="50"/>
      <c r="BJ17" s="50"/>
      <c r="BK17" s="50"/>
      <c r="BL17" s="50"/>
      <c r="BM17" s="50"/>
      <c r="BN17" s="50"/>
      <c r="BO17" s="50"/>
      <c r="BP17" s="50"/>
      <c r="BQ17" s="50"/>
      <c r="BR17" s="50"/>
      <c r="BS17" s="22"/>
      <c r="BT17" s="22"/>
      <c r="BU17" s="22"/>
      <c r="BV17" s="22"/>
      <c r="BW17" s="50"/>
      <c r="BX17" s="50"/>
      <c r="BY17" s="50"/>
      <c r="BZ17" s="50"/>
      <c r="CA17" s="50"/>
      <c r="CB17" s="50"/>
      <c r="CC17" s="50"/>
      <c r="CD17" s="50"/>
      <c r="CE17" s="50"/>
      <c r="CF17" s="50"/>
      <c r="CG17" s="50"/>
      <c r="CH17" s="50"/>
      <c r="CI17" s="50"/>
      <c r="CJ17" s="50"/>
      <c r="CK17" s="50"/>
      <c r="CL17" s="50"/>
      <c r="CM17" s="50"/>
      <c r="CN17" s="50"/>
      <c r="CO17" s="50"/>
    </row>
    <row r="18" spans="1:120" ht="15.75" customHeight="1">
      <c r="A18" s="1209"/>
      <c r="B18" s="22"/>
      <c r="C18" s="1708"/>
      <c r="D18" s="2198"/>
      <c r="E18" s="2198"/>
      <c r="F18" s="2204"/>
      <c r="G18" s="2198"/>
      <c r="H18" s="2198"/>
      <c r="I18" s="2204"/>
      <c r="J18" s="2198"/>
      <c r="K18" s="2207"/>
      <c r="L18" s="2221"/>
      <c r="M18" s="2221"/>
      <c r="N18" s="2222"/>
      <c r="O18" s="2198"/>
      <c r="P18" s="2198"/>
      <c r="Q18" s="2198"/>
      <c r="R18" s="2204"/>
      <c r="S18" s="2198"/>
      <c r="T18" s="2198"/>
      <c r="U18" s="2204"/>
      <c r="V18" s="2198"/>
      <c r="W18" s="1709"/>
      <c r="X18" s="1710"/>
      <c r="Y18" s="1989"/>
      <c r="Z18" s="1711"/>
      <c r="AK18" s="522"/>
      <c r="AM18" s="2108"/>
      <c r="AN18" s="2108"/>
      <c r="AO18" s="2108"/>
      <c r="AP18" s="2108"/>
      <c r="AQ18" s="2108"/>
      <c r="AR18" s="2108"/>
      <c r="AS18" s="2108"/>
      <c r="AT18" s="2108"/>
      <c r="AU18" s="2108"/>
      <c r="AV18" s="2108"/>
      <c r="AW18" s="2108"/>
      <c r="AX18" s="1231"/>
      <c r="AY18" s="22"/>
      <c r="BA18" s="507"/>
      <c r="BD18" s="1978"/>
      <c r="BE18" s="1764"/>
      <c r="BF18" s="1764"/>
      <c r="BG18" s="1764"/>
      <c r="BH18" s="1764"/>
      <c r="BI18" s="1764"/>
      <c r="BJ18" s="1764"/>
      <c r="BK18" s="1764"/>
      <c r="BL18" s="1764"/>
      <c r="BM18" s="1764"/>
      <c r="BN18" s="1764"/>
      <c r="BO18" s="1764"/>
      <c r="BP18" s="1764"/>
      <c r="BQ18" s="1764"/>
      <c r="BR18" s="1764"/>
      <c r="BS18" s="1764"/>
      <c r="BT18" s="1764"/>
      <c r="BU18" s="1764"/>
      <c r="BV18" s="1764"/>
      <c r="BW18" s="1764"/>
      <c r="BX18" s="1764"/>
      <c r="BY18" s="1764"/>
      <c r="BZ18" s="1764"/>
      <c r="CA18" s="1764"/>
      <c r="CB18" s="1764"/>
      <c r="CC18" s="1764"/>
      <c r="CD18" s="1764"/>
      <c r="CE18" s="1764"/>
      <c r="CF18" s="1764"/>
      <c r="CG18" s="1764"/>
      <c r="CH18" s="1764"/>
      <c r="CI18" s="1764"/>
      <c r="CJ18" s="1764"/>
      <c r="CK18" s="1764"/>
      <c r="CL18" s="1764"/>
      <c r="CM18" s="1764"/>
      <c r="CN18" s="1764"/>
      <c r="CO18" s="1764"/>
    </row>
    <row r="19" spans="1:120" ht="15.75" customHeight="1">
      <c r="A19" s="1209"/>
      <c r="B19" s="22"/>
      <c r="C19" s="137"/>
      <c r="D19" s="164"/>
      <c r="E19" s="164"/>
      <c r="F19" s="164"/>
      <c r="AK19" s="522"/>
      <c r="AM19" s="2108"/>
      <c r="AN19" s="2108"/>
      <c r="AO19" s="2108"/>
      <c r="AP19" s="2108"/>
      <c r="AQ19" s="2108"/>
      <c r="AR19" s="2108"/>
      <c r="AS19" s="2108"/>
      <c r="AT19" s="2108"/>
      <c r="AU19" s="2108"/>
      <c r="AV19" s="2108"/>
      <c r="AW19" s="2108"/>
      <c r="AX19" s="1231"/>
      <c r="AY19" s="22"/>
      <c r="BA19" s="507"/>
      <c r="BD19" s="1224"/>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row>
    <row r="20" spans="1:120" ht="14.1" customHeight="1">
      <c r="A20" s="1209"/>
      <c r="B20" s="22"/>
      <c r="C20" s="1979" t="s">
        <v>151</v>
      </c>
      <c r="D20" s="1980"/>
      <c r="E20" s="1980"/>
      <c r="F20" s="1980"/>
      <c r="G20" s="1980"/>
      <c r="H20" s="1980"/>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2"/>
      <c r="AK20" s="512"/>
      <c r="AL20" s="512"/>
      <c r="AM20" s="514"/>
      <c r="AN20" s="514"/>
      <c r="AO20" s="514"/>
      <c r="AP20" s="514"/>
      <c r="AQ20" s="514"/>
      <c r="AR20" s="514"/>
      <c r="AS20" s="514"/>
      <c r="AT20" s="514"/>
      <c r="AU20" s="514"/>
      <c r="AV20" s="514"/>
      <c r="AW20" s="1225"/>
      <c r="AX20" s="1231"/>
      <c r="AY20" s="22"/>
      <c r="BA20" s="507"/>
      <c r="BC20" s="1226"/>
      <c r="BD20" s="22"/>
      <c r="BR20" s="22"/>
      <c r="BS20" s="22"/>
      <c r="BT20" s="22"/>
      <c r="BU20" s="22"/>
      <c r="BV20" s="22"/>
      <c r="BW20" s="22"/>
      <c r="BX20" s="22"/>
      <c r="BY20" s="22"/>
      <c r="BZ20" s="22"/>
      <c r="CA20" s="131"/>
      <c r="CB20" s="131"/>
      <c r="CC20" s="131"/>
      <c r="CD20" s="22"/>
      <c r="CE20" s="22"/>
      <c r="CF20" s="22"/>
      <c r="CG20" s="22"/>
      <c r="CH20" s="22"/>
      <c r="CI20" s="22"/>
      <c r="CJ20" s="22"/>
      <c r="CK20" s="22"/>
      <c r="CL20" s="22"/>
      <c r="CM20" s="22"/>
      <c r="CN20" s="22"/>
      <c r="CO20" s="22"/>
    </row>
    <row r="21" spans="1:120" ht="14.1" customHeight="1">
      <c r="A21" s="1209"/>
      <c r="B21" s="22"/>
      <c r="C21" s="1981" t="s">
        <v>454</v>
      </c>
      <c r="D21" s="1462"/>
      <c r="E21" s="1737" t="s">
        <v>1375</v>
      </c>
      <c r="F21" s="1737"/>
      <c r="G21" s="1737"/>
      <c r="H21" s="1737"/>
      <c r="I21" s="1737"/>
      <c r="J21" s="1737"/>
      <c r="K21" s="1737"/>
      <c r="L21" s="1737"/>
      <c r="M21" s="1737"/>
      <c r="N21" s="1737"/>
      <c r="O21" s="1737"/>
      <c r="P21" s="1737"/>
      <c r="Q21" s="1737"/>
      <c r="R21" s="1737"/>
      <c r="S21" s="1737"/>
      <c r="T21" s="1737"/>
      <c r="U21" s="1737"/>
      <c r="V21" s="1737"/>
      <c r="W21" s="1737"/>
      <c r="X21" s="1737"/>
      <c r="Y21" s="1737"/>
      <c r="Z21" s="1737"/>
      <c r="AA21" s="1737"/>
      <c r="AB21" s="1737"/>
      <c r="AC21" s="1737"/>
      <c r="AD21" s="1737"/>
      <c r="AE21" s="1737"/>
      <c r="AF21" s="1737"/>
      <c r="AG21" s="1737"/>
      <c r="AH21" s="1737"/>
      <c r="AI21" s="1737"/>
      <c r="AJ21" s="1737"/>
      <c r="AK21" s="1737"/>
      <c r="AL21" s="1737"/>
      <c r="AM21" s="1737"/>
      <c r="AN21" s="1737"/>
      <c r="AO21" s="1737"/>
      <c r="AP21" s="1737"/>
      <c r="AQ21" s="1737"/>
      <c r="AR21" s="1737"/>
      <c r="AS21" s="1737"/>
      <c r="AT21" s="1737"/>
      <c r="AU21" s="1737"/>
      <c r="AV21" s="1737"/>
      <c r="AW21" s="1227"/>
      <c r="AX21" s="161"/>
      <c r="AY21" s="160"/>
      <c r="AZ21" s="160"/>
      <c r="BA21" s="507"/>
      <c r="BB21" s="1229"/>
      <c r="BD21" s="22"/>
      <c r="BR21" s="22"/>
      <c r="BS21" s="22"/>
      <c r="BT21" s="22"/>
      <c r="BU21" s="22"/>
      <c r="BV21" s="22"/>
      <c r="BW21" s="22"/>
      <c r="BX21" s="22"/>
      <c r="BY21" s="22"/>
      <c r="BZ21" s="22"/>
      <c r="CA21" s="160"/>
      <c r="CB21" s="160"/>
      <c r="CC21" s="160"/>
      <c r="CD21" s="22"/>
      <c r="CE21" s="22"/>
      <c r="CF21" s="22"/>
      <c r="CG21" s="22"/>
      <c r="CH21" s="22"/>
      <c r="CI21" s="22"/>
      <c r="CJ21" s="22"/>
      <c r="CK21" s="22"/>
      <c r="CL21" s="22"/>
      <c r="CM21" s="22"/>
      <c r="CN21" s="22"/>
      <c r="CO21" s="22"/>
    </row>
    <row r="22" spans="1:120" ht="14.1" customHeight="1">
      <c r="A22" s="1209"/>
      <c r="B22" s="22"/>
      <c r="C22" s="1981" t="s">
        <v>401</v>
      </c>
      <c r="D22" s="1462"/>
      <c r="E22" s="1984" t="s">
        <v>1188</v>
      </c>
      <c r="F22" s="1984"/>
      <c r="G22" s="1984"/>
      <c r="H22" s="1984"/>
      <c r="I22" s="1984"/>
      <c r="J22" s="1984"/>
      <c r="K22" s="1984"/>
      <c r="L22" s="1984"/>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4"/>
      <c r="AK22" s="1984"/>
      <c r="AL22" s="1984"/>
      <c r="AM22" s="1984"/>
      <c r="AN22" s="1984"/>
      <c r="AO22" s="1984"/>
      <c r="AP22" s="1984"/>
      <c r="AQ22" s="1984"/>
      <c r="AR22" s="1984"/>
      <c r="AS22" s="1984"/>
      <c r="AT22" s="1984"/>
      <c r="AU22" s="1984"/>
      <c r="AV22" s="1984"/>
      <c r="AW22" s="1240"/>
      <c r="AX22" s="161"/>
      <c r="AY22" s="160"/>
      <c r="AZ22" s="160"/>
      <c r="BA22" s="507"/>
      <c r="BB22" s="506"/>
      <c r="BC22" s="505"/>
      <c r="BD22" s="22"/>
      <c r="BR22" s="22"/>
      <c r="BS22" s="22"/>
      <c r="BT22" s="22"/>
      <c r="BU22" s="22"/>
      <c r="BV22" s="22"/>
      <c r="BW22" s="22"/>
      <c r="BX22" s="22"/>
      <c r="BY22" s="22"/>
      <c r="BZ22" s="22"/>
      <c r="CA22" s="160"/>
      <c r="CB22" s="160"/>
      <c r="CC22" s="160"/>
      <c r="CD22" s="22"/>
      <c r="CE22" s="22"/>
      <c r="CF22" s="22"/>
      <c r="CG22" s="22"/>
      <c r="CH22" s="22"/>
      <c r="CI22" s="22"/>
      <c r="CJ22" s="22"/>
      <c r="CK22" s="22"/>
      <c r="CL22" s="22"/>
      <c r="CM22" s="22"/>
      <c r="CN22" s="22"/>
      <c r="CO22" s="22"/>
    </row>
    <row r="23" spans="1:120" ht="14.1" customHeight="1">
      <c r="A23" s="1209"/>
      <c r="C23" s="516"/>
      <c r="D23" s="1985" t="s">
        <v>771</v>
      </c>
      <c r="E23" s="1985"/>
      <c r="F23" s="1737" t="s">
        <v>1376</v>
      </c>
      <c r="G23" s="1737"/>
      <c r="H23" s="1737"/>
      <c r="I23" s="1737"/>
      <c r="J23" s="1737"/>
      <c r="K23" s="1737"/>
      <c r="L23" s="1737"/>
      <c r="M23" s="1737"/>
      <c r="N23" s="1737"/>
      <c r="O23" s="1737"/>
      <c r="P23" s="1737"/>
      <c r="Q23" s="1737"/>
      <c r="R23" s="1737"/>
      <c r="S23" s="1737"/>
      <c r="T23" s="1737"/>
      <c r="U23" s="1737"/>
      <c r="V23" s="1737"/>
      <c r="W23" s="1737"/>
      <c r="X23" s="1737"/>
      <c r="Y23" s="1737"/>
      <c r="Z23" s="1737"/>
      <c r="AA23" s="1737"/>
      <c r="AB23" s="1737"/>
      <c r="AC23" s="1737"/>
      <c r="AD23" s="1737"/>
      <c r="AE23" s="1737"/>
      <c r="AF23" s="1737"/>
      <c r="AG23" s="1737"/>
      <c r="AH23" s="1737"/>
      <c r="AI23" s="1737"/>
      <c r="AJ23" s="1737"/>
      <c r="AK23" s="1737"/>
      <c r="AL23" s="1737"/>
      <c r="AM23" s="1737"/>
      <c r="AN23" s="1737"/>
      <c r="AO23" s="1737"/>
      <c r="AP23" s="1737"/>
      <c r="AQ23" s="1737"/>
      <c r="AR23" s="1737"/>
      <c r="AS23" s="1737"/>
      <c r="AT23" s="1737"/>
      <c r="AU23" s="1737"/>
      <c r="AV23" s="1737"/>
      <c r="AW23" s="1230"/>
      <c r="AX23" s="1231"/>
      <c r="BA23" s="507"/>
      <c r="BB23" s="506"/>
      <c r="BC23" s="505"/>
      <c r="BD23" s="22"/>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22"/>
      <c r="CM23" s="22"/>
      <c r="CN23" s="22"/>
      <c r="CO23" s="22"/>
    </row>
    <row r="24" spans="1:120" ht="14.1" customHeight="1">
      <c r="A24" s="1209"/>
      <c r="B24" s="1232"/>
      <c r="C24" s="516"/>
      <c r="E24" s="105"/>
      <c r="F24" s="136" t="s">
        <v>126</v>
      </c>
      <c r="G24" s="1737" t="s">
        <v>1530</v>
      </c>
      <c r="H24" s="1737"/>
      <c r="I24" s="1737"/>
      <c r="J24" s="1737"/>
      <c r="K24" s="1737"/>
      <c r="L24" s="1737"/>
      <c r="M24" s="1737"/>
      <c r="N24" s="1737"/>
      <c r="O24" s="1737"/>
      <c r="P24" s="1737"/>
      <c r="Q24" s="1737"/>
      <c r="R24" s="1737"/>
      <c r="S24" s="1737"/>
      <c r="T24" s="1737"/>
      <c r="U24" s="1737"/>
      <c r="V24" s="1737"/>
      <c r="W24" s="1737"/>
      <c r="X24" s="1737"/>
      <c r="Y24" s="1737"/>
      <c r="Z24" s="1737"/>
      <c r="AA24" s="1737"/>
      <c r="AB24" s="1737"/>
      <c r="AC24" s="1737"/>
      <c r="AD24" s="1737"/>
      <c r="AE24" s="1737"/>
      <c r="AF24" s="1737"/>
      <c r="AG24" s="1737"/>
      <c r="AH24" s="1737"/>
      <c r="AI24" s="1737"/>
      <c r="AJ24" s="1737"/>
      <c r="AK24" s="1737"/>
      <c r="AL24" s="1737"/>
      <c r="AM24" s="1737"/>
      <c r="AN24" s="1737"/>
      <c r="AO24" s="1737"/>
      <c r="AP24" s="1737"/>
      <c r="AQ24" s="1737"/>
      <c r="AR24" s="1737"/>
      <c r="AS24" s="1737"/>
      <c r="AT24" s="1737"/>
      <c r="AU24" s="1737"/>
      <c r="AV24" s="1737"/>
      <c r="AW24" s="1230"/>
      <c r="AX24" s="1231"/>
      <c r="BA24" s="507"/>
      <c r="BB24" s="506"/>
      <c r="BC24" s="505"/>
      <c r="BD24" s="22"/>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22"/>
      <c r="CM24" s="22"/>
      <c r="CN24" s="22"/>
      <c r="CO24" s="22"/>
    </row>
    <row r="25" spans="1:120" ht="14.1" customHeight="1">
      <c r="A25" s="1209"/>
      <c r="B25" s="1232"/>
      <c r="C25" s="516"/>
      <c r="D25" s="1985" t="s">
        <v>1191</v>
      </c>
      <c r="E25" s="1985"/>
      <c r="F25" s="1737" t="s">
        <v>1377</v>
      </c>
      <c r="G25" s="1737"/>
      <c r="H25" s="1737"/>
      <c r="I25" s="1737"/>
      <c r="J25" s="1737"/>
      <c r="K25" s="1737"/>
      <c r="L25" s="1737"/>
      <c r="M25" s="1737"/>
      <c r="N25" s="1737"/>
      <c r="O25" s="1737"/>
      <c r="P25" s="1737"/>
      <c r="Q25" s="1737"/>
      <c r="R25" s="1737"/>
      <c r="S25" s="1737"/>
      <c r="T25" s="1737"/>
      <c r="U25" s="1737"/>
      <c r="V25" s="1737"/>
      <c r="W25" s="1737"/>
      <c r="X25" s="1737"/>
      <c r="Y25" s="1737"/>
      <c r="Z25" s="1737"/>
      <c r="AA25" s="1737"/>
      <c r="AB25" s="1737"/>
      <c r="AC25" s="1737"/>
      <c r="AD25" s="1737"/>
      <c r="AE25" s="1737"/>
      <c r="AF25" s="1737"/>
      <c r="AG25" s="1737"/>
      <c r="AH25" s="1737"/>
      <c r="AI25" s="1737"/>
      <c r="AJ25" s="1737"/>
      <c r="AK25" s="1737"/>
      <c r="AL25" s="1737"/>
      <c r="AM25" s="1737"/>
      <c r="AN25" s="1737"/>
      <c r="AO25" s="1737"/>
      <c r="AP25" s="1737"/>
      <c r="AQ25" s="1737"/>
      <c r="AR25" s="1737"/>
      <c r="AS25" s="1737"/>
      <c r="AT25" s="1737"/>
      <c r="AU25" s="1737"/>
      <c r="AV25" s="1737"/>
      <c r="AW25" s="1230"/>
      <c r="AX25" s="1231"/>
      <c r="BA25" s="507"/>
      <c r="BB25" s="506"/>
      <c r="BC25" s="1233"/>
      <c r="BD25" s="22"/>
      <c r="BE25" s="22"/>
      <c r="BF25" s="22"/>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22"/>
      <c r="CM25" s="22"/>
      <c r="CN25" s="22"/>
      <c r="CO25" s="22"/>
    </row>
    <row r="26" spans="1:120" ht="13.5" customHeight="1">
      <c r="A26" s="1209"/>
      <c r="C26" s="516"/>
      <c r="E26" s="22"/>
      <c r="F26" s="517" t="s">
        <v>126</v>
      </c>
      <c r="G26" s="1737" t="s">
        <v>326</v>
      </c>
      <c r="H26" s="1737"/>
      <c r="I26" s="1737"/>
      <c r="J26" s="1737"/>
      <c r="K26" s="1737"/>
      <c r="L26" s="1737"/>
      <c r="M26" s="1737"/>
      <c r="N26" s="1737"/>
      <c r="O26" s="1737"/>
      <c r="P26" s="1737"/>
      <c r="Q26" s="1737"/>
      <c r="R26" s="1737"/>
      <c r="S26" s="1737"/>
      <c r="T26" s="1737"/>
      <c r="U26" s="1737"/>
      <c r="V26" s="1737"/>
      <c r="W26" s="1737"/>
      <c r="X26" s="1737"/>
      <c r="Y26" s="1737"/>
      <c r="Z26" s="1737"/>
      <c r="AA26" s="1737"/>
      <c r="AB26" s="1737"/>
      <c r="AC26" s="1737"/>
      <c r="AD26" s="1737"/>
      <c r="AE26" s="1737"/>
      <c r="AF26" s="1737"/>
      <c r="AG26" s="1737"/>
      <c r="AH26" s="1737"/>
      <c r="AI26" s="1737"/>
      <c r="AJ26" s="1737"/>
      <c r="AK26" s="1737"/>
      <c r="AL26" s="1737"/>
      <c r="AM26" s="1737"/>
      <c r="AN26" s="1737"/>
      <c r="AO26" s="1737"/>
      <c r="AP26" s="1737"/>
      <c r="AQ26" s="1737"/>
      <c r="AR26" s="1737"/>
      <c r="AS26" s="1737"/>
      <c r="AT26" s="1737"/>
      <c r="AU26" s="1737"/>
      <c r="AV26" s="1737"/>
      <c r="AW26" s="1230"/>
      <c r="AX26" s="1231"/>
      <c r="BA26" s="507"/>
      <c r="BD26" s="22"/>
      <c r="CA26" s="22"/>
      <c r="CB26" s="22"/>
      <c r="CC26" s="22"/>
      <c r="CD26" s="22"/>
      <c r="CE26" s="22"/>
      <c r="CF26" s="22"/>
      <c r="CG26" s="22"/>
      <c r="CH26" s="22"/>
      <c r="CI26" s="22"/>
      <c r="CJ26" s="159"/>
      <c r="CK26" s="160"/>
      <c r="CL26" s="160"/>
      <c r="CM26" s="160"/>
      <c r="CN26" s="160"/>
      <c r="CO26" s="160"/>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row>
    <row r="27" spans="1:120" ht="13.5" customHeight="1">
      <c r="A27" s="1209"/>
      <c r="C27" s="516"/>
      <c r="D27" s="1985" t="s">
        <v>1193</v>
      </c>
      <c r="E27" s="1985"/>
      <c r="F27" s="1737" t="s">
        <v>1192</v>
      </c>
      <c r="G27" s="1737"/>
      <c r="H27" s="1737"/>
      <c r="I27" s="1737"/>
      <c r="J27" s="1737"/>
      <c r="K27" s="1737"/>
      <c r="L27" s="1737"/>
      <c r="M27" s="1737"/>
      <c r="N27" s="1737"/>
      <c r="O27" s="1737"/>
      <c r="P27" s="1737"/>
      <c r="Q27" s="1737"/>
      <c r="R27" s="1737"/>
      <c r="S27" s="1737"/>
      <c r="T27" s="1737"/>
      <c r="U27" s="1737"/>
      <c r="V27" s="1737"/>
      <c r="W27" s="1737"/>
      <c r="X27" s="1737"/>
      <c r="Y27" s="1737"/>
      <c r="Z27" s="1737"/>
      <c r="AA27" s="1737"/>
      <c r="AB27" s="1737"/>
      <c r="AC27" s="1737"/>
      <c r="AD27" s="1737"/>
      <c r="AE27" s="1737"/>
      <c r="AF27" s="1737"/>
      <c r="AG27" s="1737"/>
      <c r="AH27" s="1737"/>
      <c r="AI27" s="1737"/>
      <c r="AJ27" s="1737"/>
      <c r="AK27" s="1737"/>
      <c r="AL27" s="1737"/>
      <c r="AM27" s="1737"/>
      <c r="AN27" s="1737"/>
      <c r="AO27" s="1737"/>
      <c r="AP27" s="1737"/>
      <c r="AQ27" s="1737"/>
      <c r="AR27" s="1737"/>
      <c r="AS27" s="1737"/>
      <c r="AT27" s="1737"/>
      <c r="AU27" s="1737"/>
      <c r="AV27" s="1737"/>
      <c r="AW27" s="1234"/>
      <c r="AX27" s="1235"/>
      <c r="AY27" s="1192"/>
      <c r="BA27" s="507"/>
      <c r="BB27" s="160"/>
      <c r="BC27" s="1236"/>
      <c r="BD27" s="22"/>
      <c r="BI27" s="22"/>
      <c r="BJ27" s="22"/>
      <c r="BK27" s="22"/>
      <c r="BL27" s="22"/>
      <c r="BM27" s="22"/>
      <c r="BN27" s="22"/>
      <c r="CA27" s="22"/>
      <c r="CB27" s="22"/>
      <c r="CC27" s="22"/>
      <c r="CD27" s="22"/>
      <c r="CE27" s="22"/>
      <c r="CF27" s="22"/>
      <c r="CG27" s="22"/>
      <c r="CH27" s="22"/>
      <c r="CI27" s="22"/>
      <c r="CJ27" s="22"/>
      <c r="CK27" s="160"/>
      <c r="CL27" s="160"/>
      <c r="CM27" s="160"/>
      <c r="CN27" s="160"/>
      <c r="CO27" s="160"/>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row>
    <row r="28" spans="1:120" ht="14.1" customHeight="1">
      <c r="A28" s="1209"/>
      <c r="B28" s="1232"/>
      <c r="C28" s="516"/>
      <c r="F28" s="517" t="s">
        <v>126</v>
      </c>
      <c r="G28" s="1991" t="s">
        <v>1592</v>
      </c>
      <c r="H28" s="1991"/>
      <c r="I28" s="1991"/>
      <c r="J28" s="1991"/>
      <c r="K28" s="1991"/>
      <c r="L28" s="1991"/>
      <c r="M28" s="1991"/>
      <c r="N28" s="1991"/>
      <c r="O28" s="1991"/>
      <c r="P28" s="1991"/>
      <c r="Q28" s="1991"/>
      <c r="R28" s="1991"/>
      <c r="S28" s="1991"/>
      <c r="T28" s="1991"/>
      <c r="U28" s="1991"/>
      <c r="V28" s="1991"/>
      <c r="W28" s="1991"/>
      <c r="X28" s="1991"/>
      <c r="Y28" s="1991"/>
      <c r="Z28" s="1991"/>
      <c r="AA28" s="1991"/>
      <c r="AB28" s="1991"/>
      <c r="AC28" s="1991"/>
      <c r="AD28" s="1991"/>
      <c r="AE28" s="1991"/>
      <c r="AF28" s="1991"/>
      <c r="AG28" s="1991"/>
      <c r="AH28" s="1991"/>
      <c r="AI28" s="1991"/>
      <c r="AJ28" s="1991"/>
      <c r="AK28" s="1991"/>
      <c r="AL28" s="1991"/>
      <c r="AM28" s="1991"/>
      <c r="AN28" s="1991"/>
      <c r="AO28" s="1991"/>
      <c r="AP28" s="1991"/>
      <c r="AQ28" s="1991"/>
      <c r="AR28" s="1991"/>
      <c r="AS28" s="1991"/>
      <c r="AT28" s="1991"/>
      <c r="AU28" s="1991"/>
      <c r="AV28" s="1991"/>
      <c r="AW28" s="1237"/>
      <c r="AX28" s="1238"/>
      <c r="AZ28" s="1310"/>
      <c r="BA28" s="507"/>
      <c r="BB28" s="160"/>
      <c r="BC28" s="22"/>
      <c r="BD28" s="22"/>
      <c r="BI28" s="22"/>
      <c r="BJ28" s="22"/>
      <c r="BK28" s="22"/>
      <c r="BL28" s="1239"/>
      <c r="BM28" s="1239"/>
      <c r="BN28" s="1239"/>
      <c r="CN28" s="160"/>
      <c r="CO28" s="160"/>
      <c r="CP28" s="166"/>
      <c r="CQ28" s="166"/>
      <c r="CR28" s="166"/>
    </row>
    <row r="29" spans="1:120" ht="14.1" customHeight="1">
      <c r="A29" s="1209"/>
      <c r="C29" s="516"/>
      <c r="G29" s="1991"/>
      <c r="H29" s="1991"/>
      <c r="I29" s="1991"/>
      <c r="J29" s="1991"/>
      <c r="K29" s="1991"/>
      <c r="L29" s="1991"/>
      <c r="M29" s="1991"/>
      <c r="N29" s="1991"/>
      <c r="O29" s="1991"/>
      <c r="P29" s="1991"/>
      <c r="Q29" s="1991"/>
      <c r="R29" s="1991"/>
      <c r="S29" s="1991"/>
      <c r="T29" s="1991"/>
      <c r="U29" s="1991"/>
      <c r="V29" s="1991"/>
      <c r="W29" s="1991"/>
      <c r="X29" s="1991"/>
      <c r="Y29" s="1991"/>
      <c r="Z29" s="1991"/>
      <c r="AA29" s="1991"/>
      <c r="AB29" s="1991"/>
      <c r="AC29" s="1991"/>
      <c r="AD29" s="1991"/>
      <c r="AE29" s="1991"/>
      <c r="AF29" s="1991"/>
      <c r="AG29" s="1991"/>
      <c r="AH29" s="1991"/>
      <c r="AI29" s="1991"/>
      <c r="AJ29" s="1991"/>
      <c r="AK29" s="1991"/>
      <c r="AL29" s="1991"/>
      <c r="AM29" s="1991"/>
      <c r="AN29" s="1991"/>
      <c r="AO29" s="1991"/>
      <c r="AP29" s="1991"/>
      <c r="AQ29" s="1991"/>
      <c r="AR29" s="1991"/>
      <c r="AS29" s="1991"/>
      <c r="AT29" s="1991"/>
      <c r="AU29" s="1991"/>
      <c r="AV29" s="1991"/>
      <c r="AW29" s="1240"/>
      <c r="AX29" s="161"/>
      <c r="AY29" s="160"/>
      <c r="AZ29" s="160"/>
      <c r="BA29" s="507"/>
      <c r="BI29" s="22"/>
      <c r="BJ29" s="22"/>
      <c r="BK29" s="22"/>
      <c r="BL29" s="1239"/>
      <c r="BM29" s="1239"/>
      <c r="BN29" s="1239"/>
      <c r="CN29" s="22"/>
      <c r="CO29" s="22"/>
    </row>
    <row r="30" spans="1:120" ht="14.1" customHeight="1">
      <c r="A30" s="1209"/>
      <c r="C30" s="1990" t="s">
        <v>715</v>
      </c>
      <c r="D30" s="1985"/>
      <c r="E30" s="1993" t="s">
        <v>1674</v>
      </c>
      <c r="F30" s="1993"/>
      <c r="G30" s="1993"/>
      <c r="H30" s="1993"/>
      <c r="I30" s="1993"/>
      <c r="J30" s="1993"/>
      <c r="K30" s="1993"/>
      <c r="L30" s="1993"/>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993"/>
      <c r="AL30" s="1993"/>
      <c r="AM30" s="1993"/>
      <c r="AN30" s="1993"/>
      <c r="AO30" s="1993"/>
      <c r="AP30" s="1993"/>
      <c r="AQ30" s="1993"/>
      <c r="AR30" s="1993"/>
      <c r="AS30" s="1993"/>
      <c r="AT30" s="1993"/>
      <c r="AU30" s="1993"/>
      <c r="AV30" s="1993"/>
      <c r="AW30" s="1240"/>
      <c r="AX30" s="161"/>
      <c r="AY30" s="160"/>
      <c r="AZ30" s="160"/>
      <c r="BA30" s="507"/>
      <c r="BI30" s="22"/>
      <c r="BJ30" s="22"/>
      <c r="BK30" s="22"/>
      <c r="BL30" s="1239"/>
      <c r="BM30" s="1239"/>
      <c r="BN30" s="1239"/>
      <c r="CA30" s="22"/>
      <c r="CB30" s="22"/>
      <c r="CC30" s="22"/>
      <c r="CD30" s="22"/>
      <c r="CE30" s="22"/>
      <c r="CF30" s="22"/>
      <c r="CG30" s="22"/>
      <c r="CH30" s="22"/>
      <c r="CI30" s="22"/>
      <c r="CJ30" s="22"/>
      <c r="CK30" s="22"/>
      <c r="CL30" s="22"/>
      <c r="CM30" s="22"/>
      <c r="CN30" s="22"/>
      <c r="CO30" s="22"/>
    </row>
    <row r="31" spans="1:120" ht="14.1" customHeight="1">
      <c r="A31" s="1209"/>
      <c r="C31" s="1990" t="s">
        <v>1194</v>
      </c>
      <c r="D31" s="1985"/>
      <c r="E31" s="1991" t="s">
        <v>1678</v>
      </c>
      <c r="F31" s="1991"/>
      <c r="G31" s="1991"/>
      <c r="H31" s="1991"/>
      <c r="I31" s="1991"/>
      <c r="J31" s="1991"/>
      <c r="K31" s="1991"/>
      <c r="L31" s="1991"/>
      <c r="M31" s="1991"/>
      <c r="N31" s="1991"/>
      <c r="O31" s="1991"/>
      <c r="P31" s="1991"/>
      <c r="Q31" s="1991"/>
      <c r="R31" s="1991"/>
      <c r="S31" s="1991"/>
      <c r="T31" s="1991"/>
      <c r="U31" s="1991"/>
      <c r="V31" s="1991"/>
      <c r="W31" s="1991"/>
      <c r="X31" s="1991"/>
      <c r="Y31" s="1991"/>
      <c r="Z31" s="1991"/>
      <c r="AA31" s="1991"/>
      <c r="AB31" s="1991"/>
      <c r="AC31" s="1991"/>
      <c r="AD31" s="1991"/>
      <c r="AE31" s="1991"/>
      <c r="AF31" s="1991"/>
      <c r="AG31" s="1991"/>
      <c r="AH31" s="1991"/>
      <c r="AI31" s="1991"/>
      <c r="AJ31" s="1991"/>
      <c r="AK31" s="1991"/>
      <c r="AL31" s="1991"/>
      <c r="AM31" s="1991"/>
      <c r="AN31" s="1991"/>
      <c r="AO31" s="1991"/>
      <c r="AP31" s="1991"/>
      <c r="AQ31" s="1991"/>
      <c r="AR31" s="1991"/>
      <c r="AS31" s="1991"/>
      <c r="AT31" s="1991"/>
      <c r="AU31" s="1991"/>
      <c r="AV31" s="1991"/>
      <c r="AW31" s="1240"/>
      <c r="AX31" s="161"/>
      <c r="AY31" s="160"/>
      <c r="AZ31" s="160"/>
      <c r="BA31" s="507"/>
      <c r="CA31" s="22"/>
      <c r="CB31" s="22"/>
      <c r="CC31" s="22"/>
      <c r="CD31" s="22"/>
      <c r="CE31" s="22"/>
      <c r="CF31" s="22"/>
      <c r="CG31" s="22"/>
      <c r="CH31" s="22"/>
      <c r="CI31" s="22"/>
      <c r="CJ31" s="22"/>
      <c r="CK31" s="22"/>
      <c r="CL31" s="22"/>
      <c r="CM31" s="22"/>
      <c r="CN31" s="22"/>
      <c r="CO31" s="22"/>
    </row>
    <row r="32" spans="1:120" ht="14.1" customHeight="1">
      <c r="A32" s="34"/>
      <c r="C32" s="528"/>
      <c r="D32" s="22"/>
      <c r="E32" s="1991"/>
      <c r="F32" s="1991"/>
      <c r="G32" s="1991"/>
      <c r="H32" s="1991"/>
      <c r="I32" s="1991"/>
      <c r="J32" s="1991"/>
      <c r="K32" s="1991"/>
      <c r="L32" s="1991"/>
      <c r="M32" s="1991"/>
      <c r="N32" s="1991"/>
      <c r="O32" s="1991"/>
      <c r="P32" s="1991"/>
      <c r="Q32" s="1991"/>
      <c r="R32" s="1991"/>
      <c r="S32" s="1991"/>
      <c r="T32" s="1991"/>
      <c r="U32" s="1991"/>
      <c r="V32" s="1991"/>
      <c r="W32" s="1991"/>
      <c r="X32" s="1991"/>
      <c r="Y32" s="1991"/>
      <c r="Z32" s="1991"/>
      <c r="AA32" s="1991"/>
      <c r="AB32" s="1991"/>
      <c r="AC32" s="1991"/>
      <c r="AD32" s="1991"/>
      <c r="AE32" s="1991"/>
      <c r="AF32" s="1991"/>
      <c r="AG32" s="1991"/>
      <c r="AH32" s="1991"/>
      <c r="AI32" s="1991"/>
      <c r="AJ32" s="1991"/>
      <c r="AK32" s="1991"/>
      <c r="AL32" s="1991"/>
      <c r="AM32" s="1991"/>
      <c r="AN32" s="1991"/>
      <c r="AO32" s="1991"/>
      <c r="AP32" s="1991"/>
      <c r="AQ32" s="1991"/>
      <c r="AR32" s="1991"/>
      <c r="AS32" s="1991"/>
      <c r="AT32" s="1991"/>
      <c r="AU32" s="1991"/>
      <c r="AV32" s="1991"/>
      <c r="AW32" s="1240"/>
      <c r="AX32" s="161"/>
      <c r="AY32" s="160"/>
      <c r="AZ32" s="160"/>
      <c r="BA32" s="507"/>
      <c r="CA32" s="22"/>
      <c r="CB32" s="22"/>
      <c r="CC32" s="22"/>
      <c r="CD32" s="22"/>
      <c r="CE32" s="22"/>
      <c r="CF32" s="22"/>
      <c r="CG32" s="22"/>
      <c r="CH32" s="22"/>
      <c r="CI32" s="22"/>
      <c r="CJ32" s="22"/>
      <c r="CK32" s="22"/>
      <c r="CL32" s="22"/>
      <c r="CM32" s="22"/>
      <c r="CN32" s="22"/>
      <c r="CO32" s="22"/>
    </row>
    <row r="33" spans="1:95" ht="14.1" customHeight="1">
      <c r="A33" s="34"/>
      <c r="C33" s="1990" t="s">
        <v>1205</v>
      </c>
      <c r="D33" s="1985"/>
      <c r="E33" s="1992" t="s">
        <v>1529</v>
      </c>
      <c r="F33" s="1992"/>
      <c r="G33" s="1992"/>
      <c r="H33" s="1992"/>
      <c r="I33" s="1992"/>
      <c r="J33" s="1992"/>
      <c r="K33" s="1992"/>
      <c r="L33" s="1992"/>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1992"/>
      <c r="AO33" s="1992"/>
      <c r="AP33" s="1992"/>
      <c r="AQ33" s="1992"/>
      <c r="AR33" s="1992"/>
      <c r="AS33" s="1992"/>
      <c r="AT33" s="1992"/>
      <c r="AU33" s="1992"/>
      <c r="AV33" s="1992"/>
      <c r="AW33" s="1234"/>
      <c r="AX33" s="1235"/>
      <c r="AY33" s="1192"/>
      <c r="AZ33" s="1192"/>
      <c r="BA33" s="507"/>
      <c r="BD33" s="22"/>
      <c r="CA33" s="22"/>
      <c r="CB33" s="22"/>
      <c r="CC33" s="22"/>
      <c r="CD33" s="22"/>
      <c r="CE33" s="22"/>
      <c r="CF33" s="22"/>
      <c r="CG33" s="22"/>
      <c r="CH33" s="22"/>
      <c r="CI33" s="22"/>
      <c r="CJ33" s="22"/>
      <c r="CK33" s="22"/>
      <c r="CL33" s="22"/>
      <c r="CM33" s="22"/>
      <c r="CN33" s="22"/>
      <c r="CO33" s="22"/>
    </row>
    <row r="34" spans="1:95" ht="14.1" customHeight="1">
      <c r="A34" s="34"/>
      <c r="C34" s="518"/>
      <c r="D34" s="517"/>
      <c r="E34" s="1992"/>
      <c r="F34" s="1992"/>
      <c r="G34" s="1992"/>
      <c r="H34" s="1992"/>
      <c r="I34" s="1992"/>
      <c r="J34" s="1992"/>
      <c r="K34" s="1992"/>
      <c r="L34" s="1992"/>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c r="AN34" s="1992"/>
      <c r="AO34" s="1992"/>
      <c r="AP34" s="1992"/>
      <c r="AQ34" s="1992"/>
      <c r="AR34" s="1992"/>
      <c r="AS34" s="1992"/>
      <c r="AT34" s="1992"/>
      <c r="AU34" s="1992"/>
      <c r="AV34" s="1992"/>
      <c r="AW34" s="1234"/>
      <c r="AX34" s="1235"/>
      <c r="AY34" s="1192"/>
      <c r="AZ34" s="1192"/>
      <c r="BA34" s="507"/>
      <c r="BD34" s="22"/>
      <c r="CA34" s="22"/>
      <c r="CB34" s="22"/>
      <c r="CC34" s="22"/>
      <c r="CD34" s="22"/>
      <c r="CE34" s="22"/>
      <c r="CF34" s="22"/>
      <c r="CG34" s="22"/>
      <c r="CH34" s="22"/>
      <c r="CI34" s="22"/>
      <c r="CJ34" s="22"/>
      <c r="CK34" s="22"/>
      <c r="CL34" s="22"/>
      <c r="CM34" s="22"/>
      <c r="CN34" s="22"/>
      <c r="CO34" s="22"/>
    </row>
    <row r="35" spans="1:95" ht="14.1" customHeight="1">
      <c r="A35" s="34"/>
      <c r="C35" s="1990" t="s">
        <v>1403</v>
      </c>
      <c r="D35" s="1985"/>
      <c r="E35" s="1984" t="s">
        <v>1593</v>
      </c>
      <c r="F35" s="1984"/>
      <c r="G35" s="1984"/>
      <c r="H35" s="1984"/>
      <c r="I35" s="1984"/>
      <c r="J35" s="1984"/>
      <c r="K35" s="1984"/>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234"/>
      <c r="AX35" s="1235"/>
      <c r="AY35" s="1192"/>
      <c r="AZ35" s="1192"/>
      <c r="BA35" s="507"/>
      <c r="BD35" s="22"/>
      <c r="CA35" s="22"/>
      <c r="CB35" s="22"/>
      <c r="CC35" s="22"/>
      <c r="CD35" s="22"/>
      <c r="CE35" s="22"/>
      <c r="CF35" s="22"/>
      <c r="CG35" s="22"/>
      <c r="CH35" s="22"/>
      <c r="CI35" s="22"/>
      <c r="CJ35" s="22"/>
      <c r="CK35" s="22"/>
      <c r="CL35" s="22"/>
      <c r="CM35" s="22"/>
      <c r="CN35" s="22"/>
      <c r="CO35" s="22"/>
    </row>
    <row r="36" spans="1:95" ht="14.1" customHeight="1">
      <c r="A36" s="1209"/>
      <c r="C36" s="529"/>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1"/>
      <c r="AH36" s="531"/>
      <c r="AI36" s="531"/>
      <c r="AJ36" s="530"/>
      <c r="AK36" s="532"/>
      <c r="AL36" s="533"/>
      <c r="AM36" s="533"/>
      <c r="AN36" s="533"/>
      <c r="AO36" s="533"/>
      <c r="AP36" s="533"/>
      <c r="AQ36" s="533"/>
      <c r="AR36" s="533"/>
      <c r="AS36" s="533"/>
      <c r="AT36" s="533"/>
      <c r="AU36" s="533"/>
      <c r="AV36" s="533"/>
      <c r="AW36" s="1242"/>
      <c r="AX36" s="1235"/>
      <c r="AY36" s="1192"/>
      <c r="AZ36" s="1192"/>
      <c r="BA36" s="507"/>
      <c r="BP36" s="22"/>
      <c r="CA36" s="22"/>
      <c r="CB36" s="22"/>
      <c r="CC36" s="22"/>
      <c r="CD36" s="22"/>
      <c r="CE36" s="22"/>
      <c r="CF36" s="22"/>
      <c r="CG36" s="22"/>
      <c r="CH36" s="22"/>
      <c r="CI36" s="22"/>
      <c r="CJ36" s="22"/>
      <c r="CK36" s="22"/>
      <c r="CL36" s="22"/>
      <c r="CM36" s="22"/>
      <c r="CN36" s="22"/>
      <c r="CO36" s="22"/>
    </row>
    <row r="37" spans="1:95" ht="14.1" customHeight="1">
      <c r="A37" s="1209"/>
      <c r="C37" s="1243"/>
      <c r="D37" s="1243"/>
      <c r="E37" s="1243"/>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3"/>
      <c r="AH37" s="1243"/>
      <c r="AI37" s="1243"/>
      <c r="AK37" s="1244"/>
      <c r="AL37" s="1192"/>
      <c r="AM37" s="1192"/>
      <c r="AN37" s="1192"/>
      <c r="AO37" s="1192"/>
      <c r="AP37" s="1192"/>
      <c r="AQ37" s="1192"/>
      <c r="AR37" s="1192"/>
      <c r="AS37" s="1192"/>
      <c r="AT37" s="1192"/>
      <c r="AU37" s="1192"/>
      <c r="AV37" s="1192"/>
      <c r="AW37" s="1192"/>
      <c r="AX37" s="1235"/>
      <c r="AY37" s="1192"/>
      <c r="AZ37" s="1192"/>
      <c r="BA37" s="507"/>
      <c r="BD37" s="504" t="s">
        <v>1195</v>
      </c>
      <c r="BP37" s="22"/>
      <c r="CA37" s="22"/>
      <c r="CB37" s="22"/>
      <c r="CC37" s="22"/>
      <c r="CD37" s="22"/>
      <c r="CE37" s="22"/>
      <c r="CF37" s="22"/>
      <c r="CG37" s="22"/>
      <c r="CH37" s="22"/>
      <c r="CI37" s="22"/>
      <c r="CJ37" s="22"/>
      <c r="CK37" s="22"/>
      <c r="CL37" s="22"/>
      <c r="CM37" s="22"/>
      <c r="CN37" s="22"/>
      <c r="CO37" s="22"/>
    </row>
    <row r="38" spans="1:95" ht="14.1" customHeight="1">
      <c r="A38" s="1736" t="s">
        <v>450</v>
      </c>
      <c r="B38" s="1462"/>
      <c r="C38" s="1737" t="s">
        <v>470</v>
      </c>
      <c r="D38" s="1737"/>
      <c r="E38" s="1737"/>
      <c r="F38" s="1737"/>
      <c r="G38" s="1737"/>
      <c r="H38" s="1737"/>
      <c r="I38" s="1737"/>
      <c r="J38" s="1737"/>
      <c r="K38" s="1737"/>
      <c r="L38" s="1737"/>
      <c r="M38" s="1737"/>
      <c r="N38" s="1737"/>
      <c r="O38" s="1737"/>
      <c r="P38" s="1737"/>
      <c r="Q38" s="1737"/>
      <c r="R38" s="1737"/>
      <c r="S38" s="1737"/>
      <c r="T38" s="1737"/>
      <c r="U38" s="1737"/>
      <c r="V38" s="1737"/>
      <c r="W38" s="1737"/>
      <c r="X38" s="1737"/>
      <c r="Y38" s="1737"/>
      <c r="Z38" s="1737"/>
      <c r="AA38" s="1737"/>
      <c r="AB38" s="1737"/>
      <c r="AC38" s="1737"/>
      <c r="AD38" s="1737"/>
      <c r="AE38" s="1737"/>
      <c r="AF38" s="1737"/>
      <c r="AG38" s="1737"/>
      <c r="AH38" s="1737"/>
      <c r="AI38" s="1737"/>
      <c r="AJ38" s="1737"/>
      <c r="AK38" s="768"/>
      <c r="AL38" s="169" t="s">
        <v>126</v>
      </c>
      <c r="AM38" s="1707" t="s">
        <v>1402</v>
      </c>
      <c r="AN38" s="1707"/>
      <c r="AO38" s="1707"/>
      <c r="AP38" s="1707"/>
      <c r="AQ38" s="1707"/>
      <c r="AR38" s="1707"/>
      <c r="AS38" s="1707"/>
      <c r="AT38" s="1707"/>
      <c r="AU38" s="1707"/>
      <c r="AV38" s="1707"/>
      <c r="AW38" s="1707"/>
      <c r="AX38" s="1245"/>
      <c r="AY38" s="165"/>
      <c r="AZ38" s="506"/>
      <c r="BA38" s="507"/>
      <c r="BC38" s="1247"/>
      <c r="BD38" s="133" t="s">
        <v>1187</v>
      </c>
      <c r="BO38" s="22"/>
      <c r="BP38" s="22"/>
      <c r="CA38" s="22"/>
      <c r="CB38" s="22"/>
      <c r="CC38" s="22"/>
      <c r="CD38" s="22"/>
      <c r="CE38" s="22"/>
      <c r="CF38" s="159"/>
      <c r="CG38" s="610"/>
      <c r="CH38" s="1545"/>
      <c r="CI38" s="1545"/>
      <c r="CJ38" s="1545"/>
      <c r="CK38" s="1545"/>
      <c r="CL38" s="1545"/>
      <c r="CM38" s="1545"/>
      <c r="CN38" s="1545"/>
      <c r="CO38" s="1545"/>
      <c r="CP38" s="1545"/>
      <c r="CQ38" s="1545"/>
    </row>
    <row r="39" spans="1:95" ht="14.25" customHeight="1">
      <c r="A39" s="34"/>
      <c r="B39" s="22"/>
      <c r="C39" s="171" t="s">
        <v>35</v>
      </c>
      <c r="D39" s="1994" t="s">
        <v>1531</v>
      </c>
      <c r="E39" s="1994"/>
      <c r="F39" s="1994"/>
      <c r="G39" s="1994"/>
      <c r="H39" s="1994"/>
      <c r="I39" s="1994"/>
      <c r="J39" s="1994"/>
      <c r="K39" s="1994"/>
      <c r="L39" s="1994"/>
      <c r="M39" s="1994"/>
      <c r="N39" s="1994"/>
      <c r="O39" s="1994"/>
      <c r="P39" s="1994"/>
      <c r="Q39" s="1994"/>
      <c r="R39" s="1994"/>
      <c r="S39" s="1994"/>
      <c r="T39" s="22"/>
      <c r="U39" s="22"/>
      <c r="V39" s="22"/>
      <c r="W39" s="22"/>
      <c r="X39" s="22"/>
      <c r="Y39" s="22"/>
      <c r="Z39" s="519"/>
      <c r="AA39" s="22"/>
      <c r="AB39" s="105"/>
      <c r="AC39" s="22"/>
      <c r="AD39" s="22"/>
      <c r="AE39" s="22"/>
      <c r="AF39" s="22"/>
      <c r="AG39" s="22"/>
      <c r="AH39" s="22"/>
      <c r="AI39" s="22"/>
      <c r="AJ39" s="22"/>
      <c r="AK39" s="22"/>
      <c r="AL39" s="31"/>
      <c r="AM39" s="1707"/>
      <c r="AN39" s="1707"/>
      <c r="AO39" s="1707"/>
      <c r="AP39" s="1707"/>
      <c r="AQ39" s="1707"/>
      <c r="AR39" s="1707"/>
      <c r="AS39" s="1707"/>
      <c r="AT39" s="1707"/>
      <c r="AU39" s="1707"/>
      <c r="AV39" s="1707"/>
      <c r="AW39" s="1707"/>
      <c r="AX39" s="1246"/>
      <c r="AY39" s="510"/>
      <c r="AZ39" s="510"/>
      <c r="BA39" s="507"/>
      <c r="BC39" s="507"/>
      <c r="BE39" s="22" t="s">
        <v>331</v>
      </c>
      <c r="BF39" s="22"/>
      <c r="BG39" s="22"/>
      <c r="BH39" s="22"/>
      <c r="BI39" s="22"/>
      <c r="BJ39" s="22"/>
      <c r="BK39" s="22"/>
      <c r="BL39" s="22"/>
      <c r="BM39" s="22"/>
      <c r="BN39" s="22"/>
      <c r="BO39" s="22"/>
      <c r="BP39" s="22"/>
      <c r="CA39" s="22"/>
      <c r="CB39" s="22"/>
      <c r="CC39" s="22"/>
      <c r="CD39" s="22"/>
      <c r="CE39" s="22"/>
      <c r="CF39" s="22"/>
      <c r="CG39" s="22"/>
      <c r="CH39" s="1545"/>
      <c r="CI39" s="1545"/>
      <c r="CJ39" s="1545"/>
      <c r="CK39" s="1545"/>
      <c r="CL39" s="1545"/>
      <c r="CM39" s="1545"/>
      <c r="CN39" s="1545"/>
      <c r="CO39" s="1545"/>
      <c r="CP39" s="1545"/>
      <c r="CQ39" s="1545"/>
    </row>
    <row r="40" spans="1:95" ht="14.1" customHeight="1">
      <c r="A40" s="29"/>
      <c r="B40" s="22"/>
      <c r="C40" s="22"/>
      <c r="D40" s="23" t="s">
        <v>212</v>
      </c>
      <c r="E40" s="1995" t="s">
        <v>1378</v>
      </c>
      <c r="F40" s="1995"/>
      <c r="G40" s="1995"/>
      <c r="H40" s="1995"/>
      <c r="I40" s="1995"/>
      <c r="J40" s="1995"/>
      <c r="K40" s="1995"/>
      <c r="L40" s="1995"/>
      <c r="M40" s="1995"/>
      <c r="N40" s="1995"/>
      <c r="O40" s="1995"/>
      <c r="P40" s="1995"/>
      <c r="Q40" s="1995"/>
      <c r="R40" s="22"/>
      <c r="S40" s="1996" t="str">
        <f>AA79</f>
        <v/>
      </c>
      <c r="T40" s="1996"/>
      <c r="U40" s="105" t="s">
        <v>114</v>
      </c>
      <c r="V40" s="22"/>
      <c r="W40" s="22"/>
      <c r="X40" s="22"/>
      <c r="Y40" s="22"/>
      <c r="Z40" s="22"/>
      <c r="AA40" s="22"/>
      <c r="AB40" s="22"/>
      <c r="AC40" s="22"/>
      <c r="AD40" s="22"/>
      <c r="AE40" s="22"/>
      <c r="AF40" s="22"/>
      <c r="AG40" s="22"/>
      <c r="AH40" s="22"/>
      <c r="AI40" s="22"/>
      <c r="AJ40" s="22"/>
      <c r="AK40" s="22"/>
      <c r="AL40" s="525"/>
      <c r="AM40" s="510"/>
      <c r="AN40" s="510"/>
      <c r="AO40" s="510"/>
      <c r="AP40" s="510"/>
      <c r="AQ40" s="510"/>
      <c r="AR40" s="510"/>
      <c r="AS40" s="510"/>
      <c r="AT40" s="510"/>
      <c r="AU40" s="510"/>
      <c r="AV40" s="510"/>
      <c r="AW40" s="510"/>
      <c r="AX40" s="1246"/>
      <c r="AY40" s="510"/>
      <c r="AZ40" s="510"/>
      <c r="BA40" s="507"/>
      <c r="BC40" s="507"/>
      <c r="BD40" s="22"/>
      <c r="BF40" s="22" t="s">
        <v>176</v>
      </c>
      <c r="BG40" s="22"/>
      <c r="BH40" s="22"/>
      <c r="BI40" s="22"/>
      <c r="BJ40" s="22"/>
      <c r="BK40" s="22"/>
      <c r="BL40" s="22"/>
      <c r="BM40" s="22"/>
      <c r="BN40" s="22"/>
      <c r="BO40" s="22"/>
      <c r="BP40" s="22"/>
      <c r="CA40" s="22"/>
      <c r="CB40" s="22"/>
      <c r="CC40" s="22"/>
      <c r="CD40" s="22"/>
      <c r="CE40" s="22"/>
      <c r="CF40" s="159"/>
      <c r="CG40" s="22"/>
      <c r="CH40" s="1545"/>
      <c r="CI40" s="1545"/>
      <c r="CJ40" s="1545"/>
      <c r="CK40" s="1545"/>
      <c r="CL40" s="1545"/>
      <c r="CM40" s="1545"/>
      <c r="CN40" s="1545"/>
      <c r="CO40" s="1545"/>
      <c r="CP40" s="1545"/>
      <c r="CQ40" s="1545"/>
    </row>
    <row r="41" spans="1:95" ht="14.1" customHeight="1" thickBot="1">
      <c r="A41" s="29"/>
      <c r="B41" s="22"/>
      <c r="C41" s="22"/>
      <c r="D41" s="22" t="s">
        <v>1689</v>
      </c>
      <c r="E41" s="1995" t="s">
        <v>1119</v>
      </c>
      <c r="F41" s="1995"/>
      <c r="G41" s="1995"/>
      <c r="H41" s="1995"/>
      <c r="I41" s="1995"/>
      <c r="J41" s="1995"/>
      <c r="K41" s="1995"/>
      <c r="L41" s="1995"/>
      <c r="M41" s="1995"/>
      <c r="N41" s="1995"/>
      <c r="O41" s="1995"/>
      <c r="P41" s="1995"/>
      <c r="Q41" s="1995"/>
      <c r="R41" s="22"/>
      <c r="S41" s="1997">
        <f>$G$11+$L$11+$O$11+$R$11+$W$11+$Z$11+IF(COUNT(AC11:AK12)&gt;0,1,0)</f>
        <v>0</v>
      </c>
      <c r="T41" s="1997"/>
      <c r="U41" s="105" t="s">
        <v>114</v>
      </c>
      <c r="V41" s="22"/>
      <c r="W41" s="22"/>
      <c r="X41" s="22"/>
      <c r="Y41" s="142"/>
      <c r="Z41" s="142"/>
      <c r="AA41" s="142"/>
      <c r="AB41" s="22"/>
      <c r="AC41" s="142"/>
      <c r="AD41" s="142"/>
      <c r="AE41" s="142"/>
      <c r="AF41" s="1239"/>
      <c r="AG41" s="1239"/>
      <c r="AH41" s="1239"/>
      <c r="AI41" s="22"/>
      <c r="AJ41" s="22"/>
      <c r="AK41" s="142"/>
      <c r="AL41" s="527" t="s">
        <v>1594</v>
      </c>
      <c r="AX41" s="1231"/>
      <c r="BA41" s="507"/>
      <c r="BC41" s="507"/>
      <c r="BD41" s="22"/>
      <c r="BE41" s="22"/>
      <c r="BF41" s="22" t="s">
        <v>177</v>
      </c>
      <c r="BG41" s="22"/>
      <c r="BH41" s="22"/>
      <c r="BI41" s="22"/>
      <c r="BJ41" s="22"/>
      <c r="BK41" s="22"/>
      <c r="BL41" s="22"/>
      <c r="BM41" s="22"/>
      <c r="BN41" s="22"/>
      <c r="BO41" s="50"/>
      <c r="BP41" s="22"/>
      <c r="CA41" s="22"/>
      <c r="CB41" s="22"/>
      <c r="CC41" s="22"/>
      <c r="CD41" s="22"/>
      <c r="CE41" s="22"/>
      <c r="CG41" s="503"/>
      <c r="CH41" s="1545"/>
      <c r="CI41" s="1545"/>
      <c r="CJ41" s="1545"/>
      <c r="CK41" s="1545"/>
      <c r="CL41" s="1545"/>
      <c r="CM41" s="1545"/>
      <c r="CN41" s="1545"/>
      <c r="CO41" s="1545"/>
      <c r="CP41" s="1545"/>
      <c r="CQ41" s="1545"/>
    </row>
    <row r="42" spans="1:95" ht="14.1" customHeight="1" thickBot="1">
      <c r="A42" s="29"/>
      <c r="B42" s="22"/>
      <c r="C42" s="23"/>
      <c r="D42" s="23" t="s">
        <v>1690</v>
      </c>
      <c r="E42" s="1995" t="s">
        <v>1118</v>
      </c>
      <c r="F42" s="1995"/>
      <c r="G42" s="1995"/>
      <c r="H42" s="1995"/>
      <c r="I42" s="1995"/>
      <c r="J42" s="1995"/>
      <c r="K42" s="1995"/>
      <c r="L42" s="1995"/>
      <c r="M42" s="1995"/>
      <c r="N42" s="1995"/>
      <c r="O42" s="1995"/>
      <c r="P42" s="1995"/>
      <c r="Q42" s="1995"/>
      <c r="R42" s="22"/>
      <c r="S42" s="1998" t="str">
        <f>$BH$50</f>
        <v/>
      </c>
      <c r="T42" s="1999"/>
      <c r="U42" s="105" t="s">
        <v>114</v>
      </c>
      <c r="V42" s="22"/>
      <c r="W42" s="22"/>
      <c r="X42" s="22"/>
      <c r="Y42" s="1249"/>
      <c r="Z42" s="1249"/>
      <c r="AA42" s="1249"/>
      <c r="AB42" s="1250"/>
      <c r="AC42" s="1249"/>
      <c r="AD42" s="1249"/>
      <c r="AE42" s="1249"/>
      <c r="AF42" s="1239"/>
      <c r="AG42" s="1239"/>
      <c r="AH42" s="1239"/>
      <c r="AI42" s="22"/>
      <c r="AJ42" s="22"/>
      <c r="AK42" s="142"/>
      <c r="AL42" s="90" t="s">
        <v>30</v>
      </c>
      <c r="AM42" s="1707" t="s">
        <v>1677</v>
      </c>
      <c r="AN42" s="1707"/>
      <c r="AO42" s="1707"/>
      <c r="AP42" s="1707"/>
      <c r="AQ42" s="1707"/>
      <c r="AR42" s="1707"/>
      <c r="AS42" s="1707"/>
      <c r="AT42" s="1707"/>
      <c r="AU42" s="1707"/>
      <c r="AV42" s="1707"/>
      <c r="AW42" s="1707"/>
      <c r="AX42" s="161"/>
      <c r="AY42" s="160"/>
      <c r="AZ42" s="160"/>
      <c r="BA42" s="507"/>
      <c r="BC42" s="507"/>
      <c r="BD42" s="22"/>
      <c r="BE42" s="105"/>
      <c r="BF42" s="22" t="s">
        <v>178</v>
      </c>
      <c r="BG42" s="105"/>
      <c r="BH42" s="1241"/>
      <c r="BI42" s="50"/>
      <c r="BJ42" s="50"/>
      <c r="BK42" s="50"/>
      <c r="BL42" s="50"/>
      <c r="BM42" s="50"/>
      <c r="BN42" s="50"/>
      <c r="BO42" s="22"/>
      <c r="CA42" s="22"/>
      <c r="CB42" s="22"/>
      <c r="CC42" s="22"/>
      <c r="CD42" s="22"/>
      <c r="CE42" s="22"/>
      <c r="CF42" s="610"/>
      <c r="CG42" s="503"/>
      <c r="CI42" s="84"/>
      <c r="CJ42" s="84"/>
      <c r="CK42" s="84"/>
      <c r="CL42" s="84"/>
      <c r="CM42" s="84"/>
      <c r="CN42" s="84"/>
      <c r="CO42" s="84"/>
      <c r="CP42" s="84"/>
      <c r="CQ42" s="84"/>
    </row>
    <row r="43" spans="1:95" ht="14.1" customHeight="1">
      <c r="A43" s="29"/>
      <c r="B43" s="22"/>
      <c r="C43" s="23"/>
      <c r="D43" s="23"/>
      <c r="E43" s="1208"/>
      <c r="F43" s="1208"/>
      <c r="G43" s="1208"/>
      <c r="H43" s="1208"/>
      <c r="I43" s="1208"/>
      <c r="J43" s="1208"/>
      <c r="K43" s="1208"/>
      <c r="L43" s="1208"/>
      <c r="M43" s="1208"/>
      <c r="N43" s="1208"/>
      <c r="O43" s="1208"/>
      <c r="P43" s="1208"/>
      <c r="Q43" s="1208"/>
      <c r="R43" s="22"/>
      <c r="S43" s="1251"/>
      <c r="T43" s="1251"/>
      <c r="U43" s="105"/>
      <c r="V43" s="22"/>
      <c r="W43" s="22"/>
      <c r="X43" s="22"/>
      <c r="Y43" s="1249"/>
      <c r="Z43" s="1249"/>
      <c r="AA43" s="1249"/>
      <c r="AB43" s="1250"/>
      <c r="AC43" s="1249"/>
      <c r="AD43" s="1249"/>
      <c r="AE43" s="1249"/>
      <c r="AF43" s="1239"/>
      <c r="AG43" s="1239"/>
      <c r="AH43" s="1239"/>
      <c r="AI43" s="22"/>
      <c r="AJ43" s="22"/>
      <c r="AK43" s="142"/>
      <c r="AL43" s="42"/>
      <c r="AM43" s="1707"/>
      <c r="AN43" s="1707"/>
      <c r="AO43" s="1707"/>
      <c r="AP43" s="1707"/>
      <c r="AQ43" s="1707"/>
      <c r="AR43" s="1707"/>
      <c r="AS43" s="1707"/>
      <c r="AT43" s="1707"/>
      <c r="AU43" s="1707"/>
      <c r="AV43" s="1707"/>
      <c r="AW43" s="1707"/>
      <c r="AX43" s="161"/>
      <c r="AY43" s="160"/>
      <c r="AZ43" s="160"/>
      <c r="BA43" s="507"/>
      <c r="BC43" s="507"/>
      <c r="BD43" s="22"/>
      <c r="BE43" s="22"/>
      <c r="BG43" s="22"/>
      <c r="BH43" s="22"/>
      <c r="BI43" s="22"/>
      <c r="BJ43" s="22"/>
      <c r="BK43" s="22"/>
      <c r="BL43" s="22"/>
      <c r="BM43" s="22"/>
      <c r="BN43" s="22"/>
      <c r="BP43" s="760" t="s">
        <v>327</v>
      </c>
      <c r="CA43" s="22"/>
      <c r="CB43" s="22"/>
      <c r="CC43" s="22"/>
      <c r="CD43" s="22"/>
      <c r="CE43" s="22"/>
      <c r="CF43" s="159"/>
      <c r="CG43" s="610"/>
      <c r="CH43" s="2223"/>
      <c r="CI43" s="2223"/>
      <c r="CJ43" s="2223"/>
      <c r="CK43" s="2223"/>
      <c r="CL43" s="2223"/>
      <c r="CM43" s="2223"/>
      <c r="CN43" s="2223"/>
      <c r="CO43" s="2223"/>
      <c r="CP43" s="2223"/>
      <c r="CQ43" s="2223"/>
    </row>
    <row r="44" spans="1:95" ht="14.1" customHeight="1">
      <c r="A44" s="29"/>
      <c r="B44" s="22"/>
      <c r="C44" s="23" t="s">
        <v>467</v>
      </c>
      <c r="D44" s="23" t="s">
        <v>1763</v>
      </c>
      <c r="E44" s="23"/>
      <c r="F44" s="23"/>
      <c r="G44" s="23"/>
      <c r="H44" s="23"/>
      <c r="I44" s="23"/>
      <c r="J44" s="23"/>
      <c r="K44" s="23"/>
      <c r="L44" s="23"/>
      <c r="M44" s="23"/>
      <c r="V44" s="22"/>
      <c r="W44" s="22"/>
      <c r="X44" s="22"/>
      <c r="Y44" s="142"/>
      <c r="Z44" s="142"/>
      <c r="AA44" s="142"/>
      <c r="AB44" s="1250"/>
      <c r="AC44" s="142"/>
      <c r="AD44" s="142"/>
      <c r="AE44" s="142"/>
      <c r="AF44" s="1239"/>
      <c r="AG44" s="1239"/>
      <c r="AH44" s="1239"/>
      <c r="AI44" s="22"/>
      <c r="AJ44" s="22"/>
      <c r="AK44" s="142"/>
      <c r="AL44" s="175"/>
      <c r="AM44" s="1707"/>
      <c r="AN44" s="1707"/>
      <c r="AO44" s="1707"/>
      <c r="AP44" s="1707"/>
      <c r="AQ44" s="1707"/>
      <c r="AR44" s="1707"/>
      <c r="AS44" s="1707"/>
      <c r="AT44" s="1707"/>
      <c r="AU44" s="1707"/>
      <c r="AV44" s="1707"/>
      <c r="AW44" s="1707"/>
      <c r="AX44" s="161"/>
      <c r="AY44" s="160"/>
      <c r="AZ44" s="160"/>
      <c r="BC44" s="507"/>
      <c r="BD44" s="1344" t="s">
        <v>171</v>
      </c>
      <c r="BE44" s="1344"/>
      <c r="BF44" s="1344"/>
      <c r="BG44" s="1344"/>
      <c r="BH44" s="1344"/>
      <c r="BI44" s="1344"/>
      <c r="BJ44" s="1344"/>
      <c r="BK44" s="1344"/>
      <c r="BL44" s="1344"/>
      <c r="BM44" s="1344"/>
      <c r="BN44" s="1252"/>
      <c r="BO44" s="22"/>
      <c r="BP44" s="1344" t="s">
        <v>171</v>
      </c>
      <c r="BQ44" s="1344"/>
      <c r="BR44" s="1344"/>
      <c r="BS44" s="1344"/>
      <c r="BT44" s="1344"/>
      <c r="BU44" s="1344"/>
      <c r="BV44" s="1344"/>
      <c r="BW44" s="1344"/>
      <c r="BX44" s="1344"/>
      <c r="BY44" s="1344"/>
      <c r="CA44" s="22"/>
      <c r="CG44" s="502"/>
      <c r="CH44" s="1545"/>
      <c r="CI44" s="1545"/>
      <c r="CJ44" s="1545"/>
      <c r="CK44" s="1545"/>
      <c r="CL44" s="1545"/>
      <c r="CM44" s="1545"/>
      <c r="CN44" s="1545"/>
      <c r="CO44" s="1545"/>
      <c r="CP44" s="1545"/>
      <c r="CQ44" s="1545"/>
    </row>
    <row r="45" spans="1:95" ht="14.1" customHeight="1">
      <c r="A45" s="29"/>
      <c r="B45" s="22"/>
      <c r="C45" s="23"/>
      <c r="D45" s="23"/>
      <c r="E45" s="105" t="s">
        <v>126</v>
      </c>
      <c r="F45" s="23" t="s">
        <v>1685</v>
      </c>
      <c r="G45" s="23"/>
      <c r="H45" s="23"/>
      <c r="I45" s="23"/>
      <c r="J45" s="23"/>
      <c r="K45" s="23"/>
      <c r="L45" s="23"/>
      <c r="M45" s="23"/>
      <c r="V45" s="22"/>
      <c r="W45" s="22"/>
      <c r="X45" s="22"/>
      <c r="Y45" s="142"/>
      <c r="Z45" s="142"/>
      <c r="AA45" s="142"/>
      <c r="AB45" s="1250"/>
      <c r="AC45" s="142"/>
      <c r="AD45" s="142"/>
      <c r="AE45" s="142"/>
      <c r="AF45" s="1239"/>
      <c r="AG45" s="1239"/>
      <c r="AH45" s="1239"/>
      <c r="AI45" s="22"/>
      <c r="AJ45" s="22"/>
      <c r="AK45" s="142"/>
      <c r="AL45" s="31"/>
      <c r="AM45" s="1707"/>
      <c r="AN45" s="1707"/>
      <c r="AO45" s="1707"/>
      <c r="AP45" s="1707"/>
      <c r="AQ45" s="1707"/>
      <c r="AR45" s="1707"/>
      <c r="AS45" s="1707"/>
      <c r="AT45" s="1707"/>
      <c r="AU45" s="1707"/>
      <c r="AV45" s="1707"/>
      <c r="AW45" s="1707"/>
      <c r="AX45" s="161"/>
      <c r="AY45" s="160"/>
      <c r="AZ45" s="160"/>
      <c r="BC45" s="507"/>
      <c r="BD45" s="1370"/>
      <c r="BE45" s="1370"/>
      <c r="BF45" s="1370"/>
      <c r="BG45" s="1370"/>
      <c r="BH45" s="1370"/>
      <c r="BI45" s="1370"/>
      <c r="BJ45" s="1370"/>
      <c r="BK45" s="1370"/>
      <c r="BL45" s="1370"/>
      <c r="BM45" s="1370"/>
      <c r="BN45" s="1252"/>
      <c r="BO45" s="1253"/>
      <c r="BP45" s="1370"/>
      <c r="BQ45" s="1370"/>
      <c r="BR45" s="1370"/>
      <c r="BS45" s="1370"/>
      <c r="BT45" s="1370"/>
      <c r="BU45" s="1370"/>
      <c r="BV45" s="1370"/>
      <c r="BW45" s="1370"/>
      <c r="BX45" s="1370"/>
      <c r="BY45" s="1370"/>
      <c r="CA45" s="22"/>
      <c r="CG45" s="503"/>
      <c r="CH45" s="1545"/>
      <c r="CI45" s="1545"/>
      <c r="CJ45" s="1545"/>
      <c r="CK45" s="1545"/>
      <c r="CL45" s="1545"/>
      <c r="CM45" s="1545"/>
      <c r="CN45" s="1545"/>
      <c r="CO45" s="1545"/>
      <c r="CP45" s="1545"/>
      <c r="CQ45" s="1545"/>
    </row>
    <row r="46" spans="1:95" ht="14.1" customHeight="1">
      <c r="A46" s="29"/>
      <c r="B46" s="22"/>
      <c r="C46" s="23"/>
      <c r="D46" s="23"/>
      <c r="E46" s="105"/>
      <c r="F46" s="23"/>
      <c r="G46" s="23"/>
      <c r="H46" s="23"/>
      <c r="I46" s="23"/>
      <c r="J46" s="23"/>
      <c r="K46" s="23"/>
      <c r="L46" s="23"/>
      <c r="M46" s="23"/>
      <c r="V46" s="22"/>
      <c r="W46" s="22"/>
      <c r="X46" s="22"/>
      <c r="Y46" s="142"/>
      <c r="Z46" s="142"/>
      <c r="AA46" s="142"/>
      <c r="AB46" s="1250"/>
      <c r="AC46" s="142"/>
      <c r="AD46" s="142"/>
      <c r="AE46" s="142"/>
      <c r="AF46" s="1239"/>
      <c r="AG46" s="1239"/>
      <c r="AH46" s="1239"/>
      <c r="AI46" s="22"/>
      <c r="AJ46" s="22"/>
      <c r="AK46" s="142"/>
      <c r="AL46" s="169"/>
      <c r="AM46" s="1707"/>
      <c r="AN46" s="1707"/>
      <c r="AO46" s="1707"/>
      <c r="AP46" s="1707"/>
      <c r="AQ46" s="1707"/>
      <c r="AR46" s="1707"/>
      <c r="AS46" s="1707"/>
      <c r="AT46" s="1707"/>
      <c r="AU46" s="1707"/>
      <c r="AV46" s="1707"/>
      <c r="AW46" s="1707"/>
      <c r="AX46" s="161"/>
      <c r="AY46" s="165"/>
      <c r="AZ46" s="938"/>
      <c r="BC46" s="507"/>
      <c r="BD46" s="2000" t="s">
        <v>1032</v>
      </c>
      <c r="BE46" s="2001"/>
      <c r="BF46" s="2001"/>
      <c r="BG46" s="2002"/>
      <c r="BH46" s="2224"/>
      <c r="BI46" s="2225"/>
      <c r="BJ46" s="2225"/>
      <c r="BK46" s="2010" t="s">
        <v>174</v>
      </c>
      <c r="BL46" s="2010"/>
      <c r="BM46" s="2011"/>
      <c r="BN46" s="1252"/>
      <c r="BO46" s="1253"/>
      <c r="BP46" s="2000" t="s">
        <v>1032</v>
      </c>
      <c r="BQ46" s="2001"/>
      <c r="BR46" s="2001"/>
      <c r="BS46" s="2002"/>
      <c r="BT46" s="2014">
        <v>173</v>
      </c>
      <c r="BU46" s="2015"/>
      <c r="BV46" s="2015"/>
      <c r="BW46" s="2010" t="s">
        <v>174</v>
      </c>
      <c r="BX46" s="2010"/>
      <c r="BY46" s="2011"/>
      <c r="CA46" s="22"/>
      <c r="CF46" s="1311" t="s">
        <v>1686</v>
      </c>
      <c r="CG46" s="1312"/>
      <c r="CH46" s="1545"/>
      <c r="CI46" s="1545"/>
      <c r="CJ46" s="1545"/>
      <c r="CK46" s="1545"/>
      <c r="CL46" s="1545"/>
      <c r="CM46" s="1545"/>
      <c r="CN46" s="1545"/>
      <c r="CO46" s="1545"/>
      <c r="CP46" s="1545"/>
      <c r="CQ46" s="1545"/>
    </row>
    <row r="47" spans="1:95" ht="14.1" customHeight="1">
      <c r="A47" s="34"/>
      <c r="B47" s="22"/>
      <c r="C47" s="171" t="s">
        <v>468</v>
      </c>
      <c r="D47" s="1737" t="s">
        <v>1158</v>
      </c>
      <c r="E47" s="1737"/>
      <c r="F47" s="1737"/>
      <c r="G47" s="1737"/>
      <c r="H47" s="1737"/>
      <c r="I47" s="1737"/>
      <c r="J47" s="1737"/>
      <c r="K47" s="1737"/>
      <c r="L47" s="1737"/>
      <c r="M47" s="1737"/>
      <c r="N47" s="1737"/>
      <c r="O47" s="1737"/>
      <c r="P47" s="1737"/>
      <c r="Q47" s="1737"/>
      <c r="R47" s="1737"/>
      <c r="S47" s="1737"/>
      <c r="T47" s="1737"/>
      <c r="U47" s="1737"/>
      <c r="V47" s="1737"/>
      <c r="W47" s="1737"/>
      <c r="X47" s="1737"/>
      <c r="Y47" s="1737"/>
      <c r="Z47" s="1737"/>
      <c r="AA47" s="1737"/>
      <c r="AB47" s="1737"/>
      <c r="AC47" s="1737"/>
      <c r="AD47" s="1737"/>
      <c r="AE47" s="1737"/>
      <c r="AF47" s="1737"/>
      <c r="AG47" s="1737"/>
      <c r="AH47" s="1737"/>
      <c r="AI47" s="1737"/>
      <c r="AJ47" s="1737"/>
      <c r="AK47" s="22"/>
      <c r="AL47" s="169"/>
      <c r="AM47" s="1707"/>
      <c r="AN47" s="1707"/>
      <c r="AO47" s="1707"/>
      <c r="AP47" s="1707"/>
      <c r="AQ47" s="1707"/>
      <c r="AR47" s="1707"/>
      <c r="AS47" s="1707"/>
      <c r="AT47" s="1707"/>
      <c r="AU47" s="1707"/>
      <c r="AV47" s="1707"/>
      <c r="AW47" s="1707"/>
      <c r="AX47" s="161"/>
      <c r="AY47" s="160"/>
      <c r="AZ47" s="160"/>
      <c r="BC47" s="506"/>
      <c r="BD47" s="2003"/>
      <c r="BE47" s="2004"/>
      <c r="BF47" s="2004"/>
      <c r="BG47" s="2005"/>
      <c r="BH47" s="2226"/>
      <c r="BI47" s="2227"/>
      <c r="BJ47" s="2227"/>
      <c r="BK47" s="2012"/>
      <c r="BL47" s="2012"/>
      <c r="BM47" s="2013"/>
      <c r="BN47" s="1252"/>
      <c r="BO47" s="1253"/>
      <c r="BP47" s="2003"/>
      <c r="BQ47" s="2004"/>
      <c r="BR47" s="2004"/>
      <c r="BS47" s="2005"/>
      <c r="BT47" s="2016"/>
      <c r="BU47" s="2017"/>
      <c r="BV47" s="2017"/>
      <c r="BW47" s="2012"/>
      <c r="BX47" s="2012"/>
      <c r="BY47" s="2013"/>
      <c r="CA47" s="22"/>
      <c r="CF47" s="1256" t="b">
        <v>0</v>
      </c>
      <c r="CG47" s="1257"/>
    </row>
    <row r="48" spans="1:95" ht="14.1" customHeight="1">
      <c r="A48" s="34"/>
      <c r="C48" s="1737" t="s">
        <v>1237</v>
      </c>
      <c r="D48" s="1737"/>
      <c r="E48" s="1737"/>
      <c r="F48" s="1737"/>
      <c r="G48" s="1737"/>
      <c r="H48" s="1737"/>
      <c r="I48" s="1737"/>
      <c r="J48" s="1737"/>
      <c r="K48" s="1737"/>
      <c r="L48" s="1737"/>
      <c r="M48" s="1737"/>
      <c r="N48" s="1737"/>
      <c r="O48" s="1737"/>
      <c r="P48" s="1737"/>
      <c r="Q48" s="1737"/>
      <c r="R48" s="1737"/>
      <c r="S48" s="1737"/>
      <c r="T48" s="1737"/>
      <c r="U48" s="1737"/>
      <c r="V48" s="1737"/>
      <c r="W48" s="1737"/>
      <c r="X48" s="1737"/>
      <c r="Y48" s="1737"/>
      <c r="AK48" s="877"/>
      <c r="AL48" s="90" t="s">
        <v>30</v>
      </c>
      <c r="AM48" s="2018" t="s">
        <v>1595</v>
      </c>
      <c r="AN48" s="2018"/>
      <c r="AO48" s="2018"/>
      <c r="AP48" s="2018"/>
      <c r="AQ48" s="2018"/>
      <c r="AR48" s="2018"/>
      <c r="AS48" s="2018"/>
      <c r="AT48" s="2018"/>
      <c r="AU48" s="2018"/>
      <c r="AV48" s="2018"/>
      <c r="AW48" s="2018"/>
      <c r="AX48" s="1231"/>
      <c r="BC48" s="506"/>
      <c r="BD48" s="2228" t="s">
        <v>1381</v>
      </c>
      <c r="BE48" s="2228"/>
      <c r="BF48" s="2228"/>
      <c r="BG48" s="2228"/>
      <c r="BH48" s="2230">
        <f>BH55</f>
        <v>0</v>
      </c>
      <c r="BI48" s="2230"/>
      <c r="BJ48" s="2078"/>
      <c r="BK48" s="2233" t="s">
        <v>174</v>
      </c>
      <c r="BL48" s="2234"/>
      <c r="BM48" s="2234"/>
      <c r="BN48" s="1252"/>
      <c r="BO48" s="1253"/>
      <c r="BP48" s="2000" t="s">
        <v>1381</v>
      </c>
      <c r="BQ48" s="2001"/>
      <c r="BR48" s="2001"/>
      <c r="BS48" s="2002"/>
      <c r="BT48" s="2014">
        <f>BT55</f>
        <v>1792</v>
      </c>
      <c r="BU48" s="2015"/>
      <c r="BV48" s="2015"/>
      <c r="BW48" s="2010" t="s">
        <v>174</v>
      </c>
      <c r="BX48" s="2010"/>
      <c r="BY48" s="2011"/>
      <c r="CA48" s="22"/>
      <c r="CF48" s="1258" t="b">
        <v>0</v>
      </c>
      <c r="CG48" s="1259"/>
    </row>
    <row r="49" spans="1:79" ht="14.1" customHeight="1" thickBot="1">
      <c r="A49" s="34"/>
      <c r="E49" s="1363" t="s">
        <v>378</v>
      </c>
      <c r="F49" s="1364"/>
      <c r="G49" s="1364"/>
      <c r="H49" s="1365"/>
      <c r="I49" s="1363" t="s">
        <v>379</v>
      </c>
      <c r="J49" s="1364"/>
      <c r="K49" s="1364"/>
      <c r="L49" s="1365"/>
      <c r="M49" s="1363" t="s">
        <v>1670</v>
      </c>
      <c r="N49" s="1364"/>
      <c r="O49" s="1364"/>
      <c r="P49" s="1365"/>
      <c r="Q49" s="1363" t="s">
        <v>1671</v>
      </c>
      <c r="R49" s="1364"/>
      <c r="S49" s="1364"/>
      <c r="T49" s="1365"/>
      <c r="U49" s="1363" t="s">
        <v>1691</v>
      </c>
      <c r="V49" s="1364"/>
      <c r="W49" s="1364"/>
      <c r="X49" s="1365"/>
      <c r="Y49" s="1363" t="s">
        <v>1692</v>
      </c>
      <c r="Z49" s="1364"/>
      <c r="AA49" s="1364"/>
      <c r="AB49" s="1365"/>
      <c r="AC49" s="825"/>
      <c r="AD49" s="22"/>
      <c r="AE49" s="22"/>
      <c r="AF49" s="22"/>
      <c r="AG49" s="22"/>
      <c r="AH49" s="22"/>
      <c r="AI49" s="22"/>
      <c r="AJ49" s="22"/>
      <c r="AK49" s="1260"/>
      <c r="AL49" s="525"/>
      <c r="AM49" s="2018"/>
      <c r="AN49" s="2018"/>
      <c r="AO49" s="2018"/>
      <c r="AP49" s="2018"/>
      <c r="AQ49" s="2018"/>
      <c r="AR49" s="2018"/>
      <c r="AS49" s="2018"/>
      <c r="AT49" s="2018"/>
      <c r="AU49" s="2018"/>
      <c r="AV49" s="2018"/>
      <c r="AW49" s="2018"/>
      <c r="AX49" s="1231"/>
      <c r="BC49" s="507"/>
      <c r="BD49" s="2229"/>
      <c r="BE49" s="2229"/>
      <c r="BF49" s="2229"/>
      <c r="BG49" s="2229"/>
      <c r="BH49" s="2231"/>
      <c r="BI49" s="2231"/>
      <c r="BJ49" s="2232"/>
      <c r="BK49" s="2235"/>
      <c r="BL49" s="2236"/>
      <c r="BM49" s="2236"/>
      <c r="BN49" s="1252"/>
      <c r="BO49" s="1253"/>
      <c r="BP49" s="2237"/>
      <c r="BQ49" s="2238"/>
      <c r="BR49" s="2238"/>
      <c r="BS49" s="2239"/>
      <c r="BT49" s="2240"/>
      <c r="BU49" s="2241"/>
      <c r="BV49" s="2241"/>
      <c r="BW49" s="2043"/>
      <c r="BX49" s="2043"/>
      <c r="BY49" s="2242"/>
      <c r="CA49" s="22"/>
    </row>
    <row r="50" spans="1:79" ht="14.1" customHeight="1">
      <c r="A50" s="34"/>
      <c r="E50" s="2045"/>
      <c r="F50" s="2046"/>
      <c r="G50" s="2046"/>
      <c r="H50" s="1261" t="s">
        <v>1159</v>
      </c>
      <c r="I50" s="2045"/>
      <c r="J50" s="2046"/>
      <c r="K50" s="2046"/>
      <c r="L50" s="1261" t="s">
        <v>1159</v>
      </c>
      <c r="M50" s="2045"/>
      <c r="N50" s="2046"/>
      <c r="O50" s="2046"/>
      <c r="P50" s="1261" t="s">
        <v>1159</v>
      </c>
      <c r="Q50" s="2045"/>
      <c r="R50" s="2046"/>
      <c r="S50" s="2046"/>
      <c r="T50" s="1261" t="s">
        <v>1159</v>
      </c>
      <c r="U50" s="2045"/>
      <c r="V50" s="2046"/>
      <c r="W50" s="2046"/>
      <c r="X50" s="1261" t="s">
        <v>1159</v>
      </c>
      <c r="Y50" s="2045"/>
      <c r="Z50" s="2046"/>
      <c r="AA50" s="2046"/>
      <c r="AB50" s="1261" t="s">
        <v>1159</v>
      </c>
      <c r="AC50" s="106"/>
      <c r="AD50" s="164"/>
      <c r="AE50" s="1262"/>
      <c r="AF50" s="106"/>
      <c r="AG50" s="164"/>
      <c r="AH50" s="1262"/>
      <c r="AI50" s="106"/>
      <c r="AJ50" s="164"/>
      <c r="AK50" s="906"/>
      <c r="AL50" s="525"/>
      <c r="AM50" s="2018"/>
      <c r="AN50" s="2018"/>
      <c r="AO50" s="2018"/>
      <c r="AP50" s="2018"/>
      <c r="AQ50" s="2018"/>
      <c r="AR50" s="2018"/>
      <c r="AS50" s="2018"/>
      <c r="AT50" s="2018"/>
      <c r="AU50" s="2018"/>
      <c r="AV50" s="2018"/>
      <c r="AW50" s="2018"/>
      <c r="AX50" s="1231"/>
      <c r="BC50" s="507"/>
      <c r="BD50" s="2243" t="s">
        <v>170</v>
      </c>
      <c r="BE50" s="1551"/>
      <c r="BF50" s="1551"/>
      <c r="BG50" s="1957"/>
      <c r="BH50" s="2244" t="str">
        <f>IF(ISERROR(BH48/BH46),"",(BH48/BH46))</f>
        <v/>
      </c>
      <c r="BI50" s="2244"/>
      <c r="BJ50" s="2244"/>
      <c r="BK50" s="2022" t="s">
        <v>108</v>
      </c>
      <c r="BL50" s="2022"/>
      <c r="BM50" s="2245"/>
      <c r="BN50" s="1252"/>
      <c r="BO50" s="1253"/>
      <c r="BP50" s="2031" t="s">
        <v>170</v>
      </c>
      <c r="BQ50" s="2032"/>
      <c r="BR50" s="2032"/>
      <c r="BS50" s="2032"/>
      <c r="BT50" s="2038">
        <f>IF(ISERROR(BT48/BT46),"",(BT48/BT46))</f>
        <v>10.358381502890174</v>
      </c>
      <c r="BU50" s="2038"/>
      <c r="BV50" s="2038"/>
      <c r="BW50" s="2041" t="s">
        <v>108</v>
      </c>
      <c r="BX50" s="2041"/>
      <c r="BY50" s="2042"/>
      <c r="CA50" s="22"/>
    </row>
    <row r="51" spans="1:79" ht="14.1" customHeight="1" thickBot="1">
      <c r="A51" s="29"/>
      <c r="B51" s="22"/>
      <c r="C51" s="23"/>
      <c r="D51" s="23"/>
      <c r="E51" s="105"/>
      <c r="F51" s="23"/>
      <c r="G51" s="23"/>
      <c r="H51" s="23"/>
      <c r="I51" s="23"/>
      <c r="J51" s="23"/>
      <c r="K51" s="23"/>
      <c r="L51" s="23"/>
      <c r="M51" s="23"/>
      <c r="V51" s="22"/>
      <c r="W51" s="22"/>
      <c r="X51" s="22"/>
      <c r="Y51" s="142"/>
      <c r="Z51" s="142"/>
      <c r="AA51" s="142"/>
      <c r="AB51" s="1250"/>
      <c r="AC51" s="142"/>
      <c r="AD51" s="142"/>
      <c r="AE51" s="142"/>
      <c r="AF51" s="1239"/>
      <c r="AG51" s="1239"/>
      <c r="AH51" s="1239"/>
      <c r="AI51" s="22"/>
      <c r="AJ51" s="22"/>
      <c r="AK51" s="142"/>
      <c r="AL51" s="169" t="s">
        <v>15</v>
      </c>
      <c r="AM51" s="2246" t="s">
        <v>1412</v>
      </c>
      <c r="AN51" s="2246"/>
      <c r="AO51" s="2246"/>
      <c r="AP51" s="2246"/>
      <c r="AQ51" s="2246"/>
      <c r="AR51" s="2246"/>
      <c r="AS51" s="2246"/>
      <c r="AT51" s="2246"/>
      <c r="AU51" s="2246"/>
      <c r="AV51" s="2246"/>
      <c r="AW51" s="2246"/>
      <c r="AX51" s="1231"/>
      <c r="BD51" s="2034"/>
      <c r="BE51" s="2035"/>
      <c r="BF51" s="2035"/>
      <c r="BG51" s="2036"/>
      <c r="BH51" s="2040"/>
      <c r="BI51" s="2040"/>
      <c r="BJ51" s="2040"/>
      <c r="BK51" s="2043"/>
      <c r="BL51" s="2043"/>
      <c r="BM51" s="2044"/>
      <c r="BN51" s="1252"/>
      <c r="BO51" s="1253"/>
      <c r="BP51" s="2034"/>
      <c r="BQ51" s="2035"/>
      <c r="BR51" s="2035"/>
      <c r="BS51" s="2035"/>
      <c r="BT51" s="2040"/>
      <c r="BU51" s="2040"/>
      <c r="BV51" s="2040"/>
      <c r="BW51" s="2043"/>
      <c r="BX51" s="2043"/>
      <c r="BY51" s="2044"/>
      <c r="CA51" s="22"/>
    </row>
    <row r="52" spans="1:79" ht="14.1" customHeight="1">
      <c r="A52" s="29"/>
      <c r="B52" s="22"/>
      <c r="C52" s="171" t="s">
        <v>440</v>
      </c>
      <c r="D52" s="1994" t="s">
        <v>1379</v>
      </c>
      <c r="E52" s="1994"/>
      <c r="F52" s="1994"/>
      <c r="G52" s="1994"/>
      <c r="H52" s="1994"/>
      <c r="I52" s="1994"/>
      <c r="J52" s="1994"/>
      <c r="K52" s="1994"/>
      <c r="L52" s="1994"/>
      <c r="M52" s="1994"/>
      <c r="N52" s="1994"/>
      <c r="O52" s="1994"/>
      <c r="P52" s="1994"/>
      <c r="Q52" s="1994"/>
      <c r="R52" s="1994"/>
      <c r="S52" s="1994"/>
      <c r="T52" s="1994"/>
      <c r="U52" s="1994"/>
      <c r="V52" s="1994"/>
      <c r="W52" s="1994"/>
      <c r="X52" s="1994"/>
      <c r="Y52" s="1994"/>
      <c r="Z52" s="1994"/>
      <c r="AA52" s="1994"/>
      <c r="AB52" s="1994"/>
      <c r="AC52" s="1994"/>
      <c r="AD52" s="1994"/>
      <c r="AE52" s="1994"/>
      <c r="AF52" s="1994"/>
      <c r="AG52" s="1994"/>
      <c r="AH52" s="1994"/>
      <c r="AI52" s="1994"/>
      <c r="AJ52" s="1994"/>
      <c r="AK52" s="142"/>
      <c r="AL52" s="525"/>
      <c r="AM52" s="2246"/>
      <c r="AN52" s="2246"/>
      <c r="AO52" s="2246"/>
      <c r="AP52" s="2246"/>
      <c r="AQ52" s="2246"/>
      <c r="AR52" s="2246"/>
      <c r="AS52" s="2246"/>
      <c r="AT52" s="2246"/>
      <c r="AU52" s="2246"/>
      <c r="AV52" s="2246"/>
      <c r="AW52" s="2246"/>
      <c r="AX52" s="161"/>
      <c r="AY52" s="160"/>
      <c r="AZ52" s="160"/>
      <c r="BD52" s="2099" t="s">
        <v>1535</v>
      </c>
      <c r="BE52" s="2099"/>
      <c r="BF52" s="2099"/>
      <c r="BG52" s="2099"/>
      <c r="BH52" s="2099"/>
      <c r="BI52" s="2099"/>
      <c r="BJ52" s="2099"/>
      <c r="BK52" s="2099"/>
      <c r="BL52" s="2099"/>
      <c r="BM52" s="2099"/>
      <c r="BN52" s="1252"/>
      <c r="BO52" s="1253"/>
      <c r="BP52" s="2099" t="s">
        <v>1384</v>
      </c>
      <c r="BQ52" s="2099"/>
      <c r="BR52" s="2099"/>
      <c r="BS52" s="2099"/>
      <c r="BT52" s="2099"/>
      <c r="BU52" s="2099"/>
      <c r="BV52" s="2099"/>
      <c r="BW52" s="2099"/>
      <c r="BX52" s="2099"/>
      <c r="BY52" s="2099"/>
      <c r="CA52" s="22"/>
    </row>
    <row r="53" spans="1:79" ht="14.1" customHeight="1">
      <c r="A53" s="29"/>
      <c r="B53" s="22"/>
      <c r="C53" s="171"/>
      <c r="D53" s="1201" t="s">
        <v>1693</v>
      </c>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42"/>
      <c r="AL53" s="176" t="s">
        <v>15</v>
      </c>
      <c r="AM53" s="2026" t="s">
        <v>1415</v>
      </c>
      <c r="AN53" s="2026"/>
      <c r="AO53" s="2026"/>
      <c r="AP53" s="2026"/>
      <c r="AQ53" s="2026"/>
      <c r="AR53" s="2026"/>
      <c r="AS53" s="2026"/>
      <c r="AT53" s="2026"/>
      <c r="AU53" s="2026"/>
      <c r="AV53" s="2026"/>
      <c r="AW53" s="2026"/>
      <c r="AX53" s="85"/>
      <c r="AY53" s="84"/>
      <c r="AZ53" s="84"/>
      <c r="BD53" s="2025"/>
      <c r="BE53" s="2025"/>
      <c r="BF53" s="2025"/>
      <c r="BG53" s="2025"/>
      <c r="BH53" s="2025"/>
      <c r="BI53" s="2025"/>
      <c r="BJ53" s="2025"/>
      <c r="BK53" s="2025"/>
      <c r="BL53" s="2025"/>
      <c r="BM53" s="2025"/>
      <c r="BN53" s="1252"/>
      <c r="BO53" s="1253"/>
      <c r="BP53" s="2025"/>
      <c r="BQ53" s="2025"/>
      <c r="BR53" s="2025"/>
      <c r="BS53" s="2025"/>
      <c r="BT53" s="2025"/>
      <c r="BU53" s="2025"/>
      <c r="BV53" s="2025"/>
      <c r="BW53" s="2025"/>
      <c r="BX53" s="2025"/>
      <c r="BY53" s="2025"/>
      <c r="CA53" s="22"/>
    </row>
    <row r="54" spans="1:79" ht="14.1" customHeight="1" thickBot="1">
      <c r="A54" s="1209"/>
      <c r="B54" s="22"/>
      <c r="D54" s="2027" t="s">
        <v>1380</v>
      </c>
      <c r="E54" s="2027"/>
      <c r="F54" s="2027"/>
      <c r="G54" s="2027"/>
      <c r="H54" s="2027"/>
      <c r="I54" s="2027"/>
      <c r="J54" s="2027"/>
      <c r="K54" s="2027"/>
      <c r="L54" s="2027"/>
      <c r="M54" s="2027"/>
      <c r="N54" s="1263"/>
      <c r="O54" s="1264"/>
      <c r="P54" s="1264"/>
      <c r="Q54" s="1264"/>
      <c r="R54" s="1264"/>
      <c r="S54" s="1264"/>
      <c r="T54" s="1264"/>
      <c r="U54" s="1264"/>
      <c r="V54" s="1264"/>
      <c r="W54" s="1264"/>
      <c r="X54" s="1264"/>
      <c r="Y54" s="1264"/>
      <c r="Z54" s="1264"/>
      <c r="AA54" s="1264"/>
      <c r="AB54" s="1264"/>
      <c r="AC54" s="1264"/>
      <c r="AD54" s="1264"/>
      <c r="AE54" s="1264"/>
      <c r="AF54" s="1264"/>
      <c r="AG54" s="1264"/>
      <c r="AH54" s="1264"/>
      <c r="AJ54" s="22"/>
      <c r="AK54" s="30"/>
      <c r="AL54" s="525"/>
      <c r="AM54" s="2026"/>
      <c r="AN54" s="2026"/>
      <c r="AO54" s="2026"/>
      <c r="AP54" s="2026"/>
      <c r="AQ54" s="2026"/>
      <c r="AR54" s="2026"/>
      <c r="AS54" s="2026"/>
      <c r="AT54" s="2026"/>
      <c r="AU54" s="2026"/>
      <c r="AV54" s="2026"/>
      <c r="AW54" s="2026"/>
      <c r="AX54" s="85"/>
      <c r="AY54" s="84"/>
      <c r="AZ54" s="84"/>
      <c r="BD54" s="1403"/>
      <c r="BE54" s="1404"/>
      <c r="BF54" s="1404"/>
      <c r="BG54" s="1405"/>
      <c r="BH54" s="2028" t="s">
        <v>332</v>
      </c>
      <c r="BI54" s="2029"/>
      <c r="BJ54" s="2029"/>
      <c r="BK54" s="2029"/>
      <c r="BL54" s="2029"/>
      <c r="BM54" s="2030"/>
      <c r="BN54" s="1252"/>
      <c r="BO54" s="1253"/>
      <c r="BP54" s="1403"/>
      <c r="BQ54" s="1404"/>
      <c r="BR54" s="1404"/>
      <c r="BS54" s="1405"/>
      <c r="BT54" s="2028" t="s">
        <v>332</v>
      </c>
      <c r="BU54" s="2029"/>
      <c r="BV54" s="2029"/>
      <c r="BW54" s="2029"/>
      <c r="BX54" s="2029"/>
      <c r="BY54" s="2030"/>
      <c r="CA54" s="22"/>
    </row>
    <row r="55" spans="1:79" ht="14.1" customHeight="1" thickBot="1">
      <c r="A55" s="1209"/>
      <c r="B55" s="22"/>
      <c r="D55" s="2047"/>
      <c r="E55" s="2048"/>
      <c r="F55" s="2051" t="s">
        <v>154</v>
      </c>
      <c r="G55" s="2052"/>
      <c r="H55" s="2052"/>
      <c r="I55" s="2052"/>
      <c r="J55" s="2052"/>
      <c r="K55" s="2052"/>
      <c r="L55" s="2051" t="s">
        <v>1382</v>
      </c>
      <c r="M55" s="2052"/>
      <c r="N55" s="2052"/>
      <c r="O55" s="2052"/>
      <c r="P55" s="2052"/>
      <c r="Q55" s="2052"/>
      <c r="R55" s="2052"/>
      <c r="S55" s="2052"/>
      <c r="T55" s="2052"/>
      <c r="U55" s="2052"/>
      <c r="V55" s="2052"/>
      <c r="W55" s="2052"/>
      <c r="X55" s="2052"/>
      <c r="Y55" s="2052"/>
      <c r="Z55" s="2052"/>
      <c r="AA55" s="2052"/>
      <c r="AB55" s="2052"/>
      <c r="AC55" s="2052"/>
      <c r="AD55" s="2055"/>
      <c r="AE55" s="2057" t="s">
        <v>12</v>
      </c>
      <c r="AF55" s="2058"/>
      <c r="AG55" s="2058"/>
      <c r="AH55" s="2059"/>
      <c r="AJ55" s="22"/>
      <c r="AK55" s="141"/>
      <c r="AL55" s="562" t="s">
        <v>1696</v>
      </c>
      <c r="AM55" s="22"/>
      <c r="AN55" s="1545" t="s">
        <v>1697</v>
      </c>
      <c r="AO55" s="1545"/>
      <c r="AP55" s="1545"/>
      <c r="AQ55" s="1545"/>
      <c r="AR55" s="1545"/>
      <c r="AS55" s="1545"/>
      <c r="AT55" s="1545"/>
      <c r="AU55" s="1545"/>
      <c r="AV55" s="1545"/>
      <c r="AW55" s="1545"/>
      <c r="AX55" s="85"/>
      <c r="AY55" s="84"/>
      <c r="AZ55" s="84"/>
      <c r="BD55" s="2063">
        <f>COUNTA(BH56:BJ75)</f>
        <v>0</v>
      </c>
      <c r="BE55" s="2064"/>
      <c r="BF55" s="2064"/>
      <c r="BG55" s="2064"/>
      <c r="BH55" s="2076">
        <f>SUM(BH56:BJ75)</f>
        <v>0</v>
      </c>
      <c r="BI55" s="2076"/>
      <c r="BJ55" s="2077"/>
      <c r="BK55" s="1265" t="s">
        <v>330</v>
      </c>
      <c r="BL55" s="1266"/>
      <c r="BM55" s="1267"/>
      <c r="BN55" s="1252"/>
      <c r="BO55" s="1253"/>
      <c r="BP55" s="2063">
        <f>COUNTA(BT56:BV75)</f>
        <v>13</v>
      </c>
      <c r="BQ55" s="2064"/>
      <c r="BR55" s="2064"/>
      <c r="BS55" s="2064"/>
      <c r="BT55" s="2076">
        <f>SUM(BT56:BV75)</f>
        <v>1792</v>
      </c>
      <c r="BU55" s="2076"/>
      <c r="BV55" s="2077"/>
      <c r="BW55" s="1265" t="s">
        <v>330</v>
      </c>
      <c r="BX55" s="1266"/>
      <c r="BY55" s="1267"/>
      <c r="CA55" s="22"/>
    </row>
    <row r="56" spans="1:79" ht="14.1" customHeight="1" thickBot="1">
      <c r="A56" s="1209"/>
      <c r="B56" s="22"/>
      <c r="D56" s="2049"/>
      <c r="E56" s="2050"/>
      <c r="F56" s="2053"/>
      <c r="G56" s="2054"/>
      <c r="H56" s="2054"/>
      <c r="I56" s="2054"/>
      <c r="J56" s="2054"/>
      <c r="K56" s="2054"/>
      <c r="L56" s="2053"/>
      <c r="M56" s="2054"/>
      <c r="N56" s="2054"/>
      <c r="O56" s="2054"/>
      <c r="P56" s="2054"/>
      <c r="Q56" s="2054"/>
      <c r="R56" s="2054"/>
      <c r="S56" s="2054"/>
      <c r="T56" s="2054"/>
      <c r="U56" s="2054"/>
      <c r="V56" s="2054"/>
      <c r="W56" s="2054"/>
      <c r="X56" s="2054"/>
      <c r="Y56" s="2054"/>
      <c r="Z56" s="2054"/>
      <c r="AA56" s="2054"/>
      <c r="AB56" s="2054"/>
      <c r="AC56" s="2054"/>
      <c r="AD56" s="2056"/>
      <c r="AE56" s="2060"/>
      <c r="AF56" s="2061"/>
      <c r="AG56" s="2061"/>
      <c r="AH56" s="2062"/>
      <c r="AI56" s="22"/>
      <c r="AJ56" s="22"/>
      <c r="AK56" s="141"/>
      <c r="AL56" s="169"/>
      <c r="AM56" s="22"/>
      <c r="AN56" s="1545" t="s">
        <v>1698</v>
      </c>
      <c r="AO56" s="1545"/>
      <c r="AP56" s="1545"/>
      <c r="AQ56" s="1545"/>
      <c r="AR56" s="1545"/>
      <c r="AS56" s="1545"/>
      <c r="AT56" s="1545"/>
      <c r="AU56" s="1545"/>
      <c r="AV56" s="1545"/>
      <c r="AW56" s="1545"/>
      <c r="AX56" s="85"/>
      <c r="BD56" s="1403">
        <v>1</v>
      </c>
      <c r="BE56" s="1404"/>
      <c r="BF56" s="1404"/>
      <c r="BG56" s="1405"/>
      <c r="BH56" s="2247"/>
      <c r="BI56" s="2248"/>
      <c r="BJ56" s="2248"/>
      <c r="BK56" s="69" t="s">
        <v>330</v>
      </c>
      <c r="BL56" s="1271"/>
      <c r="BM56" s="1272"/>
      <c r="BN56" s="1252"/>
      <c r="BO56" s="1253"/>
      <c r="BP56" s="1403">
        <v>1</v>
      </c>
      <c r="BQ56" s="1404"/>
      <c r="BR56" s="1404"/>
      <c r="BS56" s="1405"/>
      <c r="BT56" s="2078">
        <v>173</v>
      </c>
      <c r="BU56" s="2079"/>
      <c r="BV56" s="2079"/>
      <c r="BW56" s="69" t="s">
        <v>330</v>
      </c>
      <c r="BX56" s="1271"/>
      <c r="BY56" s="1272"/>
      <c r="CA56" s="22"/>
    </row>
    <row r="57" spans="1:79" ht="14.1" customHeight="1" thickTop="1">
      <c r="A57" s="1209"/>
      <c r="B57" s="22"/>
      <c r="D57" s="2168" t="s">
        <v>1206</v>
      </c>
      <c r="E57" s="2169"/>
      <c r="F57" s="2168" t="s">
        <v>1038</v>
      </c>
      <c r="G57" s="2174"/>
      <c r="H57" s="2177" t="s">
        <v>752</v>
      </c>
      <c r="I57" s="2178"/>
      <c r="J57" s="2178"/>
      <c r="K57" s="2178"/>
      <c r="L57" s="1269"/>
      <c r="M57" s="1270"/>
      <c r="N57" s="2179" t="s">
        <v>1676</v>
      </c>
      <c r="O57" s="2179"/>
      <c r="P57" s="2180"/>
      <c r="Q57" s="2180"/>
      <c r="R57" s="2065" t="s">
        <v>42</v>
      </c>
      <c r="S57" s="2065" t="s">
        <v>799</v>
      </c>
      <c r="T57" s="2080">
        <v>3</v>
      </c>
      <c r="U57" s="2080"/>
      <c r="V57" s="2251" t="s">
        <v>1383</v>
      </c>
      <c r="W57" s="2251"/>
      <c r="X57" s="2251"/>
      <c r="Y57" s="2251"/>
      <c r="Z57" s="2251"/>
      <c r="AA57" s="2082" t="str">
        <f>IF($P$57=0,"",ROUNDDOWN($P$57/$T$57,1))</f>
        <v/>
      </c>
      <c r="AB57" s="2082"/>
      <c r="AC57" s="2082"/>
      <c r="AD57" s="2083" t="s">
        <v>42</v>
      </c>
      <c r="AE57" s="2084" t="s">
        <v>754</v>
      </c>
      <c r="AF57" s="2085"/>
      <c r="AG57" s="2085"/>
      <c r="AH57" s="2086"/>
      <c r="AK57" s="22"/>
      <c r="AL57" s="169"/>
      <c r="AM57" s="22"/>
      <c r="AN57" s="1545"/>
      <c r="AO57" s="1545"/>
      <c r="AP57" s="1545"/>
      <c r="AQ57" s="1545"/>
      <c r="AR57" s="1545"/>
      <c r="AS57" s="1545"/>
      <c r="AT57" s="1545"/>
      <c r="AU57" s="1545"/>
      <c r="AV57" s="1545"/>
      <c r="AW57" s="1545"/>
      <c r="AX57" s="85"/>
      <c r="BD57" s="1403">
        <v>2</v>
      </c>
      <c r="BE57" s="1404"/>
      <c r="BF57" s="1404"/>
      <c r="BG57" s="1405"/>
      <c r="BH57" s="2247"/>
      <c r="BI57" s="2248"/>
      <c r="BJ57" s="2248"/>
      <c r="BK57" s="69" t="s">
        <v>330</v>
      </c>
      <c r="BL57" s="1271"/>
      <c r="BM57" s="1272"/>
      <c r="BN57" s="1252"/>
      <c r="BO57" s="1253"/>
      <c r="BP57" s="1403">
        <v>2</v>
      </c>
      <c r="BQ57" s="1404"/>
      <c r="BR57" s="1404"/>
      <c r="BS57" s="1405"/>
      <c r="BT57" s="2078">
        <v>173</v>
      </c>
      <c r="BU57" s="2079"/>
      <c r="BV57" s="2079"/>
      <c r="BW57" s="69" t="s">
        <v>330</v>
      </c>
      <c r="BX57" s="1271"/>
      <c r="BY57" s="1272"/>
      <c r="CA57" s="22"/>
    </row>
    <row r="58" spans="1:79" ht="14.1" customHeight="1">
      <c r="A58" s="1209"/>
      <c r="B58" s="22"/>
      <c r="D58" s="2170"/>
      <c r="E58" s="2171"/>
      <c r="F58" s="2170"/>
      <c r="G58" s="2175"/>
      <c r="H58" s="2098"/>
      <c r="I58" s="2099"/>
      <c r="J58" s="2099"/>
      <c r="K58" s="2099"/>
      <c r="L58" s="1273"/>
      <c r="M58" s="149"/>
      <c r="N58" s="2073"/>
      <c r="O58" s="2073"/>
      <c r="P58" s="1874"/>
      <c r="Q58" s="1874"/>
      <c r="R58" s="1344"/>
      <c r="S58" s="1344"/>
      <c r="T58" s="1929"/>
      <c r="U58" s="1929"/>
      <c r="V58" s="2252"/>
      <c r="W58" s="2252"/>
      <c r="X58" s="2252"/>
      <c r="Y58" s="2252"/>
      <c r="Z58" s="2252"/>
      <c r="AA58" s="2082"/>
      <c r="AB58" s="2082"/>
      <c r="AC58" s="2082"/>
      <c r="AD58" s="2083"/>
      <c r="AE58" s="2087"/>
      <c r="AF58" s="2088"/>
      <c r="AG58" s="2088"/>
      <c r="AH58" s="2089"/>
      <c r="AK58" s="141"/>
      <c r="AL58" s="169"/>
      <c r="AM58" s="22"/>
      <c r="AN58" s="1545"/>
      <c r="AO58" s="1545"/>
      <c r="AP58" s="1545"/>
      <c r="AQ58" s="1545"/>
      <c r="AR58" s="1545"/>
      <c r="AS58" s="1545"/>
      <c r="AT58" s="1545"/>
      <c r="AU58" s="1545"/>
      <c r="AV58" s="1545"/>
      <c r="AW58" s="1545"/>
      <c r="AX58" s="85"/>
      <c r="BD58" s="1403">
        <v>3</v>
      </c>
      <c r="BE58" s="1404"/>
      <c r="BF58" s="1404"/>
      <c r="BG58" s="1405"/>
      <c r="BH58" s="2247"/>
      <c r="BI58" s="2248"/>
      <c r="BJ58" s="2248"/>
      <c r="BK58" s="69" t="s">
        <v>330</v>
      </c>
      <c r="BL58" s="1271"/>
      <c r="BM58" s="1272"/>
      <c r="BN58" s="1252"/>
      <c r="BO58" s="1253"/>
      <c r="BP58" s="1403">
        <v>3</v>
      </c>
      <c r="BQ58" s="1404"/>
      <c r="BR58" s="1404"/>
      <c r="BS58" s="1405"/>
      <c r="BT58" s="2078">
        <v>173</v>
      </c>
      <c r="BU58" s="2079"/>
      <c r="BV58" s="2079"/>
      <c r="BW58" s="69" t="s">
        <v>330</v>
      </c>
      <c r="BX58" s="1271"/>
      <c r="BY58" s="1272"/>
    </row>
    <row r="59" spans="1:79" ht="14.1" customHeight="1">
      <c r="A59" s="1209"/>
      <c r="B59" s="22"/>
      <c r="D59" s="2170"/>
      <c r="E59" s="2171"/>
      <c r="F59" s="2170"/>
      <c r="G59" s="2175"/>
      <c r="H59" s="1496" t="s">
        <v>111</v>
      </c>
      <c r="I59" s="1497"/>
      <c r="J59" s="1497"/>
      <c r="K59" s="2066"/>
      <c r="L59" s="2070"/>
      <c r="M59" s="2071"/>
      <c r="N59" s="2072" t="s">
        <v>1676</v>
      </c>
      <c r="O59" s="2072"/>
      <c r="P59" s="2074"/>
      <c r="Q59" s="2074"/>
      <c r="R59" s="1507" t="s">
        <v>108</v>
      </c>
      <c r="S59" s="1507" t="s">
        <v>799</v>
      </c>
      <c r="T59" s="1942">
        <v>5</v>
      </c>
      <c r="U59" s="1942"/>
      <c r="V59" s="2249" t="s">
        <v>1383</v>
      </c>
      <c r="W59" s="2249"/>
      <c r="X59" s="2249"/>
      <c r="Y59" s="2249"/>
      <c r="Z59" s="2249"/>
      <c r="AA59" s="2094" t="str">
        <f>IF($P$59=0,"",(IF($CF$47=TRUE,ROUNDDOWN($P$59/$T$59,1),"")))</f>
        <v/>
      </c>
      <c r="AB59" s="2094"/>
      <c r="AC59" s="2094"/>
      <c r="AD59" s="2096" t="s">
        <v>173</v>
      </c>
      <c r="AE59" s="2087"/>
      <c r="AF59" s="2088"/>
      <c r="AG59" s="2088"/>
      <c r="AH59" s="2089"/>
      <c r="AK59" s="141"/>
      <c r="AL59" s="169"/>
      <c r="AM59" s="22"/>
      <c r="AN59" s="1545"/>
      <c r="AO59" s="1545"/>
      <c r="AP59" s="1545"/>
      <c r="AQ59" s="1545"/>
      <c r="AR59" s="1545"/>
      <c r="AS59" s="1545"/>
      <c r="AT59" s="1545"/>
      <c r="AU59" s="1545"/>
      <c r="AV59" s="1545"/>
      <c r="AW59" s="1545"/>
      <c r="AX59" s="85"/>
      <c r="BD59" s="1403">
        <v>4</v>
      </c>
      <c r="BE59" s="1404"/>
      <c r="BF59" s="1404"/>
      <c r="BG59" s="1405"/>
      <c r="BH59" s="2247"/>
      <c r="BI59" s="2248"/>
      <c r="BJ59" s="2248"/>
      <c r="BK59" s="69" t="s">
        <v>330</v>
      </c>
      <c r="BL59" s="1271"/>
      <c r="BM59" s="1272"/>
      <c r="BN59" s="1252"/>
      <c r="BO59" s="1253"/>
      <c r="BP59" s="1403">
        <v>4</v>
      </c>
      <c r="BQ59" s="1404"/>
      <c r="BR59" s="1404"/>
      <c r="BS59" s="1405"/>
      <c r="BT59" s="2078">
        <v>173</v>
      </c>
      <c r="BU59" s="2079"/>
      <c r="BV59" s="2079"/>
      <c r="BW59" s="69" t="s">
        <v>330</v>
      </c>
      <c r="BX59" s="1271"/>
      <c r="BY59" s="1272"/>
    </row>
    <row r="60" spans="1:79" ht="14.1" customHeight="1">
      <c r="A60" s="1209"/>
      <c r="B60" s="22"/>
      <c r="D60" s="2170"/>
      <c r="E60" s="2171"/>
      <c r="F60" s="2170"/>
      <c r="G60" s="2175"/>
      <c r="H60" s="2067"/>
      <c r="I60" s="2068"/>
      <c r="J60" s="2068"/>
      <c r="K60" s="2069"/>
      <c r="L60" s="2097"/>
      <c r="M60" s="1379"/>
      <c r="N60" s="2073"/>
      <c r="O60" s="2073"/>
      <c r="P60" s="2075"/>
      <c r="Q60" s="2075"/>
      <c r="R60" s="1507"/>
      <c r="S60" s="1507"/>
      <c r="T60" s="1942"/>
      <c r="U60" s="1942"/>
      <c r="V60" s="2250"/>
      <c r="W60" s="2250"/>
      <c r="X60" s="2250"/>
      <c r="Y60" s="2250"/>
      <c r="Z60" s="2250"/>
      <c r="AA60" s="2095"/>
      <c r="AB60" s="2095"/>
      <c r="AC60" s="2095"/>
      <c r="AD60" s="2096"/>
      <c r="AE60" s="2087"/>
      <c r="AF60" s="2088"/>
      <c r="AG60" s="2088"/>
      <c r="AH60" s="2089"/>
      <c r="AK60" s="141"/>
      <c r="AL60" s="169"/>
      <c r="AM60" s="22"/>
      <c r="AN60" s="1545"/>
      <c r="AO60" s="1545"/>
      <c r="AP60" s="1545"/>
      <c r="AQ60" s="1545"/>
      <c r="AR60" s="1545"/>
      <c r="AS60" s="1545"/>
      <c r="AT60" s="1545"/>
      <c r="AU60" s="1545"/>
      <c r="AV60" s="1545"/>
      <c r="AW60" s="1545"/>
      <c r="AX60" s="85"/>
      <c r="BD60" s="1403">
        <v>5</v>
      </c>
      <c r="BE60" s="1404"/>
      <c r="BF60" s="1404"/>
      <c r="BG60" s="1405"/>
      <c r="BH60" s="2247"/>
      <c r="BI60" s="2248"/>
      <c r="BJ60" s="2248"/>
      <c r="BK60" s="69" t="s">
        <v>330</v>
      </c>
      <c r="BL60" s="108"/>
      <c r="BM60" s="1268"/>
      <c r="BN60" s="1274"/>
      <c r="BO60" s="1275"/>
      <c r="BP60" s="1403">
        <v>5</v>
      </c>
      <c r="BQ60" s="1404"/>
      <c r="BR60" s="1404"/>
      <c r="BS60" s="1405"/>
      <c r="BT60" s="2078">
        <v>160</v>
      </c>
      <c r="BU60" s="2079"/>
      <c r="BV60" s="2079"/>
      <c r="BW60" s="69" t="s">
        <v>330</v>
      </c>
      <c r="BX60" s="108"/>
      <c r="BY60" s="1268"/>
    </row>
    <row r="61" spans="1:79" ht="14.1" customHeight="1">
      <c r="A61" s="1209"/>
      <c r="B61" s="22"/>
      <c r="D61" s="2170"/>
      <c r="E61" s="2171"/>
      <c r="F61" s="2170"/>
      <c r="G61" s="2175"/>
      <c r="H61" s="2098" t="s">
        <v>1706</v>
      </c>
      <c r="I61" s="2099"/>
      <c r="J61" s="2099"/>
      <c r="K61" s="2100"/>
      <c r="L61" s="2070"/>
      <c r="M61" s="2071"/>
      <c r="N61" s="2072"/>
      <c r="O61" s="2072"/>
      <c r="P61" s="1436"/>
      <c r="Q61" s="1436"/>
      <c r="R61" s="1507"/>
      <c r="S61" s="1507"/>
      <c r="T61" s="1942"/>
      <c r="U61" s="1942"/>
      <c r="V61" s="2249" t="s">
        <v>1700</v>
      </c>
      <c r="W61" s="2249"/>
      <c r="X61" s="2249"/>
      <c r="Y61" s="2249"/>
      <c r="Z61" s="2249"/>
      <c r="AA61" s="2094" t="str">
        <f>IF($P$59+$P$63=0,"",IF($CF$47=TRUE,"",ROUNDDOWN(($P$59+$P$63)/6,1)))</f>
        <v/>
      </c>
      <c r="AB61" s="2094"/>
      <c r="AC61" s="2094"/>
      <c r="AD61" s="2096" t="s">
        <v>173</v>
      </c>
      <c r="AE61" s="2087"/>
      <c r="AF61" s="2088"/>
      <c r="AG61" s="2088"/>
      <c r="AH61" s="2089"/>
      <c r="AK61" s="141"/>
      <c r="AL61" s="169"/>
      <c r="AN61" s="1545"/>
      <c r="AO61" s="1545"/>
      <c r="AP61" s="1545"/>
      <c r="AQ61" s="1545"/>
      <c r="AR61" s="1545"/>
      <c r="AS61" s="1545"/>
      <c r="AT61" s="1545"/>
      <c r="AU61" s="1545"/>
      <c r="AV61" s="1545"/>
      <c r="AW61" s="1545"/>
      <c r="AX61" s="85"/>
      <c r="BD61" s="1403">
        <v>6</v>
      </c>
      <c r="BE61" s="1404"/>
      <c r="BF61" s="1404"/>
      <c r="BG61" s="1405"/>
      <c r="BH61" s="2247"/>
      <c r="BI61" s="2248"/>
      <c r="BJ61" s="2248"/>
      <c r="BK61" s="69" t="s">
        <v>330</v>
      </c>
      <c r="BL61" s="1271"/>
      <c r="BM61" s="1272"/>
      <c r="BN61" s="1252"/>
      <c r="BO61" s="1253"/>
      <c r="BP61" s="1403">
        <v>6</v>
      </c>
      <c r="BQ61" s="1404"/>
      <c r="BR61" s="1404"/>
      <c r="BS61" s="1405"/>
      <c r="BT61" s="2078">
        <v>160</v>
      </c>
      <c r="BU61" s="2079"/>
      <c r="BV61" s="2079"/>
      <c r="BW61" s="69" t="s">
        <v>330</v>
      </c>
      <c r="BX61" s="1271"/>
      <c r="BY61" s="1272"/>
    </row>
    <row r="62" spans="1:79" ht="14.1" customHeight="1">
      <c r="A62" s="1209"/>
      <c r="B62" s="22"/>
      <c r="D62" s="2170"/>
      <c r="E62" s="2171"/>
      <c r="F62" s="2170"/>
      <c r="G62" s="2175"/>
      <c r="H62" s="2067"/>
      <c r="I62" s="2068"/>
      <c r="J62" s="2068"/>
      <c r="K62" s="2069"/>
      <c r="L62" s="2097"/>
      <c r="M62" s="1379"/>
      <c r="N62" s="2073"/>
      <c r="O62" s="2073"/>
      <c r="P62" s="1418"/>
      <c r="Q62" s="1418"/>
      <c r="R62" s="1507"/>
      <c r="S62" s="1507"/>
      <c r="T62" s="1942"/>
      <c r="U62" s="1942"/>
      <c r="V62" s="2250"/>
      <c r="W62" s="2250"/>
      <c r="X62" s="2250"/>
      <c r="Y62" s="2250"/>
      <c r="Z62" s="2250"/>
      <c r="AA62" s="2095"/>
      <c r="AB62" s="2095"/>
      <c r="AC62" s="2095"/>
      <c r="AD62" s="2096"/>
      <c r="AE62" s="2087"/>
      <c r="AF62" s="2088"/>
      <c r="AG62" s="2088"/>
      <c r="AH62" s="2089"/>
      <c r="AK62" s="141"/>
      <c r="AL62" s="169"/>
      <c r="AN62" s="1545"/>
      <c r="AO62" s="1545"/>
      <c r="AP62" s="1545"/>
      <c r="AQ62" s="1545"/>
      <c r="AR62" s="1545"/>
      <c r="AS62" s="1545"/>
      <c r="AT62" s="1545"/>
      <c r="AU62" s="1545"/>
      <c r="AV62" s="1545"/>
      <c r="AW62" s="1545"/>
      <c r="AX62" s="1245"/>
      <c r="BC62" s="507"/>
      <c r="BD62" s="1403">
        <v>7</v>
      </c>
      <c r="BE62" s="1404"/>
      <c r="BF62" s="1404"/>
      <c r="BG62" s="1405"/>
      <c r="BH62" s="2247"/>
      <c r="BI62" s="2248"/>
      <c r="BJ62" s="2248"/>
      <c r="BK62" s="69" t="s">
        <v>330</v>
      </c>
      <c r="BL62" s="1271"/>
      <c r="BM62" s="1272"/>
      <c r="BN62" s="1277"/>
      <c r="BO62" s="1278"/>
      <c r="BP62" s="1403">
        <v>7</v>
      </c>
      <c r="BQ62" s="1404"/>
      <c r="BR62" s="1404"/>
      <c r="BS62" s="1405"/>
      <c r="BT62" s="2078">
        <v>140</v>
      </c>
      <c r="BU62" s="2079"/>
      <c r="BV62" s="2079"/>
      <c r="BW62" s="69" t="s">
        <v>330</v>
      </c>
      <c r="BX62" s="1271"/>
      <c r="BY62" s="1272"/>
    </row>
    <row r="63" spans="1:79" ht="14.1" customHeight="1">
      <c r="A63" s="1209"/>
      <c r="B63" s="22"/>
      <c r="D63" s="2170"/>
      <c r="E63" s="2171"/>
      <c r="F63" s="2170"/>
      <c r="G63" s="2175"/>
      <c r="H63" s="1496" t="s">
        <v>474</v>
      </c>
      <c r="I63" s="1497"/>
      <c r="J63" s="1497"/>
      <c r="K63" s="1497"/>
      <c r="L63" s="1276"/>
      <c r="M63" s="58"/>
      <c r="N63" s="2072" t="s">
        <v>1676</v>
      </c>
      <c r="O63" s="2072"/>
      <c r="P63" s="2074"/>
      <c r="Q63" s="2074"/>
      <c r="R63" s="1436" t="s">
        <v>42</v>
      </c>
      <c r="S63" s="1436" t="s">
        <v>799</v>
      </c>
      <c r="T63" s="1940">
        <v>6</v>
      </c>
      <c r="U63" s="1940"/>
      <c r="V63" s="2249" t="s">
        <v>1383</v>
      </c>
      <c r="W63" s="2249"/>
      <c r="X63" s="2249"/>
      <c r="Y63" s="2249"/>
      <c r="Z63" s="2249"/>
      <c r="AA63" s="2094" t="str">
        <f>IF($P$63=0,"",(IF($CF$47=TRUE,ROUNDDOWN($P$63/$T$63,1),"")))</f>
        <v/>
      </c>
      <c r="AB63" s="2094"/>
      <c r="AC63" s="2094"/>
      <c r="AD63" s="2105" t="s">
        <v>42</v>
      </c>
      <c r="AE63" s="2087"/>
      <c r="AF63" s="2088"/>
      <c r="AG63" s="2088"/>
      <c r="AH63" s="2089"/>
      <c r="AK63" s="22"/>
      <c r="AL63" s="1139"/>
      <c r="AN63" s="1545"/>
      <c r="AO63" s="1545"/>
      <c r="AP63" s="1545"/>
      <c r="AQ63" s="1545"/>
      <c r="AR63" s="1545"/>
      <c r="AS63" s="1545"/>
      <c r="AT63" s="1545"/>
      <c r="AU63" s="1545"/>
      <c r="AV63" s="1545"/>
      <c r="AW63" s="1545"/>
      <c r="AX63" s="1231"/>
      <c r="BC63" s="507"/>
      <c r="BD63" s="1403">
        <v>8</v>
      </c>
      <c r="BE63" s="1404"/>
      <c r="BF63" s="1404"/>
      <c r="BG63" s="1405"/>
      <c r="BH63" s="2247"/>
      <c r="BI63" s="2248"/>
      <c r="BJ63" s="2248"/>
      <c r="BK63" s="69" t="s">
        <v>330</v>
      </c>
      <c r="BL63" s="1271"/>
      <c r="BM63" s="1272"/>
      <c r="BN63" s="1277"/>
      <c r="BO63" s="1278"/>
      <c r="BP63" s="1403">
        <v>8</v>
      </c>
      <c r="BQ63" s="1404"/>
      <c r="BR63" s="1404"/>
      <c r="BS63" s="1405"/>
      <c r="BT63" s="2078">
        <v>140</v>
      </c>
      <c r="BU63" s="2079"/>
      <c r="BV63" s="2079"/>
      <c r="BW63" s="69" t="s">
        <v>330</v>
      </c>
      <c r="BX63" s="1271"/>
      <c r="BY63" s="1272"/>
    </row>
    <row r="64" spans="1:79" ht="14.1" customHeight="1">
      <c r="A64" s="1209"/>
      <c r="B64" s="22"/>
      <c r="D64" s="2170"/>
      <c r="E64" s="2171"/>
      <c r="F64" s="2170"/>
      <c r="G64" s="2175"/>
      <c r="H64" s="2067"/>
      <c r="I64" s="2068"/>
      <c r="J64" s="2068"/>
      <c r="K64" s="2068"/>
      <c r="L64" s="1273"/>
      <c r="M64" s="149"/>
      <c r="N64" s="2073"/>
      <c r="O64" s="2073"/>
      <c r="P64" s="2075"/>
      <c r="Q64" s="2075"/>
      <c r="R64" s="1418"/>
      <c r="S64" s="1418"/>
      <c r="T64" s="1379"/>
      <c r="U64" s="1379"/>
      <c r="V64" s="2250"/>
      <c r="W64" s="2250"/>
      <c r="X64" s="2250"/>
      <c r="Y64" s="2250"/>
      <c r="Z64" s="2250"/>
      <c r="AA64" s="2095"/>
      <c r="AB64" s="2095"/>
      <c r="AC64" s="2095"/>
      <c r="AD64" s="2106"/>
      <c r="AE64" s="2087"/>
      <c r="AF64" s="2088"/>
      <c r="AG64" s="2088"/>
      <c r="AH64" s="2089"/>
      <c r="AK64" s="22"/>
      <c r="AL64" s="562" t="s">
        <v>1696</v>
      </c>
      <c r="AM64" s="22"/>
      <c r="AN64" s="1545" t="s">
        <v>1684</v>
      </c>
      <c r="AO64" s="1545"/>
      <c r="AP64" s="1545"/>
      <c r="AQ64" s="1545"/>
      <c r="AR64" s="1545"/>
      <c r="AS64" s="1545"/>
      <c r="AT64" s="1545"/>
      <c r="AU64" s="1545"/>
      <c r="AV64" s="1545"/>
      <c r="AW64" s="1545"/>
      <c r="AX64" s="1231"/>
      <c r="AY64" s="84"/>
      <c r="AZ64" s="84"/>
      <c r="BC64" s="507"/>
      <c r="BD64" s="1403">
        <v>9</v>
      </c>
      <c r="BE64" s="1404"/>
      <c r="BF64" s="1404"/>
      <c r="BG64" s="1405"/>
      <c r="BH64" s="2247"/>
      <c r="BI64" s="2248"/>
      <c r="BJ64" s="2248"/>
      <c r="BK64" s="69" t="s">
        <v>330</v>
      </c>
      <c r="BL64" s="1271"/>
      <c r="BM64" s="1272"/>
      <c r="BN64" s="1277"/>
      <c r="BO64" s="1278"/>
      <c r="BP64" s="1403">
        <v>9</v>
      </c>
      <c r="BQ64" s="1404"/>
      <c r="BR64" s="1404"/>
      <c r="BS64" s="1405"/>
      <c r="BT64" s="2078">
        <v>120</v>
      </c>
      <c r="BU64" s="2079"/>
      <c r="BV64" s="2079"/>
      <c r="BW64" s="69" t="s">
        <v>330</v>
      </c>
      <c r="BX64" s="1271"/>
      <c r="BY64" s="1272"/>
      <c r="CA64" s="740"/>
    </row>
    <row r="65" spans="1:87" ht="14.1" customHeight="1">
      <c r="A65" s="1209"/>
      <c r="B65" s="22"/>
      <c r="D65" s="2170"/>
      <c r="E65" s="2171"/>
      <c r="F65" s="2170"/>
      <c r="G65" s="2175"/>
      <c r="H65" s="1415" t="s">
        <v>755</v>
      </c>
      <c r="I65" s="1344"/>
      <c r="J65" s="1344"/>
      <c r="K65" s="1344"/>
      <c r="L65" s="1276"/>
      <c r="M65" s="58"/>
      <c r="N65" s="2072" t="s">
        <v>1676</v>
      </c>
      <c r="O65" s="2072"/>
      <c r="P65" s="1874"/>
      <c r="Q65" s="1874"/>
      <c r="R65" s="1344" t="s">
        <v>42</v>
      </c>
      <c r="S65" s="1344" t="s">
        <v>799</v>
      </c>
      <c r="T65" s="1929">
        <v>15</v>
      </c>
      <c r="U65" s="1929"/>
      <c r="V65" s="2249" t="s">
        <v>1383</v>
      </c>
      <c r="W65" s="2249"/>
      <c r="X65" s="2249"/>
      <c r="Y65" s="2249"/>
      <c r="Z65" s="2249"/>
      <c r="AA65" s="2082" t="str">
        <f>IF($P$65=0,"",ROUNDDOWN($P$65/$T$65,1))</f>
        <v/>
      </c>
      <c r="AB65" s="2082"/>
      <c r="AC65" s="2082"/>
      <c r="AD65" s="2083" t="s">
        <v>42</v>
      </c>
      <c r="AE65" s="2087"/>
      <c r="AF65" s="2088"/>
      <c r="AG65" s="2088"/>
      <c r="AH65" s="2089"/>
      <c r="AK65" s="22"/>
      <c r="AL65" s="1139"/>
      <c r="AN65" s="2108" t="s">
        <v>1699</v>
      </c>
      <c r="AO65" s="2108"/>
      <c r="AP65" s="2108"/>
      <c r="AQ65" s="2108"/>
      <c r="AR65" s="2108"/>
      <c r="AS65" s="2108"/>
      <c r="AT65" s="2108"/>
      <c r="AU65" s="2108"/>
      <c r="AV65" s="2108"/>
      <c r="AW65" s="2108"/>
      <c r="AX65" s="2109"/>
      <c r="AY65" s="84"/>
      <c r="AZ65" s="84"/>
      <c r="BC65" s="938"/>
      <c r="BD65" s="1403">
        <v>10</v>
      </c>
      <c r="BE65" s="1404"/>
      <c r="BF65" s="1404"/>
      <c r="BG65" s="1405"/>
      <c r="BH65" s="2247"/>
      <c r="BI65" s="2248"/>
      <c r="BJ65" s="2248"/>
      <c r="BK65" s="69" t="s">
        <v>330</v>
      </c>
      <c r="BL65" s="108"/>
      <c r="BM65" s="1268"/>
      <c r="BN65" s="1277"/>
      <c r="BO65" s="1278"/>
      <c r="BP65" s="1403">
        <v>10</v>
      </c>
      <c r="BQ65" s="1404"/>
      <c r="BR65" s="1404"/>
      <c r="BS65" s="1405"/>
      <c r="BT65" s="2078">
        <v>120</v>
      </c>
      <c r="BU65" s="2079"/>
      <c r="BV65" s="2079"/>
      <c r="BW65" s="69" t="s">
        <v>330</v>
      </c>
      <c r="BX65" s="108"/>
      <c r="BY65" s="1268"/>
    </row>
    <row r="66" spans="1:87" ht="14.1" customHeight="1">
      <c r="A66" s="1209"/>
      <c r="B66" s="22"/>
      <c r="D66" s="2170"/>
      <c r="E66" s="2171"/>
      <c r="F66" s="2170"/>
      <c r="G66" s="2175"/>
      <c r="H66" s="1415"/>
      <c r="I66" s="1344"/>
      <c r="J66" s="1344"/>
      <c r="K66" s="1344"/>
      <c r="L66" s="1273"/>
      <c r="M66" s="149"/>
      <c r="N66" s="2073"/>
      <c r="O66" s="2073"/>
      <c r="P66" s="1874"/>
      <c r="Q66" s="1874"/>
      <c r="R66" s="1344"/>
      <c r="S66" s="1344"/>
      <c r="T66" s="1929"/>
      <c r="U66" s="1929"/>
      <c r="V66" s="2250"/>
      <c r="W66" s="2250"/>
      <c r="X66" s="2250"/>
      <c r="Y66" s="2250"/>
      <c r="Z66" s="2250"/>
      <c r="AA66" s="2082"/>
      <c r="AB66" s="2082"/>
      <c r="AC66" s="2082"/>
      <c r="AD66" s="2083"/>
      <c r="AE66" s="2087"/>
      <c r="AF66" s="2088"/>
      <c r="AG66" s="2088"/>
      <c r="AH66" s="2089"/>
      <c r="AK66" s="22"/>
      <c r="AL66" s="1139"/>
      <c r="AN66" s="2108"/>
      <c r="AO66" s="2108"/>
      <c r="AP66" s="2108"/>
      <c r="AQ66" s="2108"/>
      <c r="AR66" s="2108"/>
      <c r="AS66" s="2108"/>
      <c r="AT66" s="2108"/>
      <c r="AU66" s="2108"/>
      <c r="AV66" s="2108"/>
      <c r="AW66" s="2108"/>
      <c r="AX66" s="2109"/>
      <c r="AY66" s="84"/>
      <c r="AZ66" s="84"/>
      <c r="BC66" s="142"/>
      <c r="BD66" s="1403">
        <v>11</v>
      </c>
      <c r="BE66" s="1404"/>
      <c r="BF66" s="1404"/>
      <c r="BG66" s="1405"/>
      <c r="BH66" s="2247"/>
      <c r="BI66" s="2248"/>
      <c r="BJ66" s="2248"/>
      <c r="BK66" s="69" t="s">
        <v>330</v>
      </c>
      <c r="BL66" s="1271"/>
      <c r="BM66" s="1272"/>
      <c r="BN66" s="1277"/>
      <c r="BO66" s="1278"/>
      <c r="BP66" s="1403">
        <v>11</v>
      </c>
      <c r="BQ66" s="1404"/>
      <c r="BR66" s="1404"/>
      <c r="BS66" s="1405"/>
      <c r="BT66" s="2078">
        <v>90</v>
      </c>
      <c r="BU66" s="2079"/>
      <c r="BV66" s="2079"/>
      <c r="BW66" s="69" t="s">
        <v>330</v>
      </c>
      <c r="BX66" s="1271"/>
      <c r="BY66" s="1272"/>
    </row>
    <row r="67" spans="1:87" ht="15" customHeight="1">
      <c r="A67" s="1209"/>
      <c r="B67" s="22"/>
      <c r="D67" s="2170"/>
      <c r="E67" s="2171"/>
      <c r="F67" s="2170"/>
      <c r="G67" s="2175"/>
      <c r="H67" s="1496" t="s">
        <v>756</v>
      </c>
      <c r="I67" s="1497"/>
      <c r="J67" s="1497"/>
      <c r="K67" s="1497"/>
      <c r="L67" s="1276"/>
      <c r="M67" s="58"/>
      <c r="N67" s="2072" t="s">
        <v>1676</v>
      </c>
      <c r="O67" s="2072"/>
      <c r="P67" s="2074"/>
      <c r="Q67" s="2074"/>
      <c r="R67" s="1436" t="s">
        <v>42</v>
      </c>
      <c r="S67" s="1436" t="s">
        <v>799</v>
      </c>
      <c r="T67" s="1940">
        <v>25</v>
      </c>
      <c r="U67" s="1940"/>
      <c r="V67" s="2249" t="s">
        <v>1383</v>
      </c>
      <c r="W67" s="2249"/>
      <c r="X67" s="2249"/>
      <c r="Y67" s="2249"/>
      <c r="Z67" s="2249"/>
      <c r="AA67" s="2094" t="str">
        <f>IF($P$67=0,"",ROUNDDOWN($P$67/$T$67,1))</f>
        <v/>
      </c>
      <c r="AB67" s="2094"/>
      <c r="AC67" s="2094"/>
      <c r="AD67" s="2105" t="s">
        <v>42</v>
      </c>
      <c r="AE67" s="2087"/>
      <c r="AF67" s="2088"/>
      <c r="AG67" s="2088"/>
      <c r="AH67" s="2089"/>
      <c r="AK67" s="1205"/>
      <c r="AL67" s="1139"/>
      <c r="AN67" s="2108"/>
      <c r="AO67" s="2108"/>
      <c r="AP67" s="2108"/>
      <c r="AQ67" s="2108"/>
      <c r="AR67" s="2108"/>
      <c r="AS67" s="2108"/>
      <c r="AT67" s="2108"/>
      <c r="AU67" s="2108"/>
      <c r="AV67" s="2108"/>
      <c r="AW67" s="2108"/>
      <c r="AX67" s="2109"/>
      <c r="AY67" s="84"/>
      <c r="AZ67" s="84"/>
      <c r="BC67" s="1279"/>
      <c r="BD67" s="1403">
        <v>12</v>
      </c>
      <c r="BE67" s="1404"/>
      <c r="BF67" s="1404"/>
      <c r="BG67" s="1405"/>
      <c r="BH67" s="2247"/>
      <c r="BI67" s="2248"/>
      <c r="BJ67" s="2248"/>
      <c r="BK67" s="69" t="s">
        <v>330</v>
      </c>
      <c r="BL67" s="1271"/>
      <c r="BM67" s="1272"/>
      <c r="BN67" s="1277"/>
      <c r="BO67" s="1278"/>
      <c r="BP67" s="1403">
        <v>12</v>
      </c>
      <c r="BQ67" s="1404"/>
      <c r="BR67" s="1404"/>
      <c r="BS67" s="1405"/>
      <c r="BT67" s="2078">
        <v>90</v>
      </c>
      <c r="BU67" s="2079"/>
      <c r="BV67" s="2079"/>
      <c r="BW67" s="69" t="s">
        <v>330</v>
      </c>
      <c r="BX67" s="1271"/>
      <c r="BY67" s="1272"/>
      <c r="CA67" s="740"/>
    </row>
    <row r="68" spans="1:87" ht="14.1" customHeight="1">
      <c r="A68" s="1209"/>
      <c r="B68" s="22"/>
      <c r="D68" s="2170"/>
      <c r="E68" s="2171"/>
      <c r="F68" s="2170"/>
      <c r="G68" s="2175"/>
      <c r="H68" s="2067"/>
      <c r="I68" s="2068"/>
      <c r="J68" s="2068"/>
      <c r="K68" s="2068"/>
      <c r="L68" s="1273"/>
      <c r="M68" s="149"/>
      <c r="N68" s="2073"/>
      <c r="O68" s="2073"/>
      <c r="P68" s="2075"/>
      <c r="Q68" s="2075"/>
      <c r="R68" s="1418"/>
      <c r="S68" s="1418"/>
      <c r="T68" s="1379"/>
      <c r="U68" s="1379"/>
      <c r="V68" s="2250"/>
      <c r="W68" s="2250"/>
      <c r="X68" s="2250"/>
      <c r="Y68" s="2250"/>
      <c r="Z68" s="2250"/>
      <c r="AA68" s="2095"/>
      <c r="AB68" s="2095"/>
      <c r="AC68" s="2095"/>
      <c r="AD68" s="2106"/>
      <c r="AE68" s="2087"/>
      <c r="AF68" s="2088"/>
      <c r="AG68" s="2088"/>
      <c r="AH68" s="2089"/>
      <c r="AK68" s="1205"/>
      <c r="AL68" s="170"/>
      <c r="AM68" s="165"/>
      <c r="AN68" s="2108"/>
      <c r="AO68" s="2108"/>
      <c r="AP68" s="2108"/>
      <c r="AQ68" s="2108"/>
      <c r="AR68" s="2108"/>
      <c r="AS68" s="2108"/>
      <c r="AT68" s="2108"/>
      <c r="AU68" s="2108"/>
      <c r="AV68" s="2108"/>
      <c r="AW68" s="2108"/>
      <c r="AX68" s="2109"/>
      <c r="AY68" s="84"/>
      <c r="AZ68" s="84"/>
      <c r="BD68" s="1403">
        <v>13</v>
      </c>
      <c r="BE68" s="1404"/>
      <c r="BF68" s="1404"/>
      <c r="BG68" s="1405"/>
      <c r="BH68" s="2247"/>
      <c r="BI68" s="2248"/>
      <c r="BJ68" s="2248"/>
      <c r="BK68" s="69" t="s">
        <v>330</v>
      </c>
      <c r="BL68" s="1271"/>
      <c r="BM68" s="1272"/>
      <c r="BN68" s="1277"/>
      <c r="BO68" s="1278"/>
      <c r="BP68" s="1403">
        <v>13</v>
      </c>
      <c r="BQ68" s="1404"/>
      <c r="BR68" s="1404"/>
      <c r="BS68" s="1405"/>
      <c r="BT68" s="2078">
        <v>80</v>
      </c>
      <c r="BU68" s="2079"/>
      <c r="BV68" s="2079"/>
      <c r="BW68" s="69" t="s">
        <v>330</v>
      </c>
      <c r="BX68" s="1271"/>
      <c r="BY68" s="1272"/>
    </row>
    <row r="69" spans="1:87" ht="14.1" customHeight="1">
      <c r="A69" s="1209"/>
      <c r="B69" s="22"/>
      <c r="D69" s="2170"/>
      <c r="E69" s="2171"/>
      <c r="F69" s="2170"/>
      <c r="G69" s="2175"/>
      <c r="H69" s="1496" t="s">
        <v>1695</v>
      </c>
      <c r="I69" s="1497"/>
      <c r="J69" s="1497"/>
      <c r="K69" s="1497"/>
      <c r="L69" s="1276"/>
      <c r="M69" s="58"/>
      <c r="N69" s="2072" t="s">
        <v>1676</v>
      </c>
      <c r="O69" s="2072"/>
      <c r="P69" s="1436" t="str">
        <f>IF(CF48=FALSE,"",IF((E50+I50+M50+Q50+U50+Y50=0),"",E50+I50+M50+Q50+U50+Y50))</f>
        <v/>
      </c>
      <c r="Q69" s="1436"/>
      <c r="R69" s="1436" t="s">
        <v>42</v>
      </c>
      <c r="S69" s="1436" t="s">
        <v>799</v>
      </c>
      <c r="T69" s="1940">
        <v>2</v>
      </c>
      <c r="U69" s="1940"/>
      <c r="V69" s="2249" t="s">
        <v>1383</v>
      </c>
      <c r="W69" s="2249"/>
      <c r="X69" s="2249"/>
      <c r="Y69" s="2249"/>
      <c r="Z69" s="2249"/>
      <c r="AA69" s="2094" t="str">
        <f>IF($P$69="","",ROUNDDOWN($P$69/$T$69,1))</f>
        <v/>
      </c>
      <c r="AB69" s="2094"/>
      <c r="AC69" s="2094"/>
      <c r="AD69" s="2105" t="s">
        <v>42</v>
      </c>
      <c r="AE69" s="2087"/>
      <c r="AF69" s="2088"/>
      <c r="AG69" s="2088"/>
      <c r="AH69" s="2089"/>
      <c r="AK69" s="1205"/>
      <c r="AL69" s="2110" t="s">
        <v>1389</v>
      </c>
      <c r="AM69" s="2111"/>
      <c r="AN69" s="2111"/>
      <c r="AO69" s="2111"/>
      <c r="AP69" s="2111"/>
      <c r="AQ69" s="2111"/>
      <c r="AR69" s="2111"/>
      <c r="AS69" s="2111"/>
      <c r="AT69" s="2111"/>
      <c r="AU69" s="2111"/>
      <c r="AV69" s="2111"/>
      <c r="AW69" s="2111"/>
      <c r="AX69" s="85"/>
      <c r="AY69" s="160"/>
      <c r="AZ69" s="160"/>
      <c r="BD69" s="1403">
        <v>14</v>
      </c>
      <c r="BE69" s="1404"/>
      <c r="BF69" s="1404"/>
      <c r="BG69" s="1405"/>
      <c r="BH69" s="2247"/>
      <c r="BI69" s="2248"/>
      <c r="BJ69" s="2248"/>
      <c r="BK69" s="69" t="s">
        <v>330</v>
      </c>
      <c r="BL69" s="1271"/>
      <c r="BM69" s="1272"/>
      <c r="BN69" s="1277"/>
      <c r="BO69" s="1278"/>
      <c r="BP69" s="1403">
        <v>14</v>
      </c>
      <c r="BQ69" s="1404"/>
      <c r="BR69" s="1404"/>
      <c r="BS69" s="1405"/>
      <c r="BT69" s="2078"/>
      <c r="BU69" s="2079"/>
      <c r="BV69" s="2079"/>
      <c r="BW69" s="69" t="s">
        <v>330</v>
      </c>
      <c r="BX69" s="1271"/>
      <c r="BY69" s="1272"/>
    </row>
    <row r="70" spans="1:87" ht="14.1" customHeight="1">
      <c r="A70" s="1209"/>
      <c r="B70" s="22"/>
      <c r="D70" s="2170"/>
      <c r="E70" s="2171"/>
      <c r="F70" s="2170"/>
      <c r="G70" s="2175"/>
      <c r="H70" s="2067"/>
      <c r="I70" s="2068"/>
      <c r="J70" s="2068"/>
      <c r="K70" s="2068"/>
      <c r="L70" s="1273"/>
      <c r="M70" s="149"/>
      <c r="N70" s="2073"/>
      <c r="O70" s="2073"/>
      <c r="P70" s="1418"/>
      <c r="Q70" s="1418"/>
      <c r="R70" s="1418"/>
      <c r="S70" s="1418"/>
      <c r="T70" s="1379"/>
      <c r="U70" s="1379"/>
      <c r="V70" s="2250"/>
      <c r="W70" s="2250"/>
      <c r="X70" s="2250"/>
      <c r="Y70" s="2250"/>
      <c r="Z70" s="2250"/>
      <c r="AA70" s="2095"/>
      <c r="AB70" s="2095"/>
      <c r="AC70" s="2095"/>
      <c r="AD70" s="2106"/>
      <c r="AE70" s="2090"/>
      <c r="AF70" s="2091"/>
      <c r="AG70" s="2091"/>
      <c r="AH70" s="2092"/>
      <c r="AK70" s="1205"/>
      <c r="AL70" s="169" t="s">
        <v>466</v>
      </c>
      <c r="AM70" s="610" t="s">
        <v>802</v>
      </c>
      <c r="AN70" s="1545" t="s">
        <v>1793</v>
      </c>
      <c r="AO70" s="1545"/>
      <c r="AP70" s="1545"/>
      <c r="AQ70" s="1545"/>
      <c r="AR70" s="1545"/>
      <c r="AS70" s="1545"/>
      <c r="AT70" s="1545"/>
      <c r="AU70" s="1545"/>
      <c r="AV70" s="1545"/>
      <c r="AW70" s="1545"/>
      <c r="AX70" s="1231"/>
      <c r="AY70" s="160"/>
      <c r="AZ70" s="160"/>
      <c r="BD70" s="1403">
        <v>15</v>
      </c>
      <c r="BE70" s="1404"/>
      <c r="BF70" s="1404"/>
      <c r="BG70" s="1405"/>
      <c r="BH70" s="2247"/>
      <c r="BI70" s="2248"/>
      <c r="BJ70" s="2248"/>
      <c r="BK70" s="69" t="s">
        <v>330</v>
      </c>
      <c r="BL70" s="108"/>
      <c r="BM70" s="1268"/>
      <c r="BN70" s="1277"/>
      <c r="BO70" s="1278"/>
      <c r="BP70" s="1403">
        <v>15</v>
      </c>
      <c r="BQ70" s="1404"/>
      <c r="BR70" s="1404"/>
      <c r="BS70" s="1405"/>
      <c r="BT70" s="2078"/>
      <c r="BU70" s="2079"/>
      <c r="BV70" s="2079"/>
      <c r="BW70" s="69" t="s">
        <v>330</v>
      </c>
      <c r="BX70" s="108"/>
      <c r="BY70" s="1268"/>
    </row>
    <row r="71" spans="1:87" ht="14.1" customHeight="1">
      <c r="A71" s="1209"/>
      <c r="B71" s="22"/>
      <c r="D71" s="2170"/>
      <c r="E71" s="2171"/>
      <c r="F71" s="2170"/>
      <c r="G71" s="2175"/>
      <c r="H71" s="1931" t="s">
        <v>1791</v>
      </c>
      <c r="I71" s="1932"/>
      <c r="J71" s="1932"/>
      <c r="K71" s="1932"/>
      <c r="L71" s="1932"/>
      <c r="M71" s="1932"/>
      <c r="N71" s="1932"/>
      <c r="O71" s="1932"/>
      <c r="P71" s="1932"/>
      <c r="Q71" s="1932"/>
      <c r="R71" s="1932"/>
      <c r="S71" s="1932"/>
      <c r="T71" s="1932"/>
      <c r="U71" s="1932"/>
      <c r="V71" s="2249" t="s">
        <v>1383</v>
      </c>
      <c r="W71" s="2249"/>
      <c r="X71" s="2249"/>
      <c r="Y71" s="2249"/>
      <c r="Z71" s="2249"/>
      <c r="AA71" s="2118">
        <v>1</v>
      </c>
      <c r="AB71" s="2118"/>
      <c r="AC71" s="2118"/>
      <c r="AD71" s="2119" t="s">
        <v>13</v>
      </c>
      <c r="AE71" s="2120"/>
      <c r="AF71" s="2121"/>
      <c r="AG71" s="2121"/>
      <c r="AH71" s="2122"/>
      <c r="AK71" s="1205"/>
      <c r="AL71" s="169"/>
      <c r="AM71" s="610"/>
      <c r="AN71" s="1545"/>
      <c r="AO71" s="1545"/>
      <c r="AP71" s="1545"/>
      <c r="AQ71" s="1545"/>
      <c r="AR71" s="1545"/>
      <c r="AS71" s="1545"/>
      <c r="AT71" s="1545"/>
      <c r="AU71" s="1545"/>
      <c r="AV71" s="1545"/>
      <c r="AW71" s="1545"/>
      <c r="AX71" s="1231"/>
      <c r="AY71" s="165"/>
      <c r="AZ71" s="507"/>
      <c r="BD71" s="1403">
        <v>16</v>
      </c>
      <c r="BE71" s="1404"/>
      <c r="BF71" s="1404"/>
      <c r="BG71" s="1405"/>
      <c r="BH71" s="2247"/>
      <c r="BI71" s="2248"/>
      <c r="BJ71" s="2248"/>
      <c r="BK71" s="69" t="s">
        <v>330</v>
      </c>
      <c r="BL71" s="1271"/>
      <c r="BM71" s="1272"/>
      <c r="BN71" s="1277"/>
      <c r="BO71" s="1278"/>
      <c r="BP71" s="1403">
        <v>16</v>
      </c>
      <c r="BQ71" s="1404"/>
      <c r="BR71" s="1404"/>
      <c r="BS71" s="1405"/>
      <c r="BT71" s="2078"/>
      <c r="BU71" s="2079"/>
      <c r="BV71" s="2079"/>
      <c r="BW71" s="69" t="s">
        <v>330</v>
      </c>
      <c r="BX71" s="1271"/>
      <c r="BY71" s="1272"/>
    </row>
    <row r="72" spans="1:87" ht="14.1" customHeight="1">
      <c r="A72" s="34"/>
      <c r="B72" s="22"/>
      <c r="D72" s="2170"/>
      <c r="E72" s="2171"/>
      <c r="F72" s="2170"/>
      <c r="G72" s="2175"/>
      <c r="H72" s="1931"/>
      <c r="I72" s="1932"/>
      <c r="J72" s="1932"/>
      <c r="K72" s="1932"/>
      <c r="L72" s="1932"/>
      <c r="M72" s="1932"/>
      <c r="N72" s="1932"/>
      <c r="O72" s="1932"/>
      <c r="P72" s="1932"/>
      <c r="Q72" s="1932"/>
      <c r="R72" s="1932"/>
      <c r="S72" s="1932"/>
      <c r="T72" s="1932"/>
      <c r="U72" s="1932"/>
      <c r="V72" s="2250"/>
      <c r="W72" s="2250"/>
      <c r="X72" s="2250"/>
      <c r="Y72" s="2250"/>
      <c r="Z72" s="2250"/>
      <c r="AA72" s="2118"/>
      <c r="AB72" s="2118"/>
      <c r="AC72" s="2118"/>
      <c r="AD72" s="2119"/>
      <c r="AE72" s="2123"/>
      <c r="AF72" s="2124"/>
      <c r="AG72" s="2124"/>
      <c r="AH72" s="2125"/>
      <c r="AK72" s="86"/>
      <c r="AL72" s="1176"/>
      <c r="AM72" s="610"/>
      <c r="AN72" s="1545"/>
      <c r="AO72" s="1545"/>
      <c r="AP72" s="1545"/>
      <c r="AQ72" s="1545"/>
      <c r="AR72" s="1545"/>
      <c r="AS72" s="1545"/>
      <c r="AT72" s="1545"/>
      <c r="AU72" s="1545"/>
      <c r="AV72" s="1545"/>
      <c r="AW72" s="1545"/>
      <c r="AX72" s="1231"/>
      <c r="AY72" s="165"/>
      <c r="AZ72" s="507"/>
      <c r="BD72" s="1403">
        <v>17</v>
      </c>
      <c r="BE72" s="1404"/>
      <c r="BF72" s="1404"/>
      <c r="BG72" s="1405"/>
      <c r="BH72" s="2247"/>
      <c r="BI72" s="2248"/>
      <c r="BJ72" s="2248"/>
      <c r="BK72" s="69" t="s">
        <v>330</v>
      </c>
      <c r="BL72" s="1271"/>
      <c r="BM72" s="1272"/>
      <c r="BN72" s="1277"/>
      <c r="BO72" s="1278"/>
      <c r="BP72" s="1403">
        <v>17</v>
      </c>
      <c r="BQ72" s="1404"/>
      <c r="BR72" s="1404"/>
      <c r="BS72" s="1405"/>
      <c r="BT72" s="2078"/>
      <c r="BU72" s="2079"/>
      <c r="BV72" s="2079"/>
      <c r="BW72" s="69" t="s">
        <v>330</v>
      </c>
      <c r="BX72" s="1271"/>
      <c r="BY72" s="1272"/>
    </row>
    <row r="73" spans="1:87" ht="14.1" customHeight="1">
      <c r="A73" s="34"/>
      <c r="B73" s="22"/>
      <c r="D73" s="2170"/>
      <c r="E73" s="2171"/>
      <c r="F73" s="2170"/>
      <c r="G73" s="2175"/>
      <c r="H73" s="1435" t="s">
        <v>155</v>
      </c>
      <c r="I73" s="1436"/>
      <c r="J73" s="1436"/>
      <c r="K73" s="1436"/>
      <c r="L73" s="1276"/>
      <c r="M73" s="58"/>
      <c r="N73" s="2072" t="s">
        <v>1676</v>
      </c>
      <c r="O73" s="2072"/>
      <c r="P73" s="2113">
        <f>SUM($P$57:$Q$70)</f>
        <v>0</v>
      </c>
      <c r="Q73" s="2113"/>
      <c r="R73" s="2072" t="s">
        <v>42</v>
      </c>
      <c r="S73" s="2072"/>
      <c r="T73" s="2072"/>
      <c r="U73" s="2072"/>
      <c r="V73" s="1497" t="s">
        <v>1701</v>
      </c>
      <c r="W73" s="1497"/>
      <c r="X73" s="1497"/>
      <c r="Y73" s="1497"/>
      <c r="Z73" s="1497"/>
      <c r="AA73" s="2114" t="str">
        <f>IF($P$73=0,"",ROUND(SUM($AA$57:$AC$72),0))</f>
        <v/>
      </c>
      <c r="AB73" s="2114"/>
      <c r="AC73" s="2114"/>
      <c r="AD73" s="2116" t="s">
        <v>13</v>
      </c>
      <c r="AE73" s="2126" t="s">
        <v>1048</v>
      </c>
      <c r="AF73" s="2127"/>
      <c r="AG73" s="2127"/>
      <c r="AH73" s="2128"/>
      <c r="AK73" s="86"/>
      <c r="AL73" s="169"/>
      <c r="AN73" s="1545"/>
      <c r="AO73" s="1545"/>
      <c r="AP73" s="1545"/>
      <c r="AQ73" s="1545"/>
      <c r="AR73" s="1545"/>
      <c r="AS73" s="1545"/>
      <c r="AT73" s="1545"/>
      <c r="AU73" s="1545"/>
      <c r="AV73" s="1545"/>
      <c r="AW73" s="1545"/>
      <c r="AX73" s="1231"/>
      <c r="AY73" s="507"/>
      <c r="AZ73" s="507"/>
      <c r="BD73" s="1403">
        <v>18</v>
      </c>
      <c r="BE73" s="1404"/>
      <c r="BF73" s="1404"/>
      <c r="BG73" s="1405"/>
      <c r="BH73" s="2247"/>
      <c r="BI73" s="2248"/>
      <c r="BJ73" s="2248"/>
      <c r="BK73" s="69" t="s">
        <v>330</v>
      </c>
      <c r="BL73" s="1271"/>
      <c r="BM73" s="1272"/>
      <c r="BN73" s="1277"/>
      <c r="BO73" s="1278"/>
      <c r="BP73" s="1403">
        <v>18</v>
      </c>
      <c r="BQ73" s="1404"/>
      <c r="BR73" s="1404"/>
      <c r="BS73" s="1405"/>
      <c r="BT73" s="2078"/>
      <c r="BU73" s="2079"/>
      <c r="BV73" s="2079"/>
      <c r="BW73" s="69" t="s">
        <v>330</v>
      </c>
      <c r="BX73" s="1271"/>
      <c r="BY73" s="1272"/>
    </row>
    <row r="74" spans="1:87" ht="14.1" customHeight="1">
      <c r="A74" s="34"/>
      <c r="B74" s="22"/>
      <c r="D74" s="2170"/>
      <c r="E74" s="2171"/>
      <c r="F74" s="2172"/>
      <c r="G74" s="2176"/>
      <c r="H74" s="2112"/>
      <c r="I74" s="1370"/>
      <c r="J74" s="1370"/>
      <c r="K74" s="1370"/>
      <c r="L74" s="548"/>
      <c r="M74" s="549"/>
      <c r="N74" s="1869"/>
      <c r="O74" s="1869"/>
      <c r="P74" s="1989"/>
      <c r="Q74" s="1989"/>
      <c r="R74" s="1869"/>
      <c r="S74" s="1869"/>
      <c r="T74" s="1869"/>
      <c r="U74" s="1869"/>
      <c r="V74" s="2025"/>
      <c r="W74" s="2025"/>
      <c r="X74" s="2025"/>
      <c r="Y74" s="2025"/>
      <c r="Z74" s="2025"/>
      <c r="AA74" s="2115"/>
      <c r="AB74" s="2115"/>
      <c r="AC74" s="2115"/>
      <c r="AD74" s="2117"/>
      <c r="AE74" s="2129"/>
      <c r="AF74" s="2130"/>
      <c r="AG74" s="2130"/>
      <c r="AH74" s="2131"/>
      <c r="AK74" s="171"/>
      <c r="AL74" s="169"/>
      <c r="AM74" s="610" t="s">
        <v>804</v>
      </c>
      <c r="AN74" s="2223" t="s">
        <v>1393</v>
      </c>
      <c r="AO74" s="2223"/>
      <c r="AP74" s="2223"/>
      <c r="AQ74" s="2223"/>
      <c r="AR74" s="2223"/>
      <c r="AS74" s="2223"/>
      <c r="AT74" s="2223"/>
      <c r="AU74" s="2223"/>
      <c r="AV74" s="2223"/>
      <c r="AW74" s="2223"/>
      <c r="AX74" s="1231"/>
      <c r="AY74" s="160"/>
      <c r="AZ74" s="160"/>
      <c r="BD74" s="1403">
        <v>19</v>
      </c>
      <c r="BE74" s="1404"/>
      <c r="BF74" s="1404"/>
      <c r="BG74" s="1405"/>
      <c r="BH74" s="2247"/>
      <c r="BI74" s="2248"/>
      <c r="BJ74" s="2248"/>
      <c r="BK74" s="69" t="s">
        <v>330</v>
      </c>
      <c r="BL74" s="1271"/>
      <c r="BM74" s="1272"/>
      <c r="BN74" s="1280"/>
      <c r="BO74" s="1281"/>
      <c r="BP74" s="1403">
        <v>19</v>
      </c>
      <c r="BQ74" s="1404"/>
      <c r="BR74" s="1404"/>
      <c r="BS74" s="1405"/>
      <c r="BT74" s="2078"/>
      <c r="BU74" s="2079"/>
      <c r="BV74" s="2079"/>
      <c r="BW74" s="69" t="s">
        <v>330</v>
      </c>
      <c r="BX74" s="1271"/>
      <c r="BY74" s="1272"/>
    </row>
    <row r="75" spans="1:87" ht="14.1" customHeight="1">
      <c r="A75" s="34"/>
      <c r="B75" s="22"/>
      <c r="D75" s="2170"/>
      <c r="E75" s="2171"/>
      <c r="F75" s="2142" t="s">
        <v>1023</v>
      </c>
      <c r="G75" s="2099"/>
      <c r="H75" s="2099"/>
      <c r="I75" s="2099"/>
      <c r="J75" s="2099"/>
      <c r="K75" s="2099"/>
      <c r="L75" s="2145" t="s">
        <v>804</v>
      </c>
      <c r="M75" s="2146"/>
      <c r="N75" s="2149" t="s">
        <v>800</v>
      </c>
      <c r="O75" s="2149"/>
      <c r="P75" s="2149"/>
      <c r="Q75" s="2149"/>
      <c r="R75" s="2149"/>
      <c r="S75" s="2149"/>
      <c r="T75" s="2149"/>
      <c r="U75" s="2151" t="s">
        <v>1702</v>
      </c>
      <c r="V75" s="2151"/>
      <c r="W75" s="2151"/>
      <c r="X75" s="2151"/>
      <c r="Y75" s="2151"/>
      <c r="Z75" s="2151"/>
      <c r="AA75" s="2152">
        <v>1</v>
      </c>
      <c r="AB75" s="2152"/>
      <c r="AC75" s="2152"/>
      <c r="AD75" s="2154" t="s">
        <v>13</v>
      </c>
      <c r="AE75" s="1366"/>
      <c r="AF75" s="1367"/>
      <c r="AG75" s="1367"/>
      <c r="AH75" s="1368"/>
      <c r="AK75" s="1205"/>
      <c r="AL75" s="1139"/>
      <c r="AM75" s="610"/>
      <c r="AN75" s="2223"/>
      <c r="AO75" s="2223"/>
      <c r="AP75" s="2223"/>
      <c r="AQ75" s="2223"/>
      <c r="AR75" s="2223"/>
      <c r="AS75" s="2223"/>
      <c r="AT75" s="2223"/>
      <c r="AU75" s="2223"/>
      <c r="AV75" s="2223"/>
      <c r="AW75" s="2223"/>
      <c r="AX75" s="1231"/>
      <c r="AY75" s="160"/>
      <c r="AZ75" s="160"/>
      <c r="BD75" s="1403">
        <v>20</v>
      </c>
      <c r="BE75" s="1404"/>
      <c r="BF75" s="1404"/>
      <c r="BG75" s="1405"/>
      <c r="BH75" s="2247"/>
      <c r="BI75" s="2248"/>
      <c r="BJ75" s="2248"/>
      <c r="BK75" s="69" t="s">
        <v>330</v>
      </c>
      <c r="BL75" s="1271"/>
      <c r="BM75" s="1272"/>
      <c r="BN75" s="1252"/>
      <c r="BO75" s="1253"/>
      <c r="BP75" s="1403">
        <v>20</v>
      </c>
      <c r="BQ75" s="1404"/>
      <c r="BR75" s="1404"/>
      <c r="BS75" s="1405"/>
      <c r="BT75" s="2078"/>
      <c r="BU75" s="2079"/>
      <c r="BV75" s="2079"/>
      <c r="BW75" s="69" t="s">
        <v>330</v>
      </c>
      <c r="BX75" s="1271"/>
      <c r="BY75" s="1272"/>
    </row>
    <row r="76" spans="1:87" ht="14.1" customHeight="1">
      <c r="A76" s="34"/>
      <c r="B76" s="22"/>
      <c r="D76" s="2170"/>
      <c r="E76" s="2171"/>
      <c r="F76" s="2142"/>
      <c r="G76" s="2099"/>
      <c r="H76" s="2099"/>
      <c r="I76" s="2099"/>
      <c r="J76" s="2099"/>
      <c r="K76" s="2099"/>
      <c r="L76" s="2147"/>
      <c r="M76" s="2148"/>
      <c r="N76" s="2150"/>
      <c r="O76" s="2150"/>
      <c r="P76" s="2150"/>
      <c r="Q76" s="2150"/>
      <c r="R76" s="2150"/>
      <c r="S76" s="2150"/>
      <c r="T76" s="2150"/>
      <c r="U76" s="1379"/>
      <c r="V76" s="1379"/>
      <c r="W76" s="1379"/>
      <c r="X76" s="1379"/>
      <c r="Y76" s="1379"/>
      <c r="Z76" s="1379"/>
      <c r="AA76" s="2153"/>
      <c r="AB76" s="2153"/>
      <c r="AC76" s="2153"/>
      <c r="AD76" s="1943"/>
      <c r="AE76" s="1728"/>
      <c r="AF76" s="1344"/>
      <c r="AG76" s="1344"/>
      <c r="AH76" s="1416"/>
      <c r="AK76" s="1205"/>
      <c r="AL76" s="525"/>
      <c r="AM76" s="502" t="s">
        <v>803</v>
      </c>
      <c r="AN76" s="1545" t="s">
        <v>1672</v>
      </c>
      <c r="AO76" s="1545"/>
      <c r="AP76" s="1545"/>
      <c r="AQ76" s="1545"/>
      <c r="AR76" s="1545"/>
      <c r="AS76" s="1545"/>
      <c r="AT76" s="1545"/>
      <c r="AU76" s="1545"/>
      <c r="AV76" s="1545"/>
      <c r="AW76" s="1545"/>
      <c r="AX76" s="1231"/>
      <c r="AY76" s="86"/>
      <c r="AZ76" s="86"/>
      <c r="BA76" s="506"/>
    </row>
    <row r="77" spans="1:87" ht="14.1" customHeight="1">
      <c r="A77" s="34"/>
      <c r="B77" s="22"/>
      <c r="D77" s="2170"/>
      <c r="E77" s="2171"/>
      <c r="F77" s="2142"/>
      <c r="G77" s="2099"/>
      <c r="H77" s="2099"/>
      <c r="I77" s="2099"/>
      <c r="J77" s="2099"/>
      <c r="K77" s="2099"/>
      <c r="L77" s="2132" t="s">
        <v>803</v>
      </c>
      <c r="M77" s="2133"/>
      <c r="N77" s="2136" t="s">
        <v>801</v>
      </c>
      <c r="O77" s="2136"/>
      <c r="P77" s="2136"/>
      <c r="Q77" s="2136"/>
      <c r="R77" s="2136"/>
      <c r="S77" s="2136"/>
      <c r="T77" s="2136"/>
      <c r="U77" s="1940" t="s">
        <v>1702</v>
      </c>
      <c r="V77" s="1940"/>
      <c r="W77" s="1940"/>
      <c r="X77" s="1940"/>
      <c r="Y77" s="1940"/>
      <c r="Z77" s="1940"/>
      <c r="AA77" s="2139">
        <v>1</v>
      </c>
      <c r="AB77" s="2139"/>
      <c r="AC77" s="2139"/>
      <c r="AD77" s="1943" t="s">
        <v>13</v>
      </c>
      <c r="AE77" s="1728"/>
      <c r="AF77" s="1344"/>
      <c r="AG77" s="1344"/>
      <c r="AH77" s="1416"/>
      <c r="AK77" s="1205"/>
      <c r="AL77" s="525"/>
      <c r="AM77" s="504"/>
      <c r="AN77" s="1545"/>
      <c r="AO77" s="1545"/>
      <c r="AP77" s="1545"/>
      <c r="AQ77" s="1545"/>
      <c r="AR77" s="1545"/>
      <c r="AS77" s="1545"/>
      <c r="AT77" s="1545"/>
      <c r="AU77" s="1545"/>
      <c r="AV77" s="1545"/>
      <c r="AW77" s="1545"/>
      <c r="AX77" s="1231"/>
      <c r="AY77" s="160"/>
      <c r="AZ77" s="160"/>
      <c r="BA77" s="506"/>
    </row>
    <row r="78" spans="1:87" ht="14.1" customHeight="1" thickBot="1">
      <c r="A78" s="34"/>
      <c r="B78" s="22"/>
      <c r="D78" s="2170"/>
      <c r="E78" s="2171"/>
      <c r="F78" s="2143"/>
      <c r="G78" s="2144"/>
      <c r="H78" s="2144"/>
      <c r="I78" s="2144"/>
      <c r="J78" s="2144"/>
      <c r="K78" s="2144"/>
      <c r="L78" s="2134"/>
      <c r="M78" s="2135"/>
      <c r="N78" s="2137"/>
      <c r="O78" s="2137"/>
      <c r="P78" s="2137"/>
      <c r="Q78" s="2137"/>
      <c r="R78" s="2137"/>
      <c r="S78" s="2137"/>
      <c r="T78" s="2137"/>
      <c r="U78" s="2138"/>
      <c r="V78" s="2138"/>
      <c r="W78" s="2138"/>
      <c r="X78" s="2138"/>
      <c r="Y78" s="2138"/>
      <c r="Z78" s="2138"/>
      <c r="AA78" s="2140"/>
      <c r="AB78" s="2140"/>
      <c r="AC78" s="2140"/>
      <c r="AD78" s="2141"/>
      <c r="AE78" s="2165"/>
      <c r="AF78" s="2166"/>
      <c r="AG78" s="2166"/>
      <c r="AH78" s="2167"/>
      <c r="AK78" s="1205"/>
      <c r="AL78" s="525"/>
      <c r="AN78" s="1545"/>
      <c r="AO78" s="1545"/>
      <c r="AP78" s="1545"/>
      <c r="AQ78" s="1545"/>
      <c r="AR78" s="1545"/>
      <c r="AS78" s="1545"/>
      <c r="AT78" s="1545"/>
      <c r="AU78" s="1545"/>
      <c r="AV78" s="1545"/>
      <c r="AW78" s="1545"/>
      <c r="AX78" s="85"/>
      <c r="AY78" s="84"/>
      <c r="AZ78" s="84"/>
      <c r="BA78" s="506"/>
      <c r="BB78" s="506"/>
      <c r="BC78" s="506"/>
      <c r="BD78" s="506"/>
      <c r="CB78" s="505"/>
      <c r="CC78" s="35"/>
    </row>
    <row r="79" spans="1:87" ht="9.9499999999999993" customHeight="1">
      <c r="A79" s="34"/>
      <c r="B79" s="22"/>
      <c r="D79" s="2170"/>
      <c r="E79" s="2171"/>
      <c r="F79" s="2156" t="s">
        <v>144</v>
      </c>
      <c r="G79" s="2157"/>
      <c r="H79" s="2157"/>
      <c r="I79" s="2157"/>
      <c r="J79" s="2157"/>
      <c r="K79" s="2158"/>
      <c r="L79" s="2160"/>
      <c r="M79" s="1344"/>
      <c r="N79" s="1344"/>
      <c r="O79" s="1344"/>
      <c r="P79" s="1344"/>
      <c r="Q79" s="1344"/>
      <c r="R79" s="1344"/>
      <c r="S79" s="1344"/>
      <c r="T79" s="1344"/>
      <c r="U79" s="1344"/>
      <c r="V79" s="2157" t="s">
        <v>1703</v>
      </c>
      <c r="W79" s="2157"/>
      <c r="X79" s="2157"/>
      <c r="Y79" s="2157"/>
      <c r="Z79" s="2157"/>
      <c r="AA79" s="2162" t="str">
        <f>IF($P$73=0,"",SUM($AA$73:$AC$78))</f>
        <v/>
      </c>
      <c r="AB79" s="2162"/>
      <c r="AC79" s="2162"/>
      <c r="AD79" s="2163" t="s">
        <v>13</v>
      </c>
      <c r="AE79" s="2156"/>
      <c r="AF79" s="2157"/>
      <c r="AG79" s="2157"/>
      <c r="AH79" s="2164"/>
      <c r="AK79" s="171"/>
      <c r="AL79" s="169" t="s">
        <v>126</v>
      </c>
      <c r="AM79" s="1707" t="s">
        <v>1533</v>
      </c>
      <c r="AN79" s="1707"/>
      <c r="AO79" s="1707"/>
      <c r="AP79" s="1707"/>
      <c r="AQ79" s="1707"/>
      <c r="AR79" s="1707"/>
      <c r="AS79" s="1707"/>
      <c r="AT79" s="1707"/>
      <c r="AU79" s="1707"/>
      <c r="AV79" s="1707"/>
      <c r="AW79" s="1707"/>
      <c r="AX79" s="85"/>
      <c r="AY79" s="507"/>
      <c r="AZ79" s="507"/>
      <c r="BA79" s="507"/>
      <c r="BY79" s="35"/>
      <c r="CF79" s="564"/>
      <c r="CG79" s="564"/>
      <c r="CH79" s="565"/>
      <c r="CI79" s="565"/>
    </row>
    <row r="80" spans="1:87" ht="14.1" customHeight="1">
      <c r="A80" s="34"/>
      <c r="B80" s="22"/>
      <c r="D80" s="2172"/>
      <c r="E80" s="2173"/>
      <c r="F80" s="1369"/>
      <c r="G80" s="1370"/>
      <c r="H80" s="1370"/>
      <c r="I80" s="1370"/>
      <c r="J80" s="1370"/>
      <c r="K80" s="2159"/>
      <c r="L80" s="2161"/>
      <c r="M80" s="1370"/>
      <c r="N80" s="1370"/>
      <c r="O80" s="1370"/>
      <c r="P80" s="1370"/>
      <c r="Q80" s="1370"/>
      <c r="R80" s="1370"/>
      <c r="S80" s="1370"/>
      <c r="T80" s="1370"/>
      <c r="U80" s="1370"/>
      <c r="V80" s="1370"/>
      <c r="W80" s="1370"/>
      <c r="X80" s="1370"/>
      <c r="Y80" s="1370"/>
      <c r="Z80" s="1370"/>
      <c r="AA80" s="2115"/>
      <c r="AB80" s="2115"/>
      <c r="AC80" s="2115"/>
      <c r="AD80" s="2117"/>
      <c r="AE80" s="1369"/>
      <c r="AF80" s="1370"/>
      <c r="AG80" s="1370"/>
      <c r="AH80" s="1371"/>
      <c r="AK80" s="171"/>
      <c r="AL80" s="169"/>
      <c r="AM80" s="1707"/>
      <c r="AN80" s="1707"/>
      <c r="AO80" s="1707"/>
      <c r="AP80" s="1707"/>
      <c r="AQ80" s="1707"/>
      <c r="AR80" s="1707"/>
      <c r="AS80" s="1707"/>
      <c r="AT80" s="1707"/>
      <c r="AU80" s="1707"/>
      <c r="AV80" s="1707"/>
      <c r="AW80" s="1707"/>
      <c r="AX80" s="85"/>
      <c r="AY80" s="506"/>
      <c r="AZ80" s="506"/>
      <c r="BA80" s="506"/>
      <c r="BY80" s="505"/>
      <c r="BZ80" s="35"/>
      <c r="CF80" s="564"/>
      <c r="CG80" s="564"/>
      <c r="CH80" s="565"/>
      <c r="CI80" s="565"/>
    </row>
    <row r="81" spans="1:87" ht="14.1" customHeight="1">
      <c r="A81" s="34"/>
      <c r="B81" s="22"/>
      <c r="AH81" s="1283"/>
      <c r="AI81" s="1283"/>
      <c r="AJ81" s="1283"/>
      <c r="AK81" s="86"/>
      <c r="AL81" s="526"/>
      <c r="AM81" s="1707"/>
      <c r="AN81" s="1707"/>
      <c r="AO81" s="1707"/>
      <c r="AP81" s="1707"/>
      <c r="AQ81" s="1707"/>
      <c r="AR81" s="1707"/>
      <c r="AS81" s="1707"/>
      <c r="AT81" s="1707"/>
      <c r="AU81" s="1707"/>
      <c r="AV81" s="1707"/>
      <c r="AW81" s="1707"/>
      <c r="AX81" s="85"/>
      <c r="AY81" s="507"/>
      <c r="AZ81" s="507"/>
      <c r="BA81" s="507"/>
      <c r="BY81" s="35"/>
      <c r="CF81" s="564"/>
      <c r="CG81" s="564"/>
      <c r="CH81" s="565"/>
      <c r="CI81" s="565"/>
    </row>
    <row r="82" spans="1:87">
      <c r="A82" s="34"/>
      <c r="B82" s="22"/>
      <c r="C82" s="171" t="s">
        <v>308</v>
      </c>
      <c r="D82" s="2155" t="s">
        <v>763</v>
      </c>
      <c r="E82" s="2155"/>
      <c r="F82" s="2155"/>
      <c r="G82" s="2155"/>
      <c r="H82" s="2155"/>
      <c r="I82" s="2155"/>
      <c r="J82" s="2155"/>
      <c r="K82" s="2155"/>
      <c r="L82" s="2155"/>
      <c r="M82" s="2155"/>
      <c r="N82" s="2155"/>
      <c r="O82" s="2155"/>
      <c r="P82" s="2155"/>
      <c r="Q82" s="2155"/>
      <c r="R82" s="2155"/>
      <c r="S82" s="2155"/>
      <c r="T82" s="2155"/>
      <c r="U82" s="2155"/>
      <c r="V82" s="2155"/>
      <c r="W82" s="2155"/>
      <c r="X82" s="2155"/>
      <c r="Y82" s="2155"/>
      <c r="Z82" s="2155"/>
      <c r="AA82" s="2155"/>
      <c r="AB82" s="2155"/>
      <c r="AC82" s="2155"/>
      <c r="AD82" s="2155"/>
      <c r="AE82" s="2155"/>
      <c r="AF82" s="2155"/>
      <c r="AG82" s="2155"/>
      <c r="AH82" s="2155"/>
      <c r="AI82" s="2155"/>
      <c r="AJ82" s="2155"/>
      <c r="AK82" s="86"/>
      <c r="AL82" s="526"/>
      <c r="AM82" s="1707" t="s">
        <v>1627</v>
      </c>
      <c r="AN82" s="1707"/>
      <c r="AO82" s="1707"/>
      <c r="AP82" s="1707"/>
      <c r="AQ82" s="1707"/>
      <c r="AR82" s="1707"/>
      <c r="AS82" s="1707"/>
      <c r="AT82" s="1707"/>
      <c r="AU82" s="1707"/>
      <c r="AV82" s="1707"/>
      <c r="AW82" s="1707"/>
      <c r="AX82" s="85"/>
      <c r="AY82" s="506"/>
      <c r="AZ82" s="506"/>
      <c r="BA82" s="506"/>
      <c r="BY82" s="35"/>
      <c r="CF82" s="564"/>
      <c r="CG82" s="564"/>
      <c r="CH82" s="565"/>
      <c r="CI82" s="565"/>
    </row>
    <row r="83" spans="1:87" ht="14.1" customHeight="1">
      <c r="A83" s="34"/>
      <c r="B83" s="22"/>
      <c r="AK83" s="171"/>
      <c r="AL83" s="525"/>
      <c r="AM83" s="1707"/>
      <c r="AN83" s="1707"/>
      <c r="AO83" s="1707"/>
      <c r="AP83" s="1707"/>
      <c r="AQ83" s="1707"/>
      <c r="AR83" s="1707"/>
      <c r="AS83" s="1707"/>
      <c r="AT83" s="1707"/>
      <c r="AU83" s="1707"/>
      <c r="AV83" s="1707"/>
      <c r="AW83" s="1707"/>
      <c r="AX83" s="161"/>
      <c r="AY83" s="506"/>
      <c r="AZ83" s="506"/>
      <c r="BA83" s="506"/>
      <c r="BY83" s="35"/>
      <c r="CF83" s="564"/>
      <c r="CG83" s="564"/>
      <c r="CH83" s="565"/>
      <c r="CI83" s="565"/>
    </row>
    <row r="84" spans="1:87" ht="14.1" customHeight="1">
      <c r="A84" s="34"/>
      <c r="B84" s="22"/>
      <c r="C84" s="171" t="s">
        <v>1386</v>
      </c>
      <c r="D84" s="2155" t="s">
        <v>764</v>
      </c>
      <c r="E84" s="2155"/>
      <c r="F84" s="2155"/>
      <c r="G84" s="2155"/>
      <c r="H84" s="2155"/>
      <c r="I84" s="2155"/>
      <c r="J84" s="2155"/>
      <c r="K84" s="2155"/>
      <c r="L84" s="2155"/>
      <c r="M84" s="2155"/>
      <c r="N84" s="2155"/>
      <c r="O84" s="2155"/>
      <c r="P84" s="2155"/>
      <c r="Q84" s="2155"/>
      <c r="R84" s="2155"/>
      <c r="S84" s="2155"/>
      <c r="T84" s="2155"/>
      <c r="U84" s="2155"/>
      <c r="V84" s="2155"/>
      <c r="W84" s="2155"/>
      <c r="X84" s="2155"/>
      <c r="Y84" s="2155"/>
      <c r="Z84" s="2155"/>
      <c r="AA84" s="2155"/>
      <c r="AB84" s="2155"/>
      <c r="AC84" s="2155"/>
      <c r="AD84" s="2155"/>
      <c r="AE84" s="2155"/>
      <c r="AF84" s="2155"/>
      <c r="AG84" s="2155"/>
      <c r="AH84" s="2155"/>
      <c r="AI84" s="2155"/>
      <c r="AJ84" s="2155"/>
      <c r="AK84" s="22"/>
      <c r="AL84" s="31"/>
      <c r="AM84" s="160"/>
      <c r="AN84" s="160"/>
      <c r="AO84" s="160"/>
      <c r="AP84" s="160"/>
      <c r="AQ84" s="160"/>
      <c r="AR84" s="160"/>
      <c r="AS84" s="160"/>
      <c r="AT84" s="160"/>
      <c r="AU84" s="160"/>
      <c r="AV84" s="160"/>
      <c r="AW84" s="160"/>
      <c r="AX84" s="161"/>
      <c r="AY84" s="84"/>
      <c r="AZ84" s="84"/>
      <c r="BA84" s="1313"/>
      <c r="BB84" s="509"/>
      <c r="CB84" s="35"/>
      <c r="CF84" s="564"/>
      <c r="CG84" s="564"/>
      <c r="CH84" s="565"/>
      <c r="CI84" s="565"/>
    </row>
    <row r="85" spans="1:87" ht="14.1" customHeight="1">
      <c r="A85" s="34"/>
      <c r="B85" s="22"/>
      <c r="AL85" s="525" t="s">
        <v>466</v>
      </c>
      <c r="AM85" s="1707" t="s">
        <v>1385</v>
      </c>
      <c r="AN85" s="1707"/>
      <c r="AO85" s="1707"/>
      <c r="AP85" s="1707"/>
      <c r="AQ85" s="1707"/>
      <c r="AR85" s="1707"/>
      <c r="AS85" s="1707"/>
      <c r="AT85" s="1707"/>
      <c r="AU85" s="1707"/>
      <c r="AV85" s="1707"/>
      <c r="AW85" s="1707"/>
      <c r="AX85" s="1245"/>
      <c r="AY85" s="84"/>
      <c r="AZ85" s="84"/>
      <c r="BA85" s="1313"/>
      <c r="BB85" s="509"/>
      <c r="CB85" s="35"/>
      <c r="CF85" s="564"/>
      <c r="CG85" s="564"/>
      <c r="CH85" s="565"/>
      <c r="CI85" s="565"/>
    </row>
    <row r="86" spans="1:87" ht="14.1" customHeight="1">
      <c r="A86" s="34"/>
      <c r="B86" s="22"/>
      <c r="C86" s="171" t="s">
        <v>1636</v>
      </c>
      <c r="D86" s="2253" t="s">
        <v>1704</v>
      </c>
      <c r="E86" s="2253"/>
      <c r="F86" s="2253"/>
      <c r="G86" s="2253"/>
      <c r="H86" s="2253"/>
      <c r="I86" s="2253"/>
      <c r="J86" s="2253"/>
      <c r="K86" s="2253"/>
      <c r="L86" s="2253"/>
      <c r="M86" s="2253"/>
      <c r="N86" s="2253"/>
      <c r="O86" s="2253"/>
      <c r="P86" s="2253"/>
      <c r="Q86" s="2253"/>
      <c r="R86" s="2253"/>
      <c r="S86" s="2253"/>
      <c r="T86" s="2253"/>
      <c r="U86" s="2253"/>
      <c r="V86" s="2253"/>
      <c r="W86" s="2253"/>
      <c r="X86" s="2253"/>
      <c r="Y86" s="2253"/>
      <c r="Z86" s="2253"/>
      <c r="AA86" s="2253"/>
      <c r="AB86" s="2253"/>
      <c r="AC86" s="2253"/>
      <c r="AD86" s="2253"/>
      <c r="AE86" s="2253"/>
      <c r="AF86" s="2253"/>
      <c r="AG86" s="2253"/>
      <c r="AH86" s="2253"/>
      <c r="AI86" s="2253"/>
      <c r="AJ86" s="2253"/>
      <c r="AL86" s="31"/>
      <c r="AM86" s="1707"/>
      <c r="AN86" s="1707"/>
      <c r="AO86" s="1707"/>
      <c r="AP86" s="1707"/>
      <c r="AQ86" s="1707"/>
      <c r="AR86" s="1707"/>
      <c r="AS86" s="1707"/>
      <c r="AT86" s="1707"/>
      <c r="AU86" s="1707"/>
      <c r="AV86" s="1707"/>
      <c r="AW86" s="1707"/>
      <c r="AX86" s="1245"/>
      <c r="BB86" s="509"/>
      <c r="CB86" s="35"/>
      <c r="CI86" s="1284"/>
    </row>
    <row r="87" spans="1:87" ht="14.1" customHeight="1">
      <c r="A87" s="34"/>
      <c r="B87" s="22"/>
      <c r="AL87" s="1314" t="s">
        <v>126</v>
      </c>
      <c r="AM87" s="2108" t="s">
        <v>1416</v>
      </c>
      <c r="AN87" s="2108"/>
      <c r="AO87" s="2108"/>
      <c r="AP87" s="2108"/>
      <c r="AQ87" s="2108"/>
      <c r="AR87" s="2108"/>
      <c r="AS87" s="2108"/>
      <c r="AT87" s="2108"/>
      <c r="AU87" s="2108"/>
      <c r="AV87" s="2108"/>
      <c r="AW87" s="2108"/>
      <c r="AX87" s="1222"/>
      <c r="BB87" s="509"/>
      <c r="CB87" s="35"/>
    </row>
    <row r="88" spans="1:87" ht="14.1" customHeight="1">
      <c r="A88" s="1209"/>
      <c r="C88" s="171" t="s">
        <v>1705</v>
      </c>
      <c r="D88" s="1991" t="s">
        <v>1637</v>
      </c>
      <c r="E88" s="1991"/>
      <c r="F88" s="1991"/>
      <c r="G88" s="1991"/>
      <c r="H88" s="1991"/>
      <c r="I88" s="1991"/>
      <c r="J88" s="1991"/>
      <c r="K88" s="1991"/>
      <c r="L88" s="1991"/>
      <c r="M88" s="1991"/>
      <c r="N88" s="1991"/>
      <c r="O88" s="1991"/>
      <c r="P88" s="1991"/>
      <c r="Q88" s="1991"/>
      <c r="R88" s="1991"/>
      <c r="S88" s="1991"/>
      <c r="T88" s="1991"/>
      <c r="U88" s="1991"/>
      <c r="V88" s="1991"/>
      <c r="W88" s="1991"/>
      <c r="X88" s="1991"/>
      <c r="Y88" s="1991"/>
      <c r="Z88" s="1991"/>
      <c r="AA88" s="1991"/>
      <c r="AB88" s="1991"/>
      <c r="AC88" s="1991"/>
      <c r="AD88" s="1991"/>
      <c r="AE88" s="1991"/>
      <c r="AF88" s="1991"/>
      <c r="AG88" s="22"/>
      <c r="AH88" s="22"/>
      <c r="AI88" s="22"/>
      <c r="AJ88" s="22"/>
      <c r="AK88" s="906"/>
      <c r="AL88" s="176" t="s">
        <v>126</v>
      </c>
      <c r="AM88" s="1707" t="s">
        <v>1417</v>
      </c>
      <c r="AN88" s="1707"/>
      <c r="AO88" s="1707"/>
      <c r="AP88" s="1707"/>
      <c r="AQ88" s="1707"/>
      <c r="AR88" s="1707"/>
      <c r="AS88" s="1707"/>
      <c r="AT88" s="1707"/>
      <c r="AU88" s="1707"/>
      <c r="AV88" s="1707"/>
      <c r="AW88" s="1707"/>
      <c r="AX88" s="161"/>
      <c r="BB88" s="509"/>
      <c r="CB88" s="35"/>
    </row>
    <row r="89" spans="1:87" ht="14.1" customHeight="1">
      <c r="A89" s="1209"/>
      <c r="D89" s="1991"/>
      <c r="E89" s="1991"/>
      <c r="F89" s="1991"/>
      <c r="G89" s="1991"/>
      <c r="H89" s="1991"/>
      <c r="I89" s="1991"/>
      <c r="J89" s="1991"/>
      <c r="K89" s="1991"/>
      <c r="L89" s="1991"/>
      <c r="M89" s="1991"/>
      <c r="N89" s="1991"/>
      <c r="O89" s="1991"/>
      <c r="P89" s="1991"/>
      <c r="Q89" s="1991"/>
      <c r="R89" s="1991"/>
      <c r="S89" s="1991"/>
      <c r="T89" s="1991"/>
      <c r="U89" s="1991"/>
      <c r="V89" s="1991"/>
      <c r="W89" s="1991"/>
      <c r="X89" s="1991"/>
      <c r="Y89" s="1991"/>
      <c r="Z89" s="1991"/>
      <c r="AA89" s="1991"/>
      <c r="AB89" s="1991"/>
      <c r="AC89" s="1991"/>
      <c r="AD89" s="1991"/>
      <c r="AE89" s="1991"/>
      <c r="AF89" s="1991"/>
      <c r="AK89" s="906"/>
      <c r="AL89" s="176" t="s">
        <v>126</v>
      </c>
      <c r="AM89" s="1707" t="s">
        <v>1707</v>
      </c>
      <c r="AN89" s="1707"/>
      <c r="AO89" s="1707"/>
      <c r="AP89" s="1707"/>
      <c r="AQ89" s="1707"/>
      <c r="AR89" s="1707"/>
      <c r="AS89" s="1707"/>
      <c r="AT89" s="1707"/>
      <c r="AU89" s="1707"/>
      <c r="AV89" s="1707"/>
      <c r="AW89" s="1707"/>
      <c r="AX89" s="161"/>
      <c r="BB89" s="509"/>
      <c r="CB89" s="35"/>
    </row>
    <row r="90" spans="1:87" ht="14.1" customHeight="1" thickBot="1">
      <c r="A90" s="1285"/>
      <c r="B90" s="1202"/>
      <c r="C90" s="1202"/>
      <c r="D90" s="1202"/>
      <c r="E90" s="1202"/>
      <c r="F90" s="1202"/>
      <c r="G90" s="1202"/>
      <c r="H90" s="1202"/>
      <c r="I90" s="1202"/>
      <c r="J90" s="1202"/>
      <c r="K90" s="1202"/>
      <c r="L90" s="1202"/>
      <c r="M90" s="1202"/>
      <c r="N90" s="1202"/>
      <c r="O90" s="1202"/>
      <c r="P90" s="1202"/>
      <c r="Q90" s="1202"/>
      <c r="R90" s="1202"/>
      <c r="S90" s="1202"/>
      <c r="T90" s="1202"/>
      <c r="U90" s="1202"/>
      <c r="V90" s="1202"/>
      <c r="W90" s="1202"/>
      <c r="X90" s="1202"/>
      <c r="Y90" s="1202"/>
      <c r="Z90" s="1202"/>
      <c r="AA90" s="1202"/>
      <c r="AB90" s="1202"/>
      <c r="AC90" s="1202"/>
      <c r="AD90" s="1202"/>
      <c r="AE90" s="1202"/>
      <c r="AF90" s="1202"/>
      <c r="AG90" s="1286"/>
      <c r="AH90" s="1286"/>
      <c r="AI90" s="1286"/>
      <c r="AJ90" s="1202"/>
      <c r="AK90" s="1202"/>
      <c r="AL90" s="1315"/>
      <c r="AM90" s="1203"/>
      <c r="AN90" s="1202"/>
      <c r="AO90" s="1202"/>
      <c r="AP90" s="1202"/>
      <c r="AQ90" s="1202"/>
      <c r="AR90" s="1202"/>
      <c r="AS90" s="1202"/>
      <c r="AT90" s="1202"/>
      <c r="AU90" s="1202"/>
      <c r="AV90" s="1202"/>
      <c r="AW90" s="1202"/>
      <c r="AX90" s="1204"/>
      <c r="BB90" s="509"/>
      <c r="CB90" s="35"/>
    </row>
    <row r="91" spans="1:87" ht="14.1" customHeight="1">
      <c r="CB91" s="505"/>
      <c r="CC91" s="35"/>
    </row>
    <row r="92" spans="1:87" ht="14.1" customHeight="1">
      <c r="AL92" s="159"/>
      <c r="AM92" s="502"/>
      <c r="AN92" s="84"/>
      <c r="AO92" s="84"/>
      <c r="AP92" s="84"/>
      <c r="AQ92" s="84"/>
      <c r="AR92" s="84"/>
      <c r="AS92" s="84"/>
      <c r="AT92" s="84"/>
      <c r="AU92" s="84"/>
      <c r="AV92" s="84"/>
      <c r="AW92" s="84"/>
      <c r="AX92" s="84"/>
      <c r="CB92" s="505"/>
      <c r="CC92" s="35"/>
    </row>
    <row r="93" spans="1:87" ht="14.1" customHeight="1">
      <c r="AL93" s="159"/>
      <c r="AN93" s="84"/>
      <c r="AO93" s="84"/>
      <c r="AP93" s="84"/>
      <c r="AQ93" s="84"/>
      <c r="AR93" s="84"/>
      <c r="AS93" s="84"/>
      <c r="AT93" s="84"/>
      <c r="AU93" s="84"/>
      <c r="AV93" s="84"/>
      <c r="AW93" s="84"/>
      <c r="AX93" s="84"/>
      <c r="CB93" s="35"/>
    </row>
    <row r="94" spans="1:87" ht="14.1" customHeight="1">
      <c r="BB94" s="1287"/>
      <c r="CB94" s="35"/>
    </row>
    <row r="95" spans="1:87" ht="14.1" customHeight="1">
      <c r="BB95" s="1287"/>
      <c r="CB95" s="35"/>
    </row>
    <row r="96" spans="1:87" ht="14.1" customHeight="1">
      <c r="BB96" s="1287"/>
      <c r="CB96" s="35"/>
    </row>
    <row r="97" spans="54:107" ht="14.1" customHeight="1">
      <c r="BB97" s="1287"/>
      <c r="CB97" s="505"/>
      <c r="CC97" s="35"/>
    </row>
    <row r="98" spans="54:107" ht="14.1" customHeight="1">
      <c r="CB98" s="35"/>
    </row>
    <row r="99" spans="54:107" ht="14.1" customHeight="1">
      <c r="CB99" s="35"/>
    </row>
    <row r="100" spans="54:107" ht="14.1" customHeight="1">
      <c r="CB100" s="35"/>
    </row>
    <row r="101" spans="54:107" ht="14.1" customHeight="1">
      <c r="CB101" s="35"/>
    </row>
    <row r="102" spans="54:107" ht="14.1" customHeight="1">
      <c r="CB102" s="505"/>
      <c r="CC102" s="35"/>
    </row>
    <row r="103" spans="54:107" ht="14.1" customHeight="1">
      <c r="CB103" s="35"/>
    </row>
    <row r="104" spans="54:107" ht="14.1" customHeight="1">
      <c r="CB104" s="35"/>
    </row>
    <row r="105" spans="54:107" ht="14.1" customHeight="1">
      <c r="CB105" s="35"/>
    </row>
    <row r="106" spans="54:107" ht="14.1" customHeight="1">
      <c r="CB106" s="35"/>
    </row>
    <row r="107" spans="54:107" ht="14.1" customHeight="1">
      <c r="CB107" s="505"/>
      <c r="CC107" s="35"/>
    </row>
    <row r="108" spans="54:107" ht="14.1" customHeight="1">
      <c r="CB108" s="35"/>
    </row>
    <row r="109" spans="54:107" ht="14.1" customHeight="1">
      <c r="CB109" s="35"/>
      <c r="CQ109" s="1212"/>
      <c r="CR109" s="1212"/>
      <c r="CS109" s="1212"/>
      <c r="DA109" s="1207"/>
      <c r="DB109" s="1207"/>
      <c r="DC109" s="1207"/>
    </row>
    <row r="110" spans="54:107" ht="14.1" customHeight="1">
      <c r="CB110" s="35"/>
      <c r="CQ110" s="1212"/>
      <c r="CR110" s="1212"/>
      <c r="CS110" s="1212"/>
      <c r="CT110" s="1212"/>
      <c r="CU110" s="1212"/>
      <c r="CY110" s="1288"/>
      <c r="CZ110" s="1288"/>
      <c r="DA110" s="1207"/>
      <c r="DB110" s="1207"/>
      <c r="DC110" s="1207"/>
    </row>
    <row r="111" spans="54:107" ht="14.1" customHeight="1">
      <c r="CB111" s="35"/>
      <c r="CV111" s="1212"/>
      <c r="CW111" s="1212"/>
      <c r="CX111" s="1212"/>
      <c r="CY111" s="1288"/>
      <c r="CZ111" s="1288"/>
      <c r="DA111" s="1207"/>
      <c r="DB111" s="1207"/>
      <c r="DC111" s="1207"/>
    </row>
    <row r="112" spans="54:107" ht="14.1" customHeight="1">
      <c r="CA112" s="581"/>
      <c r="CB112" s="505"/>
      <c r="CC112" s="35"/>
    </row>
    <row r="113" spans="64:109" ht="14.1" customHeight="1">
      <c r="BL113" s="1289"/>
      <c r="BM113" s="1289"/>
      <c r="BN113" s="1289"/>
      <c r="BO113" s="581"/>
      <c r="BP113" s="35"/>
      <c r="BX113" s="740"/>
      <c r="BY113" s="740"/>
      <c r="BZ113" s="740"/>
      <c r="CA113" s="581"/>
      <c r="CB113" s="35"/>
      <c r="CQ113" s="1290"/>
      <c r="CR113" s="1290"/>
      <c r="CS113" s="1290"/>
      <c r="CT113" s="1290"/>
    </row>
    <row r="114" spans="64:109">
      <c r="BL114" s="1289"/>
      <c r="BM114" s="1289"/>
      <c r="BN114" s="1289"/>
      <c r="BO114" s="581"/>
      <c r="BP114" s="35"/>
      <c r="BX114" s="740"/>
      <c r="BY114" s="740"/>
      <c r="BZ114" s="740"/>
      <c r="CA114" s="581"/>
      <c r="CB114" s="35"/>
    </row>
    <row r="115" spans="64:109">
      <c r="BL115" s="1289"/>
      <c r="BM115" s="1289"/>
      <c r="BN115" s="1289"/>
      <c r="BO115" s="581"/>
      <c r="BP115" s="35"/>
      <c r="BX115" s="740"/>
      <c r="BY115" s="740"/>
      <c r="BZ115" s="740"/>
      <c r="CA115" s="581"/>
      <c r="CB115" s="35"/>
      <c r="CQ115" s="505"/>
      <c r="CR115" s="505"/>
      <c r="CS115" s="505"/>
      <c r="CT115" s="505"/>
      <c r="CU115" s="505"/>
    </row>
    <row r="116" spans="64:109">
      <c r="BL116" s="1289"/>
      <c r="BM116" s="1289"/>
      <c r="BN116" s="1289"/>
      <c r="BO116" s="581"/>
      <c r="BP116" s="35"/>
      <c r="BX116" s="740"/>
      <c r="BY116" s="740"/>
      <c r="BZ116" s="740"/>
      <c r="CA116" s="581"/>
      <c r="CB116" s="35"/>
      <c r="CV116" s="505"/>
      <c r="CW116" s="505"/>
      <c r="CX116" s="505"/>
      <c r="CY116" s="505"/>
      <c r="CZ116" s="505"/>
      <c r="DA116" s="505"/>
    </row>
    <row r="117" spans="64:109" ht="12" customHeight="1">
      <c r="BL117" s="1289"/>
      <c r="BM117" s="1289"/>
      <c r="BN117" s="1289"/>
      <c r="BO117" s="581"/>
      <c r="BP117" s="505"/>
      <c r="BQ117" s="35"/>
      <c r="BX117" s="740"/>
      <c r="BY117" s="740"/>
      <c r="BZ117" s="740"/>
      <c r="CA117" s="581"/>
      <c r="CB117" s="505"/>
      <c r="CC117" s="35"/>
    </row>
    <row r="118" spans="64:109">
      <c r="BL118" s="1289"/>
      <c r="BM118" s="1289"/>
      <c r="BN118" s="1289"/>
      <c r="BO118" s="581"/>
      <c r="BP118" s="35"/>
      <c r="BX118" s="740"/>
      <c r="BY118" s="740"/>
      <c r="BZ118" s="740"/>
      <c r="CA118" s="581"/>
      <c r="CB118" s="35"/>
    </row>
    <row r="119" spans="64:109">
      <c r="BL119" s="1289"/>
      <c r="BM119" s="1289"/>
      <c r="BN119" s="1289"/>
      <c r="BO119" s="581"/>
      <c r="BP119" s="35"/>
      <c r="BX119" s="740"/>
      <c r="BY119" s="740"/>
      <c r="BZ119" s="740"/>
      <c r="CA119" s="581"/>
      <c r="CB119" s="35"/>
      <c r="CQ119" s="1290"/>
      <c r="CR119" s="1290"/>
      <c r="CS119" s="1290"/>
      <c r="CT119" s="1290"/>
      <c r="CU119" s="1290"/>
    </row>
    <row r="120" spans="64:109" ht="13.5">
      <c r="BL120" s="1289"/>
      <c r="BM120" s="1289"/>
      <c r="BN120" s="1289"/>
      <c r="BO120" s="581"/>
      <c r="BP120" s="35"/>
      <c r="BX120" s="740"/>
      <c r="BY120" s="740"/>
      <c r="BZ120" s="740"/>
      <c r="CA120" s="581"/>
      <c r="CB120" s="35"/>
      <c r="CQ120" s="1290"/>
      <c r="CR120" s="1290"/>
      <c r="CS120" s="1290"/>
      <c r="CT120" s="1290"/>
      <c r="CU120" s="1290"/>
      <c r="CV120" s="1290"/>
      <c r="CW120" s="1290"/>
      <c r="CX120" s="1290"/>
      <c r="CY120" s="1291"/>
      <c r="CZ120" s="1291"/>
      <c r="DA120" s="1206"/>
      <c r="DB120" s="1292"/>
      <c r="DC120" s="1292"/>
      <c r="DD120" s="1292"/>
      <c r="DE120" s="1292"/>
    </row>
    <row r="121" spans="64:109" ht="13.5" customHeight="1">
      <c r="BL121" s="1289"/>
      <c r="BM121" s="1289"/>
      <c r="BN121" s="1289"/>
      <c r="BO121" s="581"/>
      <c r="BP121" s="35"/>
      <c r="BX121" s="740"/>
      <c r="BY121" s="740"/>
      <c r="BZ121" s="740"/>
      <c r="CA121" s="581"/>
      <c r="CB121" s="35"/>
      <c r="CV121" s="1290"/>
      <c r="CW121" s="1290"/>
      <c r="CX121" s="1290"/>
      <c r="CY121" s="1291"/>
      <c r="CZ121" s="1291"/>
      <c r="DA121" s="1206"/>
      <c r="DB121" s="1292"/>
      <c r="DC121" s="1292"/>
      <c r="DD121" s="1292"/>
      <c r="DE121" s="1292"/>
    </row>
    <row r="122" spans="64:109" ht="14.25" customHeight="1"/>
    <row r="123" spans="64:109" ht="13.5" customHeight="1"/>
    <row r="124" spans="64:109" ht="13.5" customHeight="1"/>
    <row r="125" spans="64:109" ht="13.5" customHeight="1"/>
    <row r="127" spans="64:109" ht="13.5" customHeight="1"/>
    <row r="129" spans="33:77">
      <c r="AZ129" s="1212"/>
    </row>
    <row r="130" spans="33:77">
      <c r="AZ130" s="1212"/>
    </row>
    <row r="131" spans="33:77">
      <c r="AZ131" s="1212"/>
    </row>
    <row r="132" spans="33:77">
      <c r="AY132" s="1212"/>
      <c r="AZ132" s="1293"/>
    </row>
    <row r="133" spans="33:77">
      <c r="AY133" s="1212"/>
      <c r="AZ133" s="1293"/>
    </row>
    <row r="134" spans="33:77" ht="13.5" customHeight="1">
      <c r="AY134" s="1212"/>
      <c r="AZ134" s="1293"/>
    </row>
    <row r="135" spans="33:77">
      <c r="AG135" s="504"/>
      <c r="AH135" s="504"/>
      <c r="AI135" s="504"/>
      <c r="AY135" s="1293"/>
      <c r="AZ135" s="1293"/>
    </row>
    <row r="136" spans="33:77">
      <c r="AG136" s="504"/>
      <c r="AH136" s="504"/>
      <c r="AI136" s="504"/>
      <c r="AY136" s="1293"/>
    </row>
    <row r="137" spans="33:77">
      <c r="AG137" s="504"/>
      <c r="AH137" s="504"/>
      <c r="AI137" s="504"/>
      <c r="AY137" s="1293"/>
    </row>
    <row r="138" spans="33:77" ht="13.5" customHeight="1">
      <c r="AG138" s="504"/>
      <c r="AH138" s="504"/>
      <c r="AI138" s="504"/>
      <c r="AY138" s="1293"/>
    </row>
    <row r="139" spans="33:77" ht="13.5" customHeight="1">
      <c r="AG139" s="504"/>
      <c r="AH139" s="504"/>
      <c r="AI139" s="504"/>
    </row>
    <row r="140" spans="33:77">
      <c r="AG140" s="504"/>
      <c r="AH140" s="504"/>
      <c r="AI140" s="504"/>
      <c r="AR140" s="1212"/>
      <c r="AS140" s="1212"/>
      <c r="AT140" s="1212"/>
      <c r="AU140" s="1212"/>
      <c r="AW140" s="1212"/>
      <c r="AX140" s="1212"/>
    </row>
    <row r="141" spans="33:77">
      <c r="AG141" s="504"/>
      <c r="AH141" s="504"/>
      <c r="AI141" s="504"/>
      <c r="AR141" s="1212"/>
      <c r="AS141" s="1212"/>
      <c r="AT141" s="1212"/>
      <c r="AU141" s="1212"/>
      <c r="AV141" s="1212"/>
      <c r="AW141" s="1212"/>
      <c r="AX141" s="1212"/>
    </row>
    <row r="142" spans="33:77">
      <c r="AG142" s="504"/>
      <c r="AH142" s="504"/>
      <c r="AI142" s="504"/>
      <c r="AR142" s="1212"/>
      <c r="AS142" s="1212"/>
      <c r="AT142" s="1212"/>
      <c r="AU142" s="1212"/>
      <c r="AV142" s="1212"/>
      <c r="AW142" s="1212"/>
      <c r="AX142" s="1212"/>
    </row>
    <row r="143" spans="33:77">
      <c r="AG143" s="504"/>
      <c r="AH143" s="504"/>
      <c r="AI143" s="504"/>
      <c r="AR143" s="1293"/>
      <c r="AS143" s="1293"/>
      <c r="AT143" s="1293"/>
      <c r="AU143" s="1293"/>
      <c r="AV143" s="1212"/>
      <c r="AW143" s="1293"/>
      <c r="AX143" s="1293"/>
      <c r="BB143" s="1294"/>
      <c r="BC143" s="1294"/>
      <c r="BD143" s="1294"/>
      <c r="BE143" s="1294"/>
      <c r="BG143" s="1295"/>
      <c r="BH143" s="1295"/>
      <c r="BI143" s="1296"/>
      <c r="BJ143" s="1296"/>
      <c r="BK143" s="105"/>
      <c r="BL143" s="22"/>
      <c r="BM143" s="22"/>
      <c r="BN143" s="22"/>
      <c r="BO143" s="22"/>
      <c r="BY143" s="505"/>
    </row>
    <row r="144" spans="33:77">
      <c r="AG144" s="504"/>
      <c r="AH144" s="504"/>
      <c r="AI144" s="504"/>
      <c r="AR144" s="1293"/>
      <c r="AS144" s="1293"/>
      <c r="AT144" s="1293"/>
      <c r="AU144" s="1293"/>
      <c r="AV144" s="1293"/>
      <c r="AW144" s="1293"/>
      <c r="AX144" s="1293"/>
      <c r="BA144" s="1212"/>
      <c r="BB144" s="1294"/>
      <c r="BC144" s="1294"/>
      <c r="BD144" s="1294"/>
      <c r="BE144" s="1294"/>
      <c r="BF144" s="1294"/>
      <c r="BG144" s="1295"/>
      <c r="BH144" s="1295"/>
      <c r="BI144" s="1296"/>
      <c r="BJ144" s="1296"/>
      <c r="BK144" s="105"/>
      <c r="BL144" s="22"/>
      <c r="BM144" s="22"/>
      <c r="BN144" s="22"/>
      <c r="BO144" s="22"/>
      <c r="BY144" s="505"/>
    </row>
    <row r="145" spans="33:88">
      <c r="AG145" s="504"/>
      <c r="AH145" s="504"/>
      <c r="AI145" s="504"/>
      <c r="AR145" s="1293"/>
      <c r="AS145" s="1293"/>
      <c r="AT145" s="1293"/>
      <c r="AU145" s="1293"/>
      <c r="AV145" s="1293"/>
      <c r="AW145" s="1293"/>
      <c r="AX145" s="1293"/>
      <c r="BA145" s="1212"/>
      <c r="BB145" s="1294"/>
      <c r="BC145" s="1294"/>
      <c r="BD145" s="1294"/>
      <c r="BY145" s="505"/>
    </row>
    <row r="146" spans="33:88">
      <c r="AG146" s="504"/>
      <c r="AH146" s="504"/>
      <c r="AI146" s="504"/>
      <c r="AR146" s="1293"/>
      <c r="AS146" s="1293"/>
      <c r="AT146" s="1293"/>
      <c r="AU146" s="1293"/>
      <c r="AV146" s="1293"/>
      <c r="AW146" s="1293"/>
      <c r="AX146" s="1293"/>
      <c r="BA146" s="1212"/>
      <c r="BB146" s="1294"/>
      <c r="BC146" s="1294"/>
      <c r="BD146" s="1294"/>
      <c r="BY146" s="505"/>
      <c r="CH146" s="1212"/>
      <c r="CI146" s="1212"/>
      <c r="CJ146" s="1212"/>
    </row>
    <row r="147" spans="33:88" ht="13.5">
      <c r="AG147" s="504"/>
      <c r="AH147" s="504"/>
      <c r="AI147" s="504"/>
      <c r="AV147" s="1293"/>
      <c r="BA147" s="1293"/>
      <c r="BF147" s="1297"/>
      <c r="BG147" s="1297"/>
      <c r="BH147" s="1297"/>
      <c r="BI147" s="1298"/>
      <c r="BJ147" s="1298"/>
      <c r="BK147" s="105"/>
      <c r="BL147" s="22"/>
      <c r="BM147" s="22"/>
      <c r="BN147" s="22"/>
      <c r="BO147" s="22"/>
      <c r="BY147" s="505"/>
      <c r="CH147" s="1206"/>
      <c r="CI147" s="1206"/>
      <c r="CJ147" s="1206"/>
    </row>
    <row r="148" spans="33:88">
      <c r="AG148" s="504"/>
      <c r="AH148" s="504"/>
      <c r="AI148" s="504"/>
      <c r="BA148" s="1293"/>
      <c r="BF148" s="1297"/>
      <c r="BG148" s="1297"/>
      <c r="BH148" s="1297"/>
      <c r="BI148" s="1298"/>
      <c r="BJ148" s="1298"/>
      <c r="BK148" s="105"/>
      <c r="BL148" s="22"/>
      <c r="BM148" s="22"/>
      <c r="BN148" s="22"/>
      <c r="BO148" s="22"/>
      <c r="BY148" s="505"/>
    </row>
    <row r="149" spans="33:88">
      <c r="AG149" s="504"/>
      <c r="AH149" s="504"/>
      <c r="AI149" s="504"/>
      <c r="BA149" s="1293"/>
      <c r="BF149" s="1297"/>
      <c r="BG149" s="1297"/>
      <c r="BH149" s="1297"/>
      <c r="BI149" s="1298"/>
      <c r="BJ149" s="1298"/>
      <c r="BK149" s="105"/>
      <c r="BL149" s="22"/>
      <c r="BM149" s="22"/>
      <c r="BN149" s="22"/>
      <c r="BO149" s="22"/>
      <c r="BY149" s="505"/>
    </row>
    <row r="150" spans="33:88" ht="13.5">
      <c r="AG150" s="504"/>
      <c r="AH150" s="504"/>
      <c r="AI150" s="504"/>
      <c r="BA150" s="1293"/>
      <c r="BF150" s="1297"/>
      <c r="BG150" s="1297"/>
      <c r="BH150" s="1297"/>
      <c r="BI150" s="1298"/>
      <c r="BJ150" s="1298"/>
      <c r="BK150" s="105"/>
      <c r="BL150" s="22"/>
      <c r="BM150" s="22"/>
      <c r="BN150" s="22"/>
      <c r="BO150" s="22"/>
      <c r="BY150" s="1299"/>
    </row>
    <row r="151" spans="33:88" ht="13.5">
      <c r="AG151" s="504"/>
      <c r="AH151" s="504"/>
      <c r="AI151" s="504"/>
      <c r="BF151" s="858"/>
      <c r="BG151" s="1293"/>
      <c r="BH151" s="1293"/>
      <c r="BI151" s="1300"/>
      <c r="BJ151" s="1300"/>
      <c r="BK151" s="105"/>
      <c r="BL151" s="22"/>
      <c r="BM151" s="22"/>
      <c r="BN151" s="22"/>
      <c r="BO151" s="22"/>
      <c r="BY151" s="1299"/>
    </row>
    <row r="152" spans="33:88">
      <c r="AG152" s="504"/>
      <c r="AH152" s="504"/>
      <c r="AI152" s="504"/>
      <c r="BF152" s="1293"/>
      <c r="BG152" s="1293"/>
      <c r="BH152" s="1293"/>
      <c r="BI152" s="1300"/>
      <c r="BJ152" s="1300"/>
      <c r="BK152" s="105"/>
      <c r="BL152" s="22"/>
      <c r="BM152" s="22"/>
      <c r="BN152" s="22"/>
      <c r="BO152" s="22"/>
    </row>
    <row r="153" spans="33:88">
      <c r="AG153" s="504"/>
      <c r="AH153" s="504"/>
      <c r="AI153" s="504"/>
      <c r="BI153" s="22"/>
      <c r="BJ153" s="22"/>
      <c r="BK153" s="22"/>
      <c r="BL153" s="22"/>
      <c r="BM153" s="22"/>
      <c r="BN153" s="22"/>
      <c r="BO153" s="22"/>
    </row>
    <row r="154" spans="33:88">
      <c r="BI154" s="1344"/>
      <c r="BJ154" s="1344"/>
      <c r="BK154" s="1344"/>
      <c r="BL154" s="22"/>
      <c r="BM154" s="22"/>
      <c r="BN154" s="22"/>
      <c r="BO154" s="22"/>
    </row>
    <row r="156" spans="33:88">
      <c r="BP156" s="1212"/>
      <c r="BQ156" s="1212"/>
      <c r="BR156" s="1212"/>
      <c r="BS156" s="1212"/>
      <c r="BT156" s="1212"/>
      <c r="BU156" s="1301"/>
      <c r="BV156" s="1301"/>
      <c r="BW156" s="1301"/>
      <c r="BX156" s="1301"/>
      <c r="BY156" s="1302"/>
      <c r="BZ156" s="1302"/>
    </row>
    <row r="157" spans="33:88">
      <c r="BP157" s="1212"/>
      <c r="BQ157" s="1212"/>
      <c r="BR157" s="1212"/>
      <c r="BS157" s="1212"/>
      <c r="BT157" s="1212"/>
      <c r="BU157" s="1301"/>
      <c r="BV157" s="1301"/>
      <c r="BW157" s="1301"/>
      <c r="BX157" s="1301"/>
      <c r="BY157" s="1302"/>
      <c r="BZ157" s="1302"/>
    </row>
    <row r="158" spans="33:88">
      <c r="BP158" s="1212"/>
      <c r="BQ158" s="1212"/>
      <c r="BR158" s="1212"/>
      <c r="BS158" s="1212"/>
      <c r="BT158" s="1212"/>
      <c r="BU158" s="1303"/>
      <c r="BV158" s="1303"/>
      <c r="BW158" s="1303"/>
      <c r="BX158" s="1303"/>
      <c r="BY158" s="1302"/>
      <c r="BZ158" s="1302"/>
    </row>
    <row r="162" spans="68:78">
      <c r="BP162" s="1212"/>
      <c r="BQ162" s="1212"/>
      <c r="BR162" s="1212"/>
      <c r="BS162" s="1212"/>
      <c r="BT162" s="1212"/>
      <c r="BU162" s="1303"/>
      <c r="BV162" s="1303"/>
      <c r="BW162" s="1303"/>
      <c r="BX162" s="1303"/>
      <c r="BY162" s="1302"/>
      <c r="BZ162" s="1302"/>
    </row>
    <row r="164" spans="68:78">
      <c r="BP164" s="1212"/>
      <c r="BQ164" s="1212"/>
      <c r="BR164" s="1212"/>
      <c r="BS164" s="1212"/>
      <c r="BT164" s="1212"/>
      <c r="BU164" s="1303"/>
      <c r="BV164" s="1303"/>
      <c r="BW164" s="1303"/>
      <c r="BX164" s="1303"/>
      <c r="BY164" s="1302"/>
      <c r="BZ164" s="1302"/>
    </row>
    <row r="165" spans="68:78">
      <c r="BP165" s="1212"/>
      <c r="BQ165" s="1212"/>
      <c r="BR165" s="1212"/>
      <c r="BS165" s="1212"/>
      <c r="BT165" s="1212"/>
      <c r="BU165" s="1301"/>
      <c r="BV165" s="1301"/>
      <c r="BW165" s="1301"/>
      <c r="BX165" s="1301"/>
      <c r="BY165" s="1302"/>
      <c r="BZ165" s="1302"/>
    </row>
  </sheetData>
  <sheetProtection algorithmName="SHA-512" hashValue="c1RNf5Oy7I81dv8sBcblcCa/gQMaexxdIU6OClkyd90r+oQ9Tf+1udoqhJziT9yQO1THIjfvsxZpYz5rsPBz1g==" saltValue="FJI6T5fm2dGKe7FpAE/J/Q==" spinCount="100000" sheet="1" formatCells="0" formatColumns="0" formatRows="0"/>
  <mergeCells count="364">
    <mergeCell ref="D88:AF89"/>
    <mergeCell ref="AN55:AW55"/>
    <mergeCell ref="AN56:AW63"/>
    <mergeCell ref="AN64:AW64"/>
    <mergeCell ref="AN65:AX68"/>
    <mergeCell ref="F79:K80"/>
    <mergeCell ref="L79:U80"/>
    <mergeCell ref="V79:Z80"/>
    <mergeCell ref="AA79:AC80"/>
    <mergeCell ref="AD79:AD80"/>
    <mergeCell ref="AE79:AH80"/>
    <mergeCell ref="D82:AJ82"/>
    <mergeCell ref="D84:AJ84"/>
    <mergeCell ref="D86:AJ86"/>
    <mergeCell ref="F75:K78"/>
    <mergeCell ref="L75:M76"/>
    <mergeCell ref="N75:T76"/>
    <mergeCell ref="U75:Z76"/>
    <mergeCell ref="AA75:AC76"/>
    <mergeCell ref="AD75:AD76"/>
    <mergeCell ref="AE75:AH78"/>
    <mergeCell ref="L77:M78"/>
    <mergeCell ref="N77:T78"/>
    <mergeCell ref="U77:Z78"/>
    <mergeCell ref="AA77:AC78"/>
    <mergeCell ref="AD77:AD78"/>
    <mergeCell ref="AE71:AH72"/>
    <mergeCell ref="H73:K74"/>
    <mergeCell ref="N73:O74"/>
    <mergeCell ref="P73:Q74"/>
    <mergeCell ref="R73:U74"/>
    <mergeCell ref="V73:Z74"/>
    <mergeCell ref="AA73:AC74"/>
    <mergeCell ref="AD73:AD74"/>
    <mergeCell ref="AE73:AH74"/>
    <mergeCell ref="D52:AJ52"/>
    <mergeCell ref="D54:M54"/>
    <mergeCell ref="D55:E56"/>
    <mergeCell ref="F55:K56"/>
    <mergeCell ref="L55:AD56"/>
    <mergeCell ref="AE55:AH56"/>
    <mergeCell ref="E40:Q40"/>
    <mergeCell ref="S40:T40"/>
    <mergeCell ref="D47:AJ47"/>
    <mergeCell ref="C48:Y48"/>
    <mergeCell ref="E49:H49"/>
    <mergeCell ref="I49:L49"/>
    <mergeCell ref="M49:P49"/>
    <mergeCell ref="Q49:T49"/>
    <mergeCell ref="U49:X49"/>
    <mergeCell ref="Y49:AB49"/>
    <mergeCell ref="AM82:AW83"/>
    <mergeCell ref="BI154:BK154"/>
    <mergeCell ref="BD74:BG74"/>
    <mergeCell ref="BH74:BJ74"/>
    <mergeCell ref="BP74:BS74"/>
    <mergeCell ref="BT74:BV74"/>
    <mergeCell ref="AM88:AW88"/>
    <mergeCell ref="BD75:BG75"/>
    <mergeCell ref="BH75:BJ75"/>
    <mergeCell ref="BP75:BS75"/>
    <mergeCell ref="BT75:BV75"/>
    <mergeCell ref="AN74:AW75"/>
    <mergeCell ref="AN76:AW78"/>
    <mergeCell ref="AM79:AW81"/>
    <mergeCell ref="AM89:AW89"/>
    <mergeCell ref="D57:E80"/>
    <mergeCell ref="F57:G74"/>
    <mergeCell ref="H57:K58"/>
    <mergeCell ref="N57:O58"/>
    <mergeCell ref="P57:Q58"/>
    <mergeCell ref="R57:R58"/>
    <mergeCell ref="S57:S58"/>
    <mergeCell ref="T57:U58"/>
    <mergeCell ref="V57:Z58"/>
    <mergeCell ref="L60:M60"/>
    <mergeCell ref="L62:M62"/>
    <mergeCell ref="H63:K64"/>
    <mergeCell ref="N63:O64"/>
    <mergeCell ref="P63:Q64"/>
    <mergeCell ref="R63:R64"/>
    <mergeCell ref="S63:S64"/>
    <mergeCell ref="T63:U64"/>
    <mergeCell ref="V63:Z64"/>
    <mergeCell ref="P69:Q70"/>
    <mergeCell ref="R69:R70"/>
    <mergeCell ref="S69:S70"/>
    <mergeCell ref="T69:U70"/>
    <mergeCell ref="V69:Z70"/>
    <mergeCell ref="H71:U72"/>
    <mergeCell ref="AA57:AC58"/>
    <mergeCell ref="AD57:AD58"/>
    <mergeCell ref="AM87:AW87"/>
    <mergeCell ref="BD73:BG73"/>
    <mergeCell ref="BH73:BJ73"/>
    <mergeCell ref="BP73:BS73"/>
    <mergeCell ref="BT73:BV73"/>
    <mergeCell ref="AM85:AW86"/>
    <mergeCell ref="BD71:BG71"/>
    <mergeCell ref="BH71:BJ71"/>
    <mergeCell ref="BP71:BS71"/>
    <mergeCell ref="BT71:BV71"/>
    <mergeCell ref="BD72:BG72"/>
    <mergeCell ref="BH72:BJ72"/>
    <mergeCell ref="BP72:BS72"/>
    <mergeCell ref="BT72:BV72"/>
    <mergeCell ref="BD69:BG69"/>
    <mergeCell ref="BH69:BJ69"/>
    <mergeCell ref="BP69:BS69"/>
    <mergeCell ref="BT69:BV69"/>
    <mergeCell ref="BD70:BG70"/>
    <mergeCell ref="BH70:BJ70"/>
    <mergeCell ref="BP70:BS70"/>
    <mergeCell ref="BT70:BV70"/>
    <mergeCell ref="H59:K60"/>
    <mergeCell ref="L59:M59"/>
    <mergeCell ref="N59:O60"/>
    <mergeCell ref="P59:Q60"/>
    <mergeCell ref="R59:R60"/>
    <mergeCell ref="S59:S60"/>
    <mergeCell ref="T59:U60"/>
    <mergeCell ref="BD66:BG66"/>
    <mergeCell ref="H67:K68"/>
    <mergeCell ref="N67:O68"/>
    <mergeCell ref="P67:Q68"/>
    <mergeCell ref="R67:R68"/>
    <mergeCell ref="S67:S68"/>
    <mergeCell ref="T67:U68"/>
    <mergeCell ref="V67:Z68"/>
    <mergeCell ref="AA67:AC68"/>
    <mergeCell ref="AD67:AD68"/>
    <mergeCell ref="BD62:BG62"/>
    <mergeCell ref="V59:Z60"/>
    <mergeCell ref="AA59:AC60"/>
    <mergeCell ref="AD59:AD60"/>
    <mergeCell ref="AA63:AC64"/>
    <mergeCell ref="BD67:BG67"/>
    <mergeCell ref="AD63:AD64"/>
    <mergeCell ref="BH67:BJ67"/>
    <mergeCell ref="BP67:BS67"/>
    <mergeCell ref="BT67:BV67"/>
    <mergeCell ref="BD68:BG68"/>
    <mergeCell ref="BH68:BJ68"/>
    <mergeCell ref="BP68:BS68"/>
    <mergeCell ref="BT68:BV68"/>
    <mergeCell ref="AE57:AH70"/>
    <mergeCell ref="BD65:BG65"/>
    <mergeCell ref="BH65:BJ65"/>
    <mergeCell ref="BP65:BS65"/>
    <mergeCell ref="BT65:BV65"/>
    <mergeCell ref="BH66:BJ66"/>
    <mergeCell ref="BP66:BS66"/>
    <mergeCell ref="BT66:BV66"/>
    <mergeCell ref="BT57:BV57"/>
    <mergeCell ref="BT60:BV60"/>
    <mergeCell ref="BT61:BV61"/>
    <mergeCell ref="BT62:BV62"/>
    <mergeCell ref="BT63:BV63"/>
    <mergeCell ref="BT64:BV64"/>
    <mergeCell ref="AN70:AW73"/>
    <mergeCell ref="BH64:BJ64"/>
    <mergeCell ref="BP64:BS64"/>
    <mergeCell ref="H65:K66"/>
    <mergeCell ref="N65:O66"/>
    <mergeCell ref="P65:Q66"/>
    <mergeCell ref="R65:R66"/>
    <mergeCell ref="S65:S66"/>
    <mergeCell ref="T65:U66"/>
    <mergeCell ref="V65:Z66"/>
    <mergeCell ref="AA65:AC66"/>
    <mergeCell ref="AD65:AD66"/>
    <mergeCell ref="BD61:BG61"/>
    <mergeCell ref="BH61:BJ61"/>
    <mergeCell ref="BP61:BS61"/>
    <mergeCell ref="BD60:BG60"/>
    <mergeCell ref="BH60:BJ60"/>
    <mergeCell ref="BP60:BS60"/>
    <mergeCell ref="BD63:BG63"/>
    <mergeCell ref="BH63:BJ63"/>
    <mergeCell ref="BP63:BS63"/>
    <mergeCell ref="AD61:AD62"/>
    <mergeCell ref="H69:K70"/>
    <mergeCell ref="N69:O70"/>
    <mergeCell ref="AA69:AC70"/>
    <mergeCell ref="AD69:AD70"/>
    <mergeCell ref="V71:Z72"/>
    <mergeCell ref="AA71:AC72"/>
    <mergeCell ref="AD71:AD72"/>
    <mergeCell ref="BP54:BS54"/>
    <mergeCell ref="BP56:BS56"/>
    <mergeCell ref="H61:K62"/>
    <mergeCell ref="L61:M61"/>
    <mergeCell ref="N61:O62"/>
    <mergeCell ref="P61:Q62"/>
    <mergeCell ref="R61:R62"/>
    <mergeCell ref="S61:S62"/>
    <mergeCell ref="T61:U62"/>
    <mergeCell ref="V61:Z62"/>
    <mergeCell ref="AA61:AC62"/>
    <mergeCell ref="BD56:BG56"/>
    <mergeCell ref="BH56:BJ56"/>
    <mergeCell ref="BD58:BG58"/>
    <mergeCell ref="BH58:BJ58"/>
    <mergeCell ref="BH62:BJ62"/>
    <mergeCell ref="BD52:BM53"/>
    <mergeCell ref="BP52:BY53"/>
    <mergeCell ref="AM53:AW54"/>
    <mergeCell ref="BT54:BY54"/>
    <mergeCell ref="AL69:AW69"/>
    <mergeCell ref="BD55:BG55"/>
    <mergeCell ref="BH55:BJ55"/>
    <mergeCell ref="AM51:AW52"/>
    <mergeCell ref="BP55:BS55"/>
    <mergeCell ref="BT55:BV55"/>
    <mergeCell ref="BD54:BG54"/>
    <mergeCell ref="BH54:BM54"/>
    <mergeCell ref="BP58:BS58"/>
    <mergeCell ref="BT58:BV58"/>
    <mergeCell ref="BD59:BG59"/>
    <mergeCell ref="BH59:BJ59"/>
    <mergeCell ref="BP59:BS59"/>
    <mergeCell ref="BT59:BV59"/>
    <mergeCell ref="BT56:BV56"/>
    <mergeCell ref="BD57:BG57"/>
    <mergeCell ref="BH57:BJ57"/>
    <mergeCell ref="BP57:BS57"/>
    <mergeCell ref="BP62:BS62"/>
    <mergeCell ref="BD64:BG64"/>
    <mergeCell ref="AM48:AW50"/>
    <mergeCell ref="BT50:BV51"/>
    <mergeCell ref="BW50:BY51"/>
    <mergeCell ref="E42:Q42"/>
    <mergeCell ref="S42:T42"/>
    <mergeCell ref="AM42:AW47"/>
    <mergeCell ref="BD48:BG49"/>
    <mergeCell ref="BH48:BJ49"/>
    <mergeCell ref="BK48:BM49"/>
    <mergeCell ref="BP48:BS49"/>
    <mergeCell ref="BT48:BV49"/>
    <mergeCell ref="BW48:BY49"/>
    <mergeCell ref="BD50:BG51"/>
    <mergeCell ref="BH50:BJ51"/>
    <mergeCell ref="BK50:BM51"/>
    <mergeCell ref="BP50:BS51"/>
    <mergeCell ref="E50:G50"/>
    <mergeCell ref="I50:K50"/>
    <mergeCell ref="M50:O50"/>
    <mergeCell ref="Q50:S50"/>
    <mergeCell ref="U50:W50"/>
    <mergeCell ref="Y50:AA50"/>
    <mergeCell ref="CH43:CQ43"/>
    <mergeCell ref="BD44:BM45"/>
    <mergeCell ref="BP44:BY45"/>
    <mergeCell ref="CH44:CQ46"/>
    <mergeCell ref="A38:B38"/>
    <mergeCell ref="C38:AJ38"/>
    <mergeCell ref="AM38:AW39"/>
    <mergeCell ref="CH38:CQ41"/>
    <mergeCell ref="D39:S39"/>
    <mergeCell ref="E41:Q41"/>
    <mergeCell ref="S41:T41"/>
    <mergeCell ref="BD46:BG47"/>
    <mergeCell ref="BH46:BJ47"/>
    <mergeCell ref="BK46:BM47"/>
    <mergeCell ref="BP46:BS47"/>
    <mergeCell ref="BT46:BV47"/>
    <mergeCell ref="BW46:BY47"/>
    <mergeCell ref="C33:D33"/>
    <mergeCell ref="E33:AV34"/>
    <mergeCell ref="C35:D35"/>
    <mergeCell ref="E35:AV35"/>
    <mergeCell ref="G26:AV26"/>
    <mergeCell ref="D27:E27"/>
    <mergeCell ref="F27:AV27"/>
    <mergeCell ref="G28:AV29"/>
    <mergeCell ref="C30:D30"/>
    <mergeCell ref="E30:AV30"/>
    <mergeCell ref="G24:AV24"/>
    <mergeCell ref="D25:E25"/>
    <mergeCell ref="F25:AV25"/>
    <mergeCell ref="BD18:CO18"/>
    <mergeCell ref="C20:H20"/>
    <mergeCell ref="C21:D21"/>
    <mergeCell ref="E21:AV21"/>
    <mergeCell ref="C31:D31"/>
    <mergeCell ref="E31:AV32"/>
    <mergeCell ref="C17:E18"/>
    <mergeCell ref="F17:H18"/>
    <mergeCell ref="I17:K18"/>
    <mergeCell ref="L17:N18"/>
    <mergeCell ref="O17:Q18"/>
    <mergeCell ref="R17:T18"/>
    <mergeCell ref="C22:D22"/>
    <mergeCell ref="E22:AV22"/>
    <mergeCell ref="D23:E23"/>
    <mergeCell ref="F23:AV23"/>
    <mergeCell ref="X14:Z16"/>
    <mergeCell ref="C15:E16"/>
    <mergeCell ref="F15:K15"/>
    <mergeCell ref="L15:N16"/>
    <mergeCell ref="O15:Q16"/>
    <mergeCell ref="R15:W15"/>
    <mergeCell ref="AM15:AW19"/>
    <mergeCell ref="U17:W18"/>
    <mergeCell ref="X17:Z18"/>
    <mergeCell ref="AP12:AW14"/>
    <mergeCell ref="C11:D12"/>
    <mergeCell ref="E11:F12"/>
    <mergeCell ref="G11:I12"/>
    <mergeCell ref="J11:K12"/>
    <mergeCell ref="L11:N12"/>
    <mergeCell ref="O11:Q12"/>
    <mergeCell ref="R11:T12"/>
    <mergeCell ref="U11:V12"/>
    <mergeCell ref="C14:N14"/>
    <mergeCell ref="O14:W14"/>
    <mergeCell ref="F16:H16"/>
    <mergeCell ref="I16:K16"/>
    <mergeCell ref="R16:T16"/>
    <mergeCell ref="U16:W16"/>
    <mergeCell ref="Z10:AB10"/>
    <mergeCell ref="W11:Y12"/>
    <mergeCell ref="Z11:AB12"/>
    <mergeCell ref="AC11:AE12"/>
    <mergeCell ref="AF11:AH12"/>
    <mergeCell ref="AI11:AK12"/>
    <mergeCell ref="AL11:AN12"/>
    <mergeCell ref="AF10:AH10"/>
    <mergeCell ref="AI10:AK10"/>
    <mergeCell ref="C6:F8"/>
    <mergeCell ref="G6:AN6"/>
    <mergeCell ref="G7:Q7"/>
    <mergeCell ref="R7:AB7"/>
    <mergeCell ref="AC7:AN7"/>
    <mergeCell ref="G8:Q8"/>
    <mergeCell ref="R8:AB8"/>
    <mergeCell ref="AC8:AN8"/>
    <mergeCell ref="C9:D10"/>
    <mergeCell ref="E9:F10"/>
    <mergeCell ref="G9:K9"/>
    <mergeCell ref="L9:Q9"/>
    <mergeCell ref="R9:V9"/>
    <mergeCell ref="W9:AB9"/>
    <mergeCell ref="AC9:AE10"/>
    <mergeCell ref="AF9:AK9"/>
    <mergeCell ref="AL9:AN10"/>
    <mergeCell ref="G10:I10"/>
    <mergeCell ref="J10:K10"/>
    <mergeCell ref="L10:N10"/>
    <mergeCell ref="O10:Q10"/>
    <mergeCell ref="R10:T10"/>
    <mergeCell ref="U10:V10"/>
    <mergeCell ref="W10:Y10"/>
    <mergeCell ref="BC1:BG1"/>
    <mergeCell ref="A2:AK2"/>
    <mergeCell ref="AL2:AX2"/>
    <mergeCell ref="A4:B4"/>
    <mergeCell ref="C4:AJ4"/>
    <mergeCell ref="A1:AX1"/>
    <mergeCell ref="A5:B5"/>
    <mergeCell ref="C5:AA5"/>
    <mergeCell ref="AB5:AJ5"/>
    <mergeCell ref="AK5:AL5"/>
    <mergeCell ref="AM5:AR5"/>
  </mergeCells>
  <phoneticPr fontId="4"/>
  <conditionalFormatting sqref="C11:Q12">
    <cfRule type="containsBlanks" dxfId="357" priority="26">
      <formula>LEN(TRIM(C11))=0</formula>
    </cfRule>
  </conditionalFormatting>
  <conditionalFormatting sqref="C17:W18">
    <cfRule type="containsBlanks" dxfId="356" priority="24">
      <formula>LEN(TRIM(C17))=0</formula>
    </cfRule>
  </conditionalFormatting>
  <conditionalFormatting sqref="E50 M50">
    <cfRule type="containsBlanks" dxfId="355" priority="5">
      <formula>LEN(TRIM(E50))=0</formula>
    </cfRule>
  </conditionalFormatting>
  <conditionalFormatting sqref="I50">
    <cfRule type="containsBlanks" dxfId="354" priority="4">
      <formula>LEN(TRIM(I50))=0</formula>
    </cfRule>
  </conditionalFormatting>
  <conditionalFormatting sqref="P57 P59 P63 P65 P67">
    <cfRule type="containsBlanks" dxfId="353" priority="6">
      <formula>LEN(TRIM(P57))=0</formula>
    </cfRule>
  </conditionalFormatting>
  <conditionalFormatting sqref="Q50">
    <cfRule type="containsBlanks" dxfId="352" priority="3">
      <formula>LEN(TRIM(Q50))=0</formula>
    </cfRule>
  </conditionalFormatting>
  <conditionalFormatting sqref="R11">
    <cfRule type="containsBlanks" dxfId="351" priority="17">
      <formula>LEN(TRIM(R11))=0</formula>
    </cfRule>
  </conditionalFormatting>
  <conditionalFormatting sqref="U50">
    <cfRule type="containsBlanks" dxfId="350" priority="2">
      <formula>LEN(TRIM(U50))=0</formula>
    </cfRule>
  </conditionalFormatting>
  <conditionalFormatting sqref="U11:V12">
    <cfRule type="containsBlanks" dxfId="349" priority="14">
      <formula>LEN(TRIM(U11))=0</formula>
    </cfRule>
  </conditionalFormatting>
  <conditionalFormatting sqref="W11">
    <cfRule type="containsBlanks" dxfId="348" priority="16">
      <formula>LEN(TRIM(W11))=0</formula>
    </cfRule>
  </conditionalFormatting>
  <conditionalFormatting sqref="Y50">
    <cfRule type="containsBlanks" dxfId="347" priority="1">
      <formula>LEN(TRIM(Y50))=0</formula>
    </cfRule>
  </conditionalFormatting>
  <conditionalFormatting sqref="Z11:AB12">
    <cfRule type="containsBlanks" dxfId="346" priority="13">
      <formula>LEN(TRIM(Z11))=0</formula>
    </cfRule>
  </conditionalFormatting>
  <conditionalFormatting sqref="AC11 AF11 AI11">
    <cfRule type="containsBlanks" dxfId="345" priority="15">
      <formula>LEN(TRIM(AC11))=0</formula>
    </cfRule>
  </conditionalFormatting>
  <conditionalFormatting sqref="AK5">
    <cfRule type="containsBlanks" dxfId="344" priority="25">
      <formula>LEN(TRIM(AK5))=0</formula>
    </cfRule>
  </conditionalFormatting>
  <dataValidations count="1">
    <dataValidation imeMode="off" allowBlank="1" showInputMessage="1" showErrorMessage="1" sqref="P57:Q70" xr:uid="{8CC8F2BB-F69B-4F34-9140-FAD379C5F58D}"/>
  </dataValidations>
  <printOptions horizontalCentered="1"/>
  <pageMargins left="0.70866141732283472" right="0.51181102362204722" top="0.70866141732283472" bottom="0.19685039370078741" header="0.19685039370078741" footer="0.23622047244094491"/>
  <pageSetup paperSize="9" scale="66" orientation="portrait" cellComments="asDisplayed" r:id="rId1"/>
  <headerFooter alignWithMargins="0"/>
  <colBreaks count="1" manualBreakCount="1">
    <brk id="53"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293331" r:id="rId4" name="Check Box 16">
              <controlPr defaultSize="0" autoFill="0" autoLine="0" autoPict="0">
                <anchor moveWithCells="1" sizeWithCells="1">
                  <from>
                    <xdr:col>29</xdr:col>
                    <xdr:colOff>19050</xdr:colOff>
                    <xdr:row>81</xdr:row>
                    <xdr:rowOff>0</xdr:rowOff>
                  </from>
                  <to>
                    <xdr:col>32</xdr:col>
                    <xdr:colOff>0</xdr:colOff>
                    <xdr:row>82</xdr:row>
                    <xdr:rowOff>28575</xdr:rowOff>
                  </to>
                </anchor>
              </controlPr>
            </control>
          </mc:Choice>
        </mc:AlternateContent>
        <mc:AlternateContent xmlns:mc="http://schemas.openxmlformats.org/markup-compatibility/2006">
          <mc:Choice Requires="x14">
            <control shapeId="1293332" r:id="rId5" name="Check Box 17">
              <controlPr defaultSize="0" autoFill="0" autoLine="0" autoPict="0">
                <anchor moveWithCells="1" sizeWithCells="1">
                  <from>
                    <xdr:col>32</xdr:col>
                    <xdr:colOff>57150</xdr:colOff>
                    <xdr:row>81</xdr:row>
                    <xdr:rowOff>0</xdr:rowOff>
                  </from>
                  <to>
                    <xdr:col>35</xdr:col>
                    <xdr:colOff>38100</xdr:colOff>
                    <xdr:row>82</xdr:row>
                    <xdr:rowOff>19050</xdr:rowOff>
                  </to>
                </anchor>
              </controlPr>
            </control>
          </mc:Choice>
        </mc:AlternateContent>
        <mc:AlternateContent xmlns:mc="http://schemas.openxmlformats.org/markup-compatibility/2006">
          <mc:Choice Requires="x14">
            <control shapeId="1293333" r:id="rId6" name="Check Box 21">
              <controlPr defaultSize="0" autoFill="0" autoLine="0" autoPict="0">
                <anchor moveWithCells="1" sizeWithCells="1">
                  <from>
                    <xdr:col>29</xdr:col>
                    <xdr:colOff>9525</xdr:colOff>
                    <xdr:row>82</xdr:row>
                    <xdr:rowOff>152400</xdr:rowOff>
                  </from>
                  <to>
                    <xdr:col>31</xdr:col>
                    <xdr:colOff>180975</xdr:colOff>
                    <xdr:row>84</xdr:row>
                    <xdr:rowOff>9525</xdr:rowOff>
                  </to>
                </anchor>
              </controlPr>
            </control>
          </mc:Choice>
        </mc:AlternateContent>
        <mc:AlternateContent xmlns:mc="http://schemas.openxmlformats.org/markup-compatibility/2006">
          <mc:Choice Requires="x14">
            <control shapeId="1293334" r:id="rId7" name="Check Box 22">
              <controlPr defaultSize="0" autoFill="0" autoLine="0" autoPict="0">
                <anchor moveWithCells="1" sizeWithCells="1">
                  <from>
                    <xdr:col>32</xdr:col>
                    <xdr:colOff>47625</xdr:colOff>
                    <xdr:row>82</xdr:row>
                    <xdr:rowOff>152400</xdr:rowOff>
                  </from>
                  <to>
                    <xdr:col>35</xdr:col>
                    <xdr:colOff>28575</xdr:colOff>
                    <xdr:row>84</xdr:row>
                    <xdr:rowOff>0</xdr:rowOff>
                  </to>
                </anchor>
              </controlPr>
            </control>
          </mc:Choice>
        </mc:AlternateContent>
        <mc:AlternateContent xmlns:mc="http://schemas.openxmlformats.org/markup-compatibility/2006">
          <mc:Choice Requires="x14">
            <control shapeId="1293335" r:id="rId8" name="Check Box 23">
              <controlPr defaultSize="0" autoFill="0" autoLine="0" autoPict="0">
                <anchor moveWithCells="1" sizeWithCells="1">
                  <from>
                    <xdr:col>29</xdr:col>
                    <xdr:colOff>19050</xdr:colOff>
                    <xdr:row>38</xdr:row>
                    <xdr:rowOff>0</xdr:rowOff>
                  </from>
                  <to>
                    <xdr:col>32</xdr:col>
                    <xdr:colOff>0</xdr:colOff>
                    <xdr:row>39</xdr:row>
                    <xdr:rowOff>47625</xdr:rowOff>
                  </to>
                </anchor>
              </controlPr>
            </control>
          </mc:Choice>
        </mc:AlternateContent>
        <mc:AlternateContent xmlns:mc="http://schemas.openxmlformats.org/markup-compatibility/2006">
          <mc:Choice Requires="x14">
            <control shapeId="1293336" r:id="rId9" name="Check Box 24">
              <controlPr defaultSize="0" autoFill="0" autoLine="0" autoPict="0">
                <anchor moveWithCells="1" sizeWithCells="1">
                  <from>
                    <xdr:col>32</xdr:col>
                    <xdr:colOff>57150</xdr:colOff>
                    <xdr:row>38</xdr:row>
                    <xdr:rowOff>0</xdr:rowOff>
                  </from>
                  <to>
                    <xdr:col>35</xdr:col>
                    <xdr:colOff>38100</xdr:colOff>
                    <xdr:row>39</xdr:row>
                    <xdr:rowOff>38100</xdr:rowOff>
                  </to>
                </anchor>
              </controlPr>
            </control>
          </mc:Choice>
        </mc:AlternateContent>
        <mc:AlternateContent xmlns:mc="http://schemas.openxmlformats.org/markup-compatibility/2006">
          <mc:Choice Requires="x14">
            <control shapeId="1293337" r:id="rId10" name="Check Box 25">
              <controlPr defaultSize="0" autoFill="0" autoLine="0" autoPict="0">
                <anchor moveWithCells="1" sizeWithCells="1">
                  <from>
                    <xdr:col>29</xdr:col>
                    <xdr:colOff>9525</xdr:colOff>
                    <xdr:row>84</xdr:row>
                    <xdr:rowOff>76200</xdr:rowOff>
                  </from>
                  <to>
                    <xdr:col>31</xdr:col>
                    <xdr:colOff>180975</xdr:colOff>
                    <xdr:row>86</xdr:row>
                    <xdr:rowOff>76200</xdr:rowOff>
                  </to>
                </anchor>
              </controlPr>
            </control>
          </mc:Choice>
        </mc:AlternateContent>
        <mc:AlternateContent xmlns:mc="http://schemas.openxmlformats.org/markup-compatibility/2006">
          <mc:Choice Requires="x14">
            <control shapeId="1293338" r:id="rId11" name="Check Box 26">
              <controlPr defaultSize="0" autoFill="0" autoLine="0" autoPict="0">
                <anchor moveWithCells="1" sizeWithCells="1">
                  <from>
                    <xdr:col>32</xdr:col>
                    <xdr:colOff>47625</xdr:colOff>
                    <xdr:row>84</xdr:row>
                    <xdr:rowOff>104775</xdr:rowOff>
                  </from>
                  <to>
                    <xdr:col>35</xdr:col>
                    <xdr:colOff>28575</xdr:colOff>
                    <xdr:row>86</xdr:row>
                    <xdr:rowOff>28575</xdr:rowOff>
                  </to>
                </anchor>
              </controlPr>
            </control>
          </mc:Choice>
        </mc:AlternateContent>
        <mc:AlternateContent xmlns:mc="http://schemas.openxmlformats.org/markup-compatibility/2006">
          <mc:Choice Requires="x14">
            <control shapeId="1293339" r:id="rId12" name="Check Box 27">
              <controlPr defaultSize="0" autoFill="0" autoLine="0" autoPict="0">
                <anchor moveWithCells="1" sizeWithCells="1">
                  <from>
                    <xdr:col>28</xdr:col>
                    <xdr:colOff>133350</xdr:colOff>
                    <xdr:row>88</xdr:row>
                    <xdr:rowOff>38100</xdr:rowOff>
                  </from>
                  <to>
                    <xdr:col>32</xdr:col>
                    <xdr:colOff>104775</xdr:colOff>
                    <xdr:row>89</xdr:row>
                    <xdr:rowOff>104775</xdr:rowOff>
                  </to>
                </anchor>
              </controlPr>
            </control>
          </mc:Choice>
        </mc:AlternateContent>
        <mc:AlternateContent xmlns:mc="http://schemas.openxmlformats.org/markup-compatibility/2006">
          <mc:Choice Requires="x14">
            <control shapeId="1293340" r:id="rId13" name="Check Box 28">
              <controlPr defaultSize="0" autoFill="0" autoLine="0" autoPict="0">
                <anchor moveWithCells="1" sizeWithCells="1">
                  <from>
                    <xdr:col>31</xdr:col>
                    <xdr:colOff>171450</xdr:colOff>
                    <xdr:row>88</xdr:row>
                    <xdr:rowOff>38100</xdr:rowOff>
                  </from>
                  <to>
                    <xdr:col>35</xdr:col>
                    <xdr:colOff>142875</xdr:colOff>
                    <xdr:row>89</xdr:row>
                    <xdr:rowOff>95250</xdr:rowOff>
                  </to>
                </anchor>
              </controlPr>
            </control>
          </mc:Choice>
        </mc:AlternateContent>
        <mc:AlternateContent xmlns:mc="http://schemas.openxmlformats.org/markup-compatibility/2006">
          <mc:Choice Requires="x14">
            <control shapeId="1293341" r:id="rId14" name="Check Box 29">
              <controlPr locked="0" defaultSize="0" autoFill="0" autoLine="0" autoPict="0">
                <anchor moveWithCells="1" sizeWithCells="1">
                  <from>
                    <xdr:col>3</xdr:col>
                    <xdr:colOff>19050</xdr:colOff>
                    <xdr:row>43</xdr:row>
                    <xdr:rowOff>133350</xdr:rowOff>
                  </from>
                  <to>
                    <xdr:col>4</xdr:col>
                    <xdr:colOff>133350</xdr:colOff>
                    <xdr:row>45</xdr:row>
                    <xdr:rowOff>38100</xdr:rowOff>
                  </to>
                </anchor>
              </controlPr>
            </control>
          </mc:Choice>
        </mc:AlternateContent>
        <mc:AlternateContent xmlns:mc="http://schemas.openxmlformats.org/markup-compatibility/2006">
          <mc:Choice Requires="x14">
            <control shapeId="1293342" r:id="rId15" name="Check Box 30">
              <controlPr defaultSize="0" autoFill="0" autoLine="0" autoPict="0">
                <anchor moveWithCells="1" sizeWithCells="1">
                  <from>
                    <xdr:col>29</xdr:col>
                    <xdr:colOff>9525</xdr:colOff>
                    <xdr:row>46</xdr:row>
                    <xdr:rowOff>0</xdr:rowOff>
                  </from>
                  <to>
                    <xdr:col>31</xdr:col>
                    <xdr:colOff>180975</xdr:colOff>
                    <xdr:row>47</xdr:row>
                    <xdr:rowOff>0</xdr:rowOff>
                  </to>
                </anchor>
              </controlPr>
            </control>
          </mc:Choice>
        </mc:AlternateContent>
        <mc:AlternateContent xmlns:mc="http://schemas.openxmlformats.org/markup-compatibility/2006">
          <mc:Choice Requires="x14">
            <control shapeId="1293343" r:id="rId16" name="Check Box 31">
              <controlPr defaultSize="0" autoFill="0" autoLine="0" autoPict="0">
                <anchor moveWithCells="1" sizeWithCells="1">
                  <from>
                    <xdr:col>32</xdr:col>
                    <xdr:colOff>47625</xdr:colOff>
                    <xdr:row>46</xdr:row>
                    <xdr:rowOff>0</xdr:rowOff>
                  </from>
                  <to>
                    <xdr:col>35</xdr:col>
                    <xdr:colOff>28575</xdr:colOff>
                    <xdr:row>47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BBE8-8020-44D4-9867-91743D4908D3}">
  <sheetPr>
    <tabColor theme="8" tint="0.59999389629810485"/>
  </sheetPr>
  <dimension ref="A1:CJ80"/>
  <sheetViews>
    <sheetView showGridLines="0" view="pageBreakPreview" zoomScale="115" zoomScaleNormal="100" zoomScaleSheetLayoutView="115" workbookViewId="0">
      <selection activeCell="D7" sqref="D7:AF7"/>
    </sheetView>
  </sheetViews>
  <sheetFormatPr defaultColWidth="8" defaultRowHeight="12"/>
  <cols>
    <col min="1" max="1" width="1.375" style="22" customWidth="1"/>
    <col min="2" max="31" width="2" style="22" customWidth="1"/>
    <col min="32" max="32" width="4.375" style="22" customWidth="1"/>
    <col min="33" max="34" width="2.75" style="22" customWidth="1"/>
    <col min="35" max="35" width="2.75" style="142" customWidth="1"/>
    <col min="36" max="37" width="2" style="22" customWidth="1"/>
    <col min="38" max="38" width="2" style="142" customWidth="1"/>
    <col min="39" max="39" width="2" style="22" customWidth="1"/>
    <col min="40" max="40" width="2" style="141" customWidth="1"/>
    <col min="41" max="41" width="2" style="182" customWidth="1"/>
    <col min="42" max="44" width="2" style="22" customWidth="1"/>
    <col min="45" max="59" width="2.375" style="22" customWidth="1"/>
    <col min="60" max="69" width="2.625" style="22" customWidth="1"/>
    <col min="70" max="75" width="2.375" style="22" customWidth="1"/>
    <col min="76" max="86" width="3.875" style="22" customWidth="1"/>
    <col min="87" max="87" width="4.5" style="22" customWidth="1"/>
    <col min="88" max="88" width="5" style="22" customWidth="1"/>
    <col min="89" max="16384" width="8" style="22"/>
  </cols>
  <sheetData>
    <row r="1" spans="1:69" ht="14.1" customHeight="1">
      <c r="A1" s="1337" t="s">
        <v>1418</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M1" s="1337"/>
      <c r="AN1" s="1337"/>
      <c r="AO1" s="1337"/>
      <c r="AP1" s="1337"/>
      <c r="AQ1" s="1337"/>
      <c r="AR1" s="1337"/>
      <c r="AT1" s="194"/>
      <c r="AU1" s="194"/>
      <c r="AV1" s="194"/>
      <c r="AW1" s="194"/>
      <c r="AX1" s="194"/>
    </row>
    <row r="2" spans="1:69" ht="5.0999999999999996" customHeight="1" thickBot="1">
      <c r="A2" s="1318"/>
      <c r="B2" s="1318"/>
      <c r="C2" s="1318"/>
      <c r="D2" s="1318"/>
      <c r="E2" s="1318"/>
      <c r="F2" s="1318"/>
      <c r="G2" s="1318"/>
      <c r="H2" s="1318"/>
      <c r="I2" s="1318"/>
      <c r="J2" s="1318"/>
      <c r="K2" s="1318"/>
      <c r="L2" s="1318"/>
      <c r="M2" s="1318"/>
      <c r="N2" s="1318"/>
      <c r="O2" s="1318"/>
      <c r="P2" s="1318"/>
      <c r="Q2" s="1318"/>
      <c r="R2" s="1318"/>
      <c r="S2" s="1318"/>
      <c r="T2" s="1318"/>
      <c r="U2" s="1318"/>
      <c r="V2" s="1318"/>
      <c r="W2" s="1318"/>
      <c r="X2" s="1318"/>
      <c r="Y2" s="1318"/>
      <c r="Z2" s="1318"/>
      <c r="AA2" s="1318"/>
      <c r="AB2" s="1318"/>
      <c r="AC2" s="1318"/>
      <c r="AD2" s="1318"/>
      <c r="AE2" s="1318"/>
      <c r="AF2" s="1318"/>
      <c r="AG2" s="1318"/>
      <c r="AH2" s="1318"/>
      <c r="AI2" s="1318"/>
      <c r="AJ2" s="1318"/>
      <c r="AK2" s="1318"/>
      <c r="AL2" s="1318"/>
      <c r="AM2" s="1318"/>
      <c r="AN2" s="1318"/>
      <c r="AO2" s="1318"/>
      <c r="AP2" s="1318"/>
      <c r="AQ2" s="1318"/>
      <c r="AR2" s="1318"/>
    </row>
    <row r="3" spans="1:69" ht="14.1" customHeight="1">
      <c r="B3" s="1339" t="s">
        <v>156</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1340"/>
      <c r="AD3" s="1340"/>
      <c r="AE3" s="1340"/>
      <c r="AF3" s="1340"/>
      <c r="AG3" s="1340"/>
      <c r="AH3" s="1858" t="s">
        <v>118</v>
      </c>
      <c r="AI3" s="1340"/>
      <c r="AJ3" s="1340"/>
      <c r="AK3" s="1340"/>
      <c r="AL3" s="1340"/>
      <c r="AM3" s="1340"/>
      <c r="AN3" s="1340"/>
      <c r="AO3" s="1340"/>
      <c r="AP3" s="1340"/>
      <c r="AQ3" s="1340"/>
      <c r="AR3" s="1859"/>
    </row>
    <row r="4" spans="1:69" ht="14.1" customHeight="1" thickBot="1">
      <c r="A4" s="23"/>
      <c r="B4" s="2499" t="s">
        <v>445</v>
      </c>
      <c r="C4" s="2500"/>
      <c r="D4" s="2501" t="s">
        <v>1419</v>
      </c>
      <c r="E4" s="2501"/>
      <c r="F4" s="2501"/>
      <c r="G4" s="2501"/>
      <c r="H4" s="2501"/>
      <c r="I4" s="2501"/>
      <c r="J4" s="2501"/>
      <c r="K4" s="2501"/>
      <c r="L4" s="2501"/>
      <c r="M4" s="2501"/>
      <c r="N4" s="2501"/>
      <c r="O4" s="2501"/>
      <c r="P4" s="2501"/>
      <c r="Q4" s="2501"/>
      <c r="R4" s="2501"/>
      <c r="S4" s="2501"/>
      <c r="T4" s="2501"/>
      <c r="U4" s="2501"/>
      <c r="V4" s="2501"/>
      <c r="W4" s="2501"/>
      <c r="X4" s="2501"/>
      <c r="Y4" s="2501"/>
      <c r="Z4" s="2501"/>
      <c r="AA4" s="2501"/>
      <c r="AB4" s="2501"/>
      <c r="AC4" s="2501"/>
      <c r="AD4" s="2501"/>
      <c r="AE4" s="2501"/>
      <c r="AF4" s="2501"/>
      <c r="AG4" s="538"/>
      <c r="AH4" s="539"/>
      <c r="AI4" s="540"/>
      <c r="AJ4" s="540"/>
      <c r="AK4" s="540"/>
      <c r="AL4" s="540"/>
      <c r="AM4" s="540"/>
      <c r="AN4" s="540"/>
      <c r="AO4" s="540"/>
      <c r="AP4" s="540"/>
      <c r="AQ4" s="540"/>
      <c r="AR4" s="1319"/>
    </row>
    <row r="5" spans="1:69" ht="14.1" customHeight="1">
      <c r="A5" s="23"/>
      <c r="B5" s="29"/>
      <c r="C5" s="23"/>
      <c r="D5" s="1991"/>
      <c r="E5" s="1991"/>
      <c r="F5" s="1991"/>
      <c r="G5" s="1991"/>
      <c r="H5" s="1991"/>
      <c r="I5" s="1991"/>
      <c r="J5" s="1991"/>
      <c r="K5" s="1991"/>
      <c r="L5" s="1991"/>
      <c r="M5" s="1991"/>
      <c r="N5" s="1991"/>
      <c r="O5" s="1991"/>
      <c r="P5" s="1991"/>
      <c r="Q5" s="1991"/>
      <c r="R5" s="1991"/>
      <c r="S5" s="1991"/>
      <c r="T5" s="1991"/>
      <c r="U5" s="1991"/>
      <c r="V5" s="1991"/>
      <c r="W5" s="1991"/>
      <c r="X5" s="1991"/>
      <c r="Y5" s="1991"/>
      <c r="Z5" s="1991"/>
      <c r="AA5" s="1991"/>
      <c r="AB5" s="1991"/>
      <c r="AC5" s="1991"/>
      <c r="AD5" s="1991"/>
      <c r="AE5" s="1991"/>
      <c r="AF5" s="1991"/>
      <c r="AG5" s="541"/>
      <c r="AH5" s="31"/>
      <c r="AI5" s="542"/>
      <c r="AJ5" s="542"/>
      <c r="AK5" s="542"/>
      <c r="AL5" s="542"/>
      <c r="AM5" s="542"/>
      <c r="AN5" s="542"/>
      <c r="AO5" s="542"/>
      <c r="AP5" s="542"/>
      <c r="AQ5" s="542"/>
      <c r="AR5" s="1320"/>
      <c r="AT5" s="2502" t="s">
        <v>1573</v>
      </c>
      <c r="AU5" s="2503"/>
      <c r="AV5" s="2503"/>
      <c r="AW5" s="2503"/>
      <c r="AX5" s="2503"/>
      <c r="AY5" s="2503"/>
      <c r="AZ5" s="2503"/>
      <c r="BA5" s="2503"/>
      <c r="BB5" s="2503"/>
      <c r="BC5" s="2503"/>
      <c r="BD5" s="2503"/>
      <c r="BE5" s="2503"/>
      <c r="BF5" s="2503"/>
      <c r="BG5" s="2503"/>
      <c r="BH5" s="2503"/>
      <c r="BI5" s="2503"/>
      <c r="BJ5" s="2503"/>
      <c r="BK5" s="2503"/>
      <c r="BL5" s="2503"/>
      <c r="BM5" s="2503"/>
      <c r="BN5" s="2503"/>
      <c r="BO5" s="2504"/>
    </row>
    <row r="6" spans="1:69" ht="14.1" customHeight="1">
      <c r="A6" s="23"/>
      <c r="B6" s="29"/>
      <c r="E6" s="23"/>
      <c r="F6" s="23"/>
      <c r="G6" s="23"/>
      <c r="H6" s="23"/>
      <c r="I6" s="23"/>
      <c r="J6" s="23"/>
      <c r="K6" s="23"/>
      <c r="L6" s="23"/>
      <c r="M6" s="23"/>
      <c r="N6" s="23"/>
      <c r="O6" s="23"/>
      <c r="P6" s="23"/>
      <c r="Q6" s="23"/>
      <c r="R6" s="172"/>
      <c r="S6" s="23"/>
      <c r="T6" s="40"/>
      <c r="U6" s="40"/>
      <c r="AF6" s="50"/>
      <c r="AG6" s="50"/>
      <c r="AH6" s="31"/>
      <c r="AI6" s="542"/>
      <c r="AJ6" s="542"/>
      <c r="AK6" s="542"/>
      <c r="AL6" s="542"/>
      <c r="AM6" s="542"/>
      <c r="AN6" s="542"/>
      <c r="AO6" s="542"/>
      <c r="AP6" s="542"/>
      <c r="AQ6" s="542"/>
      <c r="AR6" s="1320"/>
      <c r="AT6" s="2515" t="s">
        <v>1553</v>
      </c>
      <c r="AU6" s="2026"/>
      <c r="AV6" s="2026"/>
      <c r="AW6" s="2026"/>
      <c r="AX6" s="2026"/>
      <c r="AY6" s="2026"/>
      <c r="AZ6" s="2026"/>
      <c r="BA6" s="2026"/>
      <c r="BB6" s="2026"/>
      <c r="BC6" s="2026"/>
      <c r="BD6" s="2026"/>
      <c r="BE6" s="2026"/>
      <c r="BF6" s="2026"/>
      <c r="BG6" s="2026"/>
      <c r="BH6" s="2026"/>
      <c r="BI6" s="2026"/>
      <c r="BJ6" s="2026"/>
      <c r="BK6" s="2026"/>
      <c r="BL6" s="2026"/>
      <c r="BM6" s="2026"/>
      <c r="BN6" s="2026"/>
      <c r="BO6" s="2516"/>
    </row>
    <row r="7" spans="1:69" ht="14.1" customHeight="1">
      <c r="A7" s="23"/>
      <c r="B7" s="29"/>
      <c r="C7" s="136" t="s">
        <v>464</v>
      </c>
      <c r="D7" s="1869" t="s">
        <v>739</v>
      </c>
      <c r="E7" s="1869"/>
      <c r="F7" s="1869"/>
      <c r="G7" s="1869"/>
      <c r="H7" s="1869"/>
      <c r="I7" s="1869"/>
      <c r="J7" s="1869"/>
      <c r="K7" s="1869"/>
      <c r="L7" s="1869"/>
      <c r="M7" s="1869"/>
      <c r="N7" s="1869"/>
      <c r="O7" s="1869"/>
      <c r="P7" s="1869"/>
      <c r="Q7" s="1869"/>
      <c r="R7" s="1869"/>
      <c r="S7" s="1869"/>
      <c r="T7" s="1869"/>
      <c r="U7" s="1869"/>
      <c r="V7" s="1869"/>
      <c r="W7" s="1869"/>
      <c r="X7" s="1869"/>
      <c r="Y7" s="1869"/>
      <c r="Z7" s="1869"/>
      <c r="AA7" s="1869"/>
      <c r="AB7" s="1869"/>
      <c r="AC7" s="1869"/>
      <c r="AD7" s="1869"/>
      <c r="AE7" s="1869"/>
      <c r="AF7" s="1869"/>
      <c r="AG7" s="50"/>
      <c r="AH7" s="31"/>
      <c r="AI7" s="542"/>
      <c r="AJ7" s="542"/>
      <c r="AK7" s="542"/>
      <c r="AL7" s="542"/>
      <c r="AM7" s="542"/>
      <c r="AN7" s="542"/>
      <c r="AO7" s="542"/>
      <c r="AP7" s="542"/>
      <c r="AQ7" s="542"/>
      <c r="AR7" s="1320"/>
      <c r="AT7" s="2515"/>
      <c r="AU7" s="2026"/>
      <c r="AV7" s="2026"/>
      <c r="AW7" s="2026"/>
      <c r="AX7" s="2026"/>
      <c r="AY7" s="2026"/>
      <c r="AZ7" s="2026"/>
      <c r="BA7" s="2026"/>
      <c r="BB7" s="2026"/>
      <c r="BC7" s="2026"/>
      <c r="BD7" s="2026"/>
      <c r="BE7" s="2026"/>
      <c r="BF7" s="2026"/>
      <c r="BG7" s="2026"/>
      <c r="BH7" s="2026"/>
      <c r="BI7" s="2026"/>
      <c r="BJ7" s="2026"/>
      <c r="BK7" s="2026"/>
      <c r="BL7" s="2026"/>
      <c r="BM7" s="2026"/>
      <c r="BN7" s="2026"/>
      <c r="BO7" s="2516"/>
    </row>
    <row r="8" spans="1:69" ht="14.1" customHeight="1" thickBot="1">
      <c r="A8" s="23"/>
      <c r="B8" s="29"/>
      <c r="D8" s="1403" t="s">
        <v>427</v>
      </c>
      <c r="E8" s="1404"/>
      <c r="F8" s="1404"/>
      <c r="G8" s="1404"/>
      <c r="H8" s="1404"/>
      <c r="I8" s="1404"/>
      <c r="J8" s="1404"/>
      <c r="K8" s="1404"/>
      <c r="L8" s="1404"/>
      <c r="M8" s="1404"/>
      <c r="N8" s="2517"/>
      <c r="O8" s="2518" t="s">
        <v>1120</v>
      </c>
      <c r="P8" s="1404"/>
      <c r="Q8" s="1404"/>
      <c r="R8" s="1404"/>
      <c r="S8" s="1404"/>
      <c r="T8" s="1404"/>
      <c r="U8" s="2519"/>
      <c r="V8" s="2520" t="s">
        <v>43</v>
      </c>
      <c r="W8" s="1404"/>
      <c r="X8" s="1404"/>
      <c r="Y8" s="1404"/>
      <c r="Z8" s="1404"/>
      <c r="AA8" s="1404"/>
      <c r="AB8" s="1404"/>
      <c r="AC8" s="1404"/>
      <c r="AD8" s="1404"/>
      <c r="AE8" s="1404"/>
      <c r="AF8" s="1404"/>
      <c r="AG8" s="1404"/>
      <c r="AH8" s="1404"/>
      <c r="AI8" s="1404"/>
      <c r="AJ8" s="2518" t="s">
        <v>157</v>
      </c>
      <c r="AK8" s="1404"/>
      <c r="AL8" s="1404"/>
      <c r="AM8" s="1404"/>
      <c r="AN8" s="1404"/>
      <c r="AO8" s="1404"/>
      <c r="AP8" s="1404"/>
      <c r="AQ8" s="1405"/>
      <c r="AR8" s="32"/>
      <c r="AT8" s="2515"/>
      <c r="AU8" s="2026"/>
      <c r="AV8" s="2026"/>
      <c r="AW8" s="2026"/>
      <c r="AX8" s="2026"/>
      <c r="AY8" s="2026"/>
      <c r="AZ8" s="2026"/>
      <c r="BA8" s="2026"/>
      <c r="BB8" s="2026"/>
      <c r="BC8" s="2026"/>
      <c r="BD8" s="2026"/>
      <c r="BE8" s="2026"/>
      <c r="BF8" s="2026"/>
      <c r="BG8" s="2026"/>
      <c r="BH8" s="2026"/>
      <c r="BI8" s="2026"/>
      <c r="BJ8" s="2026"/>
      <c r="BK8" s="2026"/>
      <c r="BL8" s="2026"/>
      <c r="BM8" s="2026"/>
      <c r="BN8" s="2026"/>
      <c r="BO8" s="2516"/>
    </row>
    <row r="9" spans="1:69" ht="14.1" customHeight="1">
      <c r="A9" s="23"/>
      <c r="B9" s="29"/>
      <c r="D9" s="498"/>
      <c r="E9" s="499"/>
      <c r="F9" s="2505" t="s">
        <v>778</v>
      </c>
      <c r="G9" s="2505"/>
      <c r="H9" s="2505"/>
      <c r="I9" s="2505"/>
      <c r="J9" s="2505"/>
      <c r="K9" s="2505"/>
      <c r="L9" s="2505"/>
      <c r="M9" s="2505"/>
      <c r="N9" s="2506"/>
      <c r="O9" s="2507"/>
      <c r="P9" s="2344"/>
      <c r="Q9" s="2344"/>
      <c r="R9" s="2344"/>
      <c r="S9" s="2344"/>
      <c r="T9" s="2344"/>
      <c r="U9" s="2508"/>
      <c r="V9" s="174"/>
      <c r="W9" s="105"/>
      <c r="X9" s="2509" t="s">
        <v>158</v>
      </c>
      <c r="Y9" s="2509"/>
      <c r="Z9" s="2509"/>
      <c r="AA9" s="2509"/>
      <c r="AB9" s="2509"/>
      <c r="AC9" s="2509"/>
      <c r="AD9" s="2509"/>
      <c r="AE9" s="2509"/>
      <c r="AF9" s="2509"/>
      <c r="AG9" s="2509"/>
      <c r="AH9" s="2509"/>
      <c r="AI9" s="2509"/>
      <c r="AJ9" s="2510"/>
      <c r="AK9" s="2511"/>
      <c r="AL9" s="2511"/>
      <c r="AM9" s="2511"/>
      <c r="AN9" s="2511"/>
      <c r="AO9" s="2511"/>
      <c r="AP9" s="2511"/>
      <c r="AQ9" s="2512"/>
      <c r="AR9" s="32"/>
      <c r="AT9" s="1321"/>
      <c r="AU9" s="1321"/>
      <c r="AV9" s="1321"/>
      <c r="AW9" s="1321"/>
      <c r="AX9" s="1321"/>
      <c r="AY9" s="1321"/>
      <c r="AZ9" s="1321"/>
      <c r="BA9" s="1321"/>
      <c r="BB9" s="1321"/>
      <c r="BC9" s="1321"/>
      <c r="BD9" s="1321"/>
      <c r="BE9" s="1321"/>
      <c r="BF9" s="1321"/>
      <c r="BG9" s="1321"/>
      <c r="BH9" s="1321"/>
      <c r="BI9" s="1321"/>
      <c r="BJ9" s="1321"/>
      <c r="BK9" s="1321"/>
      <c r="BL9" s="1321"/>
      <c r="BM9" s="1321"/>
      <c r="BN9" s="1321"/>
      <c r="BO9" s="1321"/>
    </row>
    <row r="10" spans="1:69" ht="14.1" customHeight="1">
      <c r="A10" s="23"/>
      <c r="B10" s="29"/>
      <c r="D10" s="500"/>
      <c r="E10" s="497"/>
      <c r="F10" s="2521" t="s">
        <v>1121</v>
      </c>
      <c r="G10" s="2521"/>
      <c r="H10" s="2521"/>
      <c r="I10" s="2521"/>
      <c r="J10" s="2521"/>
      <c r="K10" s="2521"/>
      <c r="L10" s="2522"/>
      <c r="M10" s="2522"/>
      <c r="N10" s="543" t="s">
        <v>139</v>
      </c>
      <c r="O10" s="2486"/>
      <c r="P10" s="2487"/>
      <c r="Q10" s="2487"/>
      <c r="R10" s="2487"/>
      <c r="S10" s="2487"/>
      <c r="T10" s="2487"/>
      <c r="U10" s="2490"/>
      <c r="V10" s="544"/>
      <c r="W10" s="497"/>
      <c r="X10" s="2521" t="s">
        <v>776</v>
      </c>
      <c r="Y10" s="2521"/>
      <c r="Z10" s="2521"/>
      <c r="AA10" s="2521"/>
      <c r="AB10" s="2521"/>
      <c r="AC10" s="2521"/>
      <c r="AD10" s="2523"/>
      <c r="AE10" s="2523"/>
      <c r="AF10" s="2523"/>
      <c r="AG10" s="2523"/>
      <c r="AH10" s="2523"/>
      <c r="AI10" s="497" t="s">
        <v>139</v>
      </c>
      <c r="AJ10" s="2486"/>
      <c r="AK10" s="2487"/>
      <c r="AL10" s="2487"/>
      <c r="AM10" s="2487"/>
      <c r="AN10" s="2487"/>
      <c r="AO10" s="2487"/>
      <c r="AP10" s="2487"/>
      <c r="AQ10" s="2488"/>
      <c r="AR10" s="32"/>
      <c r="AT10" s="22" t="s">
        <v>172</v>
      </c>
    </row>
    <row r="11" spans="1:69" ht="14.1" customHeight="1">
      <c r="A11" s="23"/>
      <c r="B11" s="29"/>
      <c r="D11" s="501"/>
      <c r="E11" s="105"/>
      <c r="F11" s="2524"/>
      <c r="G11" s="2524"/>
      <c r="H11" s="2524"/>
      <c r="I11" s="2524"/>
      <c r="J11" s="2524"/>
      <c r="K11" s="2524"/>
      <c r="L11" s="2524"/>
      <c r="M11" s="2524"/>
      <c r="N11" s="2525"/>
      <c r="O11" s="2486"/>
      <c r="P11" s="2487"/>
      <c r="Q11" s="2487"/>
      <c r="R11" s="2487"/>
      <c r="S11" s="2487"/>
      <c r="T11" s="2487"/>
      <c r="U11" s="2490"/>
      <c r="V11" s="174"/>
      <c r="W11" s="105"/>
      <c r="X11" s="1737" t="s">
        <v>159</v>
      </c>
      <c r="Y11" s="1737"/>
      <c r="Z11" s="1737"/>
      <c r="AA11" s="1737"/>
      <c r="AB11" s="1737"/>
      <c r="AC11" s="1737"/>
      <c r="AD11" s="1737"/>
      <c r="AE11" s="1737"/>
      <c r="AF11" s="1737"/>
      <c r="AG11" s="1737"/>
      <c r="AH11" s="1737"/>
      <c r="AI11" s="1737"/>
      <c r="AJ11" s="2526"/>
      <c r="AK11" s="2527"/>
      <c r="AL11" s="2527"/>
      <c r="AM11" s="2527"/>
      <c r="AN11" s="2527"/>
      <c r="AO11" s="2527"/>
      <c r="AP11" s="2527"/>
      <c r="AQ11" s="2528"/>
      <c r="AR11" s="32"/>
      <c r="AU11" s="22" t="s">
        <v>176</v>
      </c>
    </row>
    <row r="12" spans="1:69" ht="14.1" customHeight="1">
      <c r="A12" s="23"/>
      <c r="B12" s="29"/>
      <c r="D12" s="500"/>
      <c r="E12" s="497"/>
      <c r="F12" s="2524"/>
      <c r="G12" s="2524"/>
      <c r="H12" s="2524"/>
      <c r="I12" s="2524"/>
      <c r="J12" s="2524"/>
      <c r="K12" s="2524"/>
      <c r="L12" s="2524"/>
      <c r="M12" s="2524"/>
      <c r="N12" s="2525"/>
      <c r="O12" s="2486"/>
      <c r="P12" s="2487"/>
      <c r="Q12" s="2487"/>
      <c r="R12" s="2487"/>
      <c r="S12" s="2487"/>
      <c r="T12" s="2487"/>
      <c r="U12" s="2490"/>
      <c r="V12" s="544"/>
      <c r="W12" s="497"/>
      <c r="X12" s="2521" t="s">
        <v>160</v>
      </c>
      <c r="Y12" s="2521"/>
      <c r="Z12" s="2521"/>
      <c r="AA12" s="2521"/>
      <c r="AB12" s="2521"/>
      <c r="AC12" s="2521"/>
      <c r="AD12" s="2523"/>
      <c r="AE12" s="2523"/>
      <c r="AF12" s="2523"/>
      <c r="AG12" s="2523"/>
      <c r="AH12" s="2523"/>
      <c r="AI12" s="497" t="s">
        <v>139</v>
      </c>
      <c r="AJ12" s="2486"/>
      <c r="AK12" s="2487"/>
      <c r="AL12" s="2487"/>
      <c r="AM12" s="2487"/>
      <c r="AN12" s="2487"/>
      <c r="AO12" s="2487"/>
      <c r="AP12" s="2487"/>
      <c r="AQ12" s="2488"/>
      <c r="AR12" s="32"/>
      <c r="AT12" s="22" t="s">
        <v>334</v>
      </c>
      <c r="BG12" s="22" t="s">
        <v>335</v>
      </c>
    </row>
    <row r="13" spans="1:69" ht="14.1" customHeight="1">
      <c r="A13" s="23"/>
      <c r="B13" s="29"/>
      <c r="D13" s="500"/>
      <c r="E13" s="497"/>
      <c r="F13" s="2487"/>
      <c r="G13" s="2487"/>
      <c r="H13" s="2487"/>
      <c r="I13" s="2487"/>
      <c r="J13" s="2487"/>
      <c r="K13" s="2487"/>
      <c r="L13" s="2487"/>
      <c r="M13" s="2487"/>
      <c r="N13" s="2489"/>
      <c r="O13" s="2486"/>
      <c r="P13" s="2487"/>
      <c r="Q13" s="2487"/>
      <c r="R13" s="2487"/>
      <c r="S13" s="2487"/>
      <c r="T13" s="2487"/>
      <c r="U13" s="2490"/>
      <c r="V13" s="544"/>
      <c r="W13" s="497"/>
      <c r="X13" s="2491" t="s">
        <v>1264</v>
      </c>
      <c r="Y13" s="2491"/>
      <c r="Z13" s="2491"/>
      <c r="AA13" s="2491"/>
      <c r="AB13" s="2491"/>
      <c r="AC13" s="2491"/>
      <c r="AD13" s="2491"/>
      <c r="AE13" s="2491"/>
      <c r="AF13" s="2491"/>
      <c r="AG13" s="2491"/>
      <c r="AH13" s="2491"/>
      <c r="AI13" s="2491"/>
      <c r="AJ13" s="2486"/>
      <c r="AK13" s="2487"/>
      <c r="AL13" s="2487"/>
      <c r="AM13" s="2487"/>
      <c r="AN13" s="2487"/>
      <c r="AO13" s="2487"/>
      <c r="AP13" s="2487"/>
      <c r="AQ13" s="2488"/>
      <c r="AR13" s="32"/>
      <c r="AU13" s="22" t="s">
        <v>177</v>
      </c>
      <c r="BH13" s="22" t="s">
        <v>336</v>
      </c>
    </row>
    <row r="14" spans="1:69" ht="14.1" customHeight="1">
      <c r="A14" s="23"/>
      <c r="B14" s="29"/>
      <c r="D14" s="495"/>
      <c r="E14" s="545"/>
      <c r="F14" s="2259"/>
      <c r="G14" s="2259"/>
      <c r="H14" s="2259"/>
      <c r="I14" s="2259"/>
      <c r="J14" s="2259"/>
      <c r="K14" s="2259"/>
      <c r="L14" s="2259"/>
      <c r="M14" s="2259"/>
      <c r="N14" s="2492"/>
      <c r="O14" s="2493"/>
      <c r="P14" s="2494"/>
      <c r="Q14" s="2494"/>
      <c r="R14" s="2494"/>
      <c r="S14" s="2494"/>
      <c r="T14" s="2494"/>
      <c r="U14" s="2495"/>
      <c r="V14" s="546"/>
      <c r="W14" s="496"/>
      <c r="X14" s="1861" t="s">
        <v>162</v>
      </c>
      <c r="Y14" s="1861"/>
      <c r="Z14" s="1861"/>
      <c r="AA14" s="2496"/>
      <c r="AB14" s="2496"/>
      <c r="AC14" s="2496"/>
      <c r="AD14" s="2496"/>
      <c r="AE14" s="2496"/>
      <c r="AF14" s="2496"/>
      <c r="AG14" s="2496"/>
      <c r="AH14" s="2496"/>
      <c r="AI14" s="545" t="s">
        <v>139</v>
      </c>
      <c r="AJ14" s="2497"/>
      <c r="AK14" s="2496"/>
      <c r="AL14" s="2496"/>
      <c r="AM14" s="2496"/>
      <c r="AN14" s="2496"/>
      <c r="AO14" s="2496"/>
      <c r="AP14" s="2496"/>
      <c r="AQ14" s="2498"/>
      <c r="AR14" s="32"/>
      <c r="AU14" s="1994" t="s">
        <v>178</v>
      </c>
      <c r="AV14" s="1994"/>
      <c r="AW14" s="1994"/>
      <c r="AX14" s="1994"/>
      <c r="AY14" s="1994"/>
      <c r="AZ14" s="1994"/>
      <c r="BA14" s="1994"/>
      <c r="BB14" s="1994"/>
      <c r="BC14" s="1994"/>
      <c r="BD14" s="1994"/>
      <c r="BE14" s="1994"/>
      <c r="BH14" s="1994" t="s">
        <v>337</v>
      </c>
      <c r="BI14" s="1994"/>
      <c r="BJ14" s="1994"/>
      <c r="BK14" s="1994"/>
      <c r="BL14" s="1994"/>
      <c r="BM14" s="1994"/>
      <c r="BN14" s="1994"/>
      <c r="BO14" s="1994"/>
      <c r="BP14" s="1994"/>
      <c r="BQ14" s="1994"/>
    </row>
    <row r="15" spans="1:69" ht="13.5" customHeight="1">
      <c r="A15" s="23"/>
      <c r="B15" s="29"/>
      <c r="D15" s="23"/>
      <c r="E15" s="23"/>
      <c r="F15" s="23"/>
      <c r="G15" s="23"/>
      <c r="H15" s="23"/>
      <c r="I15" s="23"/>
      <c r="J15" s="23"/>
      <c r="K15" s="23"/>
      <c r="L15" s="23"/>
      <c r="M15" s="23"/>
      <c r="N15" s="23"/>
      <c r="O15" s="23"/>
      <c r="P15" s="23"/>
      <c r="Q15" s="23"/>
      <c r="R15" s="23"/>
      <c r="S15" s="23"/>
      <c r="T15" s="23"/>
      <c r="U15" s="23"/>
      <c r="V15" s="23"/>
      <c r="W15" s="23"/>
      <c r="X15" s="23"/>
      <c r="Y15" s="23"/>
      <c r="Z15" s="547"/>
      <c r="AA15" s="547"/>
      <c r="AB15" s="547"/>
      <c r="AC15" s="547"/>
      <c r="AH15" s="256"/>
      <c r="AP15" s="269"/>
      <c r="AR15" s="32"/>
      <c r="AU15" s="1994"/>
      <c r="AV15" s="1994"/>
      <c r="AW15" s="1994"/>
      <c r="AX15" s="1994"/>
      <c r="AY15" s="1994"/>
      <c r="AZ15" s="1994"/>
      <c r="BA15" s="1994"/>
      <c r="BB15" s="1994"/>
      <c r="BC15" s="1994"/>
      <c r="BD15" s="1994"/>
      <c r="BE15" s="1994"/>
      <c r="BH15" s="1994"/>
      <c r="BI15" s="1994"/>
      <c r="BJ15" s="1994"/>
      <c r="BK15" s="1994"/>
      <c r="BL15" s="1994"/>
      <c r="BM15" s="1994"/>
      <c r="BN15" s="1994"/>
      <c r="BO15" s="1994"/>
      <c r="BP15" s="1994"/>
      <c r="BQ15" s="1994"/>
    </row>
    <row r="16" spans="1:69" ht="14.1" customHeight="1">
      <c r="A16" s="23"/>
      <c r="B16" s="1736" t="s">
        <v>462</v>
      </c>
      <c r="C16" s="1462"/>
      <c r="D16" s="23" t="s">
        <v>1683</v>
      </c>
      <c r="E16" s="23"/>
      <c r="F16" s="23"/>
      <c r="G16" s="23"/>
      <c r="H16" s="23"/>
      <c r="I16" s="23"/>
      <c r="J16" s="23"/>
      <c r="K16" s="23"/>
      <c r="L16" s="23"/>
      <c r="M16" s="23"/>
      <c r="N16" s="23"/>
      <c r="O16" s="23"/>
      <c r="P16" s="23"/>
      <c r="Q16" s="23"/>
      <c r="R16" s="23"/>
      <c r="S16" s="23"/>
      <c r="T16" s="23"/>
      <c r="U16" s="23"/>
      <c r="V16" s="23"/>
      <c r="W16" s="23"/>
      <c r="X16" s="23"/>
      <c r="Y16" s="23"/>
      <c r="Z16" s="547"/>
      <c r="AA16" s="547"/>
      <c r="AB16" s="547"/>
      <c r="AC16" s="547"/>
      <c r="AH16" s="31"/>
      <c r="AI16" s="22"/>
      <c r="AL16" s="22"/>
      <c r="AN16" s="22"/>
      <c r="AO16" s="22"/>
      <c r="AR16" s="204"/>
      <c r="AT16" s="22" t="s">
        <v>333</v>
      </c>
      <c r="AU16" s="109"/>
      <c r="AV16" s="109"/>
      <c r="AW16" s="109"/>
      <c r="AX16" s="109"/>
      <c r="AY16" s="1220"/>
      <c r="AZ16" s="1220"/>
      <c r="BA16" s="109"/>
      <c r="BB16" s="109"/>
      <c r="BC16" s="109"/>
      <c r="BD16" s="109"/>
      <c r="BE16" s="109"/>
      <c r="BF16" s="109"/>
      <c r="BG16" s="109"/>
      <c r="BH16" s="109"/>
      <c r="BI16" s="109"/>
      <c r="BJ16" s="109"/>
      <c r="BK16" s="109"/>
      <c r="BL16" s="109"/>
    </row>
    <row r="17" spans="1:88" ht="14.1" customHeight="1">
      <c r="A17" s="23"/>
      <c r="B17" s="29"/>
      <c r="D17" s="1737" t="s">
        <v>1764</v>
      </c>
      <c r="E17" s="1737"/>
      <c r="F17" s="1737"/>
      <c r="G17" s="1737"/>
      <c r="H17" s="1737"/>
      <c r="I17" s="1737"/>
      <c r="J17" s="1737"/>
      <c r="K17" s="1737"/>
      <c r="L17" s="1737"/>
      <c r="M17" s="1737"/>
      <c r="N17" s="1737"/>
      <c r="O17" s="1737"/>
      <c r="P17" s="1737"/>
      <c r="Q17" s="1737"/>
      <c r="R17" s="1737"/>
      <c r="S17" s="1737"/>
      <c r="T17" s="1737"/>
      <c r="U17" s="1737"/>
      <c r="V17" s="1737"/>
      <c r="W17" s="1737"/>
      <c r="X17" s="1737"/>
      <c r="Y17" s="1737"/>
      <c r="Z17" s="1737"/>
      <c r="AA17" s="1737"/>
      <c r="AB17" s="1737"/>
      <c r="AC17" s="1737"/>
      <c r="AD17" s="1737"/>
      <c r="AE17" s="1737"/>
      <c r="AF17" s="1737"/>
      <c r="AH17" s="31"/>
      <c r="AI17" s="22"/>
      <c r="AL17" s="22"/>
      <c r="AN17" s="22"/>
      <c r="AO17" s="22"/>
      <c r="AR17" s="204"/>
      <c r="BE17" s="22" t="s">
        <v>327</v>
      </c>
      <c r="BX17" s="1322" t="s">
        <v>1686</v>
      </c>
      <c r="BY17" s="183"/>
      <c r="BZ17" s="1323"/>
    </row>
    <row r="18" spans="1:88" ht="14.1" customHeight="1">
      <c r="A18" s="23"/>
      <c r="B18" s="29"/>
      <c r="D18" s="23"/>
      <c r="E18" s="23"/>
      <c r="F18" s="105" t="s">
        <v>126</v>
      </c>
      <c r="G18" s="23" t="s">
        <v>1684</v>
      </c>
      <c r="H18" s="23"/>
      <c r="I18" s="23"/>
      <c r="J18" s="23"/>
      <c r="K18" s="23"/>
      <c r="L18" s="23"/>
      <c r="M18" s="23"/>
      <c r="N18" s="23"/>
      <c r="O18" s="23"/>
      <c r="P18" s="23"/>
      <c r="Q18" s="23"/>
      <c r="R18" s="23"/>
      <c r="S18" s="23"/>
      <c r="T18" s="23"/>
      <c r="U18" s="23"/>
      <c r="V18" s="23"/>
      <c r="W18" s="23"/>
      <c r="X18" s="23"/>
      <c r="Y18" s="23"/>
      <c r="Z18" s="547"/>
      <c r="AA18" s="547"/>
      <c r="AB18" s="547"/>
      <c r="AC18" s="547"/>
      <c r="AH18" s="31"/>
      <c r="AI18" s="22"/>
      <c r="AL18" s="22"/>
      <c r="AN18" s="22"/>
      <c r="AO18" s="22"/>
      <c r="AR18" s="204"/>
      <c r="AT18" s="1370" t="s">
        <v>171</v>
      </c>
      <c r="AU18" s="1370"/>
      <c r="AV18" s="1370"/>
      <c r="AW18" s="1370"/>
      <c r="AX18" s="1370"/>
      <c r="AY18" s="1370"/>
      <c r="AZ18" s="1370"/>
      <c r="BA18" s="1370"/>
      <c r="BB18" s="1370"/>
      <c r="BC18" s="1370"/>
      <c r="BD18" s="1252"/>
      <c r="BE18" s="1253"/>
      <c r="BF18" s="1370" t="s">
        <v>171</v>
      </c>
      <c r="BG18" s="1370"/>
      <c r="BH18" s="1370"/>
      <c r="BI18" s="1370"/>
      <c r="BJ18" s="1370"/>
      <c r="BK18" s="1370"/>
      <c r="BL18" s="1370"/>
      <c r="BM18" s="1370"/>
      <c r="BN18" s="1370"/>
      <c r="BO18" s="1370"/>
      <c r="BX18" s="2513" t="b">
        <v>0</v>
      </c>
      <c r="BY18" s="1874"/>
      <c r="BZ18" s="2514"/>
    </row>
    <row r="19" spans="1:88" ht="14.1" customHeight="1">
      <c r="A19" s="23"/>
      <c r="B19" s="29"/>
      <c r="D19" s="23"/>
      <c r="E19" s="23"/>
      <c r="F19" s="105" t="s">
        <v>126</v>
      </c>
      <c r="G19" s="23" t="s">
        <v>1685</v>
      </c>
      <c r="H19" s="23"/>
      <c r="I19" s="23"/>
      <c r="J19" s="23"/>
      <c r="K19" s="23"/>
      <c r="L19" s="23"/>
      <c r="M19" s="23"/>
      <c r="N19" s="23"/>
      <c r="O19" s="23"/>
      <c r="P19" s="23"/>
      <c r="Q19" s="23"/>
      <c r="R19" s="23"/>
      <c r="S19" s="23"/>
      <c r="T19" s="23"/>
      <c r="U19" s="23"/>
      <c r="V19" s="23"/>
      <c r="W19" s="23"/>
      <c r="X19" s="23"/>
      <c r="Y19" s="23"/>
      <c r="Z19" s="547"/>
      <c r="AA19" s="547"/>
      <c r="AB19" s="547"/>
      <c r="AC19" s="547"/>
      <c r="AH19" s="31"/>
      <c r="AI19" s="22"/>
      <c r="AL19" s="22"/>
      <c r="AN19" s="22"/>
      <c r="AO19" s="22"/>
      <c r="AR19" s="204"/>
      <c r="AT19" s="2000" t="s">
        <v>1032</v>
      </c>
      <c r="AU19" s="2001"/>
      <c r="AV19" s="2001"/>
      <c r="AW19" s="2002"/>
      <c r="AX19" s="2224"/>
      <c r="AY19" s="2225"/>
      <c r="AZ19" s="2225"/>
      <c r="BA19" s="2010" t="s">
        <v>174</v>
      </c>
      <c r="BB19" s="2010"/>
      <c r="BC19" s="2011"/>
      <c r="BD19" s="1252"/>
      <c r="BE19" s="1253"/>
      <c r="BF19" s="2000" t="s">
        <v>1032</v>
      </c>
      <c r="BG19" s="2001"/>
      <c r="BH19" s="2001"/>
      <c r="BI19" s="2002"/>
      <c r="BJ19" s="2014">
        <v>173</v>
      </c>
      <c r="BK19" s="2015"/>
      <c r="BL19" s="2015"/>
      <c r="BM19" s="2010" t="s">
        <v>174</v>
      </c>
      <c r="BN19" s="2010"/>
      <c r="BO19" s="2011"/>
      <c r="BX19" s="2193" t="b">
        <v>0</v>
      </c>
      <c r="BY19" s="1875"/>
      <c r="BZ19" s="2304"/>
    </row>
    <row r="20" spans="1:88" ht="14.1" customHeight="1">
      <c r="A20" s="23"/>
      <c r="B20" s="1736"/>
      <c r="C20" s="1462"/>
      <c r="D20" s="1737" t="s">
        <v>1794</v>
      </c>
      <c r="E20" s="1737"/>
      <c r="F20" s="1737"/>
      <c r="G20" s="1737"/>
      <c r="H20" s="1737"/>
      <c r="I20" s="1737"/>
      <c r="J20" s="1737"/>
      <c r="K20" s="1737"/>
      <c r="L20" s="1737"/>
      <c r="M20" s="1737"/>
      <c r="N20" s="1737"/>
      <c r="O20" s="1737"/>
      <c r="P20" s="1737"/>
      <c r="Q20" s="1737"/>
      <c r="R20" s="1737"/>
      <c r="S20" s="1737"/>
      <c r="T20" s="1737"/>
      <c r="U20" s="1737"/>
      <c r="V20" s="1737"/>
      <c r="W20" s="1737"/>
      <c r="X20" s="1737"/>
      <c r="Y20" s="1737"/>
      <c r="Z20" s="1737"/>
      <c r="AA20" s="1737"/>
      <c r="AB20" s="1737"/>
      <c r="AC20" s="1737"/>
      <c r="AD20" s="1737"/>
      <c r="AE20" s="1737"/>
      <c r="AF20" s="1737"/>
      <c r="AG20" s="1737"/>
      <c r="AH20" s="31"/>
      <c r="AI20" s="22"/>
      <c r="AL20" s="22"/>
      <c r="AN20" s="22"/>
      <c r="AO20" s="22"/>
      <c r="AR20" s="204"/>
      <c r="AT20" s="2003"/>
      <c r="AU20" s="2004"/>
      <c r="AV20" s="2004"/>
      <c r="AW20" s="2005"/>
      <c r="AX20" s="2226"/>
      <c r="AY20" s="2227"/>
      <c r="AZ20" s="2227"/>
      <c r="BA20" s="2012"/>
      <c r="BB20" s="2012"/>
      <c r="BC20" s="2013"/>
      <c r="BD20" s="1252"/>
      <c r="BE20" s="1253"/>
      <c r="BF20" s="2003"/>
      <c r="BG20" s="2004"/>
      <c r="BH20" s="2004"/>
      <c r="BI20" s="2005"/>
      <c r="BJ20" s="2016"/>
      <c r="BK20" s="2017"/>
      <c r="BL20" s="2017"/>
      <c r="BM20" s="2012"/>
      <c r="BN20" s="2012"/>
      <c r="BO20" s="2013"/>
    </row>
    <row r="21" spans="1:88" ht="14.1" customHeight="1">
      <c r="A21" s="23"/>
      <c r="B21" s="29"/>
      <c r="C21" s="549"/>
      <c r="D21" s="549"/>
      <c r="E21" s="549" t="s">
        <v>1679</v>
      </c>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8"/>
      <c r="AI21" s="549"/>
      <c r="AJ21" s="549"/>
      <c r="AK21" s="549"/>
      <c r="AL21" s="549"/>
      <c r="AM21" s="549"/>
      <c r="AN21" s="549"/>
      <c r="AO21" s="549"/>
      <c r="AP21" s="549"/>
      <c r="AQ21" s="549"/>
      <c r="AR21" s="32"/>
      <c r="AT21" s="2467" t="s">
        <v>1574</v>
      </c>
      <c r="AU21" s="2146"/>
      <c r="AV21" s="2146"/>
      <c r="AW21" s="2477"/>
      <c r="AX21" s="2480">
        <f>AX28</f>
        <v>0</v>
      </c>
      <c r="AY21" s="2481"/>
      <c r="AZ21" s="2481"/>
      <c r="BA21" s="2010" t="s">
        <v>174</v>
      </c>
      <c r="BB21" s="2010"/>
      <c r="BC21" s="2011"/>
      <c r="BD21" s="1252"/>
      <c r="BE21" s="1253"/>
      <c r="BF21" s="2467" t="s">
        <v>1574</v>
      </c>
      <c r="BG21" s="2146"/>
      <c r="BH21" s="2146"/>
      <c r="BI21" s="2477"/>
      <c r="BJ21" s="2480">
        <f>BJ28</f>
        <v>407</v>
      </c>
      <c r="BK21" s="2481"/>
      <c r="BL21" s="2481"/>
      <c r="BM21" s="2010" t="s">
        <v>174</v>
      </c>
      <c r="BN21" s="2010"/>
      <c r="BO21" s="2011"/>
    </row>
    <row r="22" spans="1:88" ht="12.6" customHeight="1" thickBot="1">
      <c r="A22" s="23"/>
      <c r="B22" s="550"/>
      <c r="C22" s="1366" t="s">
        <v>44</v>
      </c>
      <c r="D22" s="1367"/>
      <c r="E22" s="1367"/>
      <c r="F22" s="1367"/>
      <c r="G22" s="1368"/>
      <c r="H22" s="1953" t="s">
        <v>163</v>
      </c>
      <c r="I22" s="1954"/>
      <c r="J22" s="1955"/>
      <c r="K22" s="1403" t="s">
        <v>45</v>
      </c>
      <c r="L22" s="1404"/>
      <c r="M22" s="1404"/>
      <c r="N22" s="1404"/>
      <c r="O22" s="1404"/>
      <c r="P22" s="1404"/>
      <c r="Q22" s="1404"/>
      <c r="R22" s="1404"/>
      <c r="S22" s="1404"/>
      <c r="T22" s="1404"/>
      <c r="U22" s="1404"/>
      <c r="V22" s="1404"/>
      <c r="W22" s="1404"/>
      <c r="X22" s="1405"/>
      <c r="Y22" s="2467" t="s">
        <v>1420</v>
      </c>
      <c r="Z22" s="2468"/>
      <c r="AA22" s="2469"/>
      <c r="AB22" s="1403" t="s">
        <v>1421</v>
      </c>
      <c r="AC22" s="1404"/>
      <c r="AD22" s="1404"/>
      <c r="AE22" s="1404"/>
      <c r="AF22" s="1404"/>
      <c r="AG22" s="1404"/>
      <c r="AH22" s="1405"/>
      <c r="AI22" s="2057" t="s">
        <v>1422</v>
      </c>
      <c r="AJ22" s="1367"/>
      <c r="AK22" s="1367"/>
      <c r="AL22" s="1367"/>
      <c r="AM22" s="1367"/>
      <c r="AN22" s="1367"/>
      <c r="AO22" s="1367"/>
      <c r="AP22" s="1367"/>
      <c r="AQ22" s="1368"/>
      <c r="AR22" s="32"/>
      <c r="AT22" s="2470"/>
      <c r="AU22" s="2478"/>
      <c r="AV22" s="2478"/>
      <c r="AW22" s="2479"/>
      <c r="AX22" s="2482"/>
      <c r="AY22" s="2483"/>
      <c r="AZ22" s="2483"/>
      <c r="BA22" s="2022"/>
      <c r="BB22" s="2022"/>
      <c r="BC22" s="2023"/>
      <c r="BD22" s="1252"/>
      <c r="BE22" s="1253"/>
      <c r="BF22" s="2470"/>
      <c r="BG22" s="2478"/>
      <c r="BH22" s="2478"/>
      <c r="BI22" s="2479"/>
      <c r="BJ22" s="2482"/>
      <c r="BK22" s="2483"/>
      <c r="BL22" s="2483"/>
      <c r="BM22" s="2022"/>
      <c r="BN22" s="2022"/>
      <c r="BO22" s="2023"/>
    </row>
    <row r="23" spans="1:88" ht="12.6" customHeight="1">
      <c r="A23" s="23"/>
      <c r="B23" s="550"/>
      <c r="C23" s="1728"/>
      <c r="D23" s="1344"/>
      <c r="E23" s="1344"/>
      <c r="F23" s="1344"/>
      <c r="G23" s="1416"/>
      <c r="H23" s="1956"/>
      <c r="I23" s="1551"/>
      <c r="J23" s="1957"/>
      <c r="K23" s="2444" t="s">
        <v>164</v>
      </c>
      <c r="L23" s="2445"/>
      <c r="M23" s="2445" t="s">
        <v>165</v>
      </c>
      <c r="N23" s="2445"/>
      <c r="O23" s="2445" t="s">
        <v>166</v>
      </c>
      <c r="P23" s="2445"/>
      <c r="Q23" s="2445" t="s">
        <v>167</v>
      </c>
      <c r="R23" s="2445"/>
      <c r="S23" s="2445" t="s">
        <v>168</v>
      </c>
      <c r="T23" s="2445"/>
      <c r="U23" s="2445" t="s">
        <v>169</v>
      </c>
      <c r="V23" s="2445"/>
      <c r="W23" s="2445" t="s">
        <v>116</v>
      </c>
      <c r="X23" s="2450"/>
      <c r="Y23" s="2470"/>
      <c r="Z23" s="2471"/>
      <c r="AA23" s="2471"/>
      <c r="AB23" s="2019" t="s">
        <v>1571</v>
      </c>
      <c r="AC23" s="1932"/>
      <c r="AD23" s="2558"/>
      <c r="AE23" s="2484" t="s">
        <v>351</v>
      </c>
      <c r="AF23" s="2485"/>
      <c r="AG23" s="2484" t="s">
        <v>1428</v>
      </c>
      <c r="AH23" s="2163"/>
      <c r="AI23" s="2142"/>
      <c r="AJ23" s="1344"/>
      <c r="AK23" s="1344"/>
      <c r="AL23" s="1344"/>
      <c r="AM23" s="1344"/>
      <c r="AN23" s="1344"/>
      <c r="AO23" s="1344"/>
      <c r="AP23" s="1344"/>
      <c r="AQ23" s="1416"/>
      <c r="AR23" s="32"/>
      <c r="AT23" s="2031" t="s">
        <v>170</v>
      </c>
      <c r="AU23" s="2032"/>
      <c r="AV23" s="2032"/>
      <c r="AW23" s="2033"/>
      <c r="AX23" s="2411" t="str">
        <f>IF(ISERROR(AX21/AX19),"",(AX21/AX19))</f>
        <v/>
      </c>
      <c r="AY23" s="2412"/>
      <c r="AZ23" s="2412"/>
      <c r="BA23" s="2041" t="s">
        <v>108</v>
      </c>
      <c r="BB23" s="2041"/>
      <c r="BC23" s="2042"/>
      <c r="BD23" s="1252"/>
      <c r="BE23" s="1253"/>
      <c r="BF23" s="2031" t="s">
        <v>170</v>
      </c>
      <c r="BG23" s="2032"/>
      <c r="BH23" s="2032"/>
      <c r="BI23" s="2033"/>
      <c r="BJ23" s="2411">
        <f>IF(ISERROR(BJ21/BJ19),"",(BJ21/BJ19))</f>
        <v>2.352601156069364</v>
      </c>
      <c r="BK23" s="2412"/>
      <c r="BL23" s="2412"/>
      <c r="BM23" s="2041" t="s">
        <v>108</v>
      </c>
      <c r="BN23" s="2041"/>
      <c r="BO23" s="2042"/>
    </row>
    <row r="24" spans="1:88" ht="12.6" customHeight="1" thickBot="1">
      <c r="A24" s="23"/>
      <c r="B24" s="550"/>
      <c r="C24" s="1728"/>
      <c r="D24" s="1344"/>
      <c r="E24" s="1344"/>
      <c r="F24" s="1344"/>
      <c r="G24" s="1416"/>
      <c r="H24" s="1956"/>
      <c r="I24" s="1551"/>
      <c r="J24" s="1957"/>
      <c r="K24" s="2446"/>
      <c r="L24" s="2447"/>
      <c r="M24" s="2447"/>
      <c r="N24" s="2447"/>
      <c r="O24" s="2447"/>
      <c r="P24" s="2447"/>
      <c r="Q24" s="2447"/>
      <c r="R24" s="2447"/>
      <c r="S24" s="2447"/>
      <c r="T24" s="2447"/>
      <c r="U24" s="2447"/>
      <c r="V24" s="2447"/>
      <c r="W24" s="2447"/>
      <c r="X24" s="2451"/>
      <c r="Y24" s="2470"/>
      <c r="Z24" s="2471"/>
      <c r="AA24" s="2471"/>
      <c r="AB24" s="2019"/>
      <c r="AC24" s="1932"/>
      <c r="AD24" s="2558"/>
      <c r="AE24" s="1415" t="s">
        <v>109</v>
      </c>
      <c r="AF24" s="2474"/>
      <c r="AG24" s="1415" t="s">
        <v>110</v>
      </c>
      <c r="AH24" s="1416"/>
      <c r="AI24" s="2142"/>
      <c r="AJ24" s="1344"/>
      <c r="AK24" s="1344"/>
      <c r="AL24" s="1344"/>
      <c r="AM24" s="1344"/>
      <c r="AN24" s="1344"/>
      <c r="AO24" s="1344"/>
      <c r="AP24" s="1344"/>
      <c r="AQ24" s="1416"/>
      <c r="AR24" s="32"/>
      <c r="AT24" s="2034"/>
      <c r="AU24" s="2035"/>
      <c r="AV24" s="2035"/>
      <c r="AW24" s="2036"/>
      <c r="AX24" s="2413"/>
      <c r="AY24" s="2414"/>
      <c r="AZ24" s="2414"/>
      <c r="BA24" s="2043"/>
      <c r="BB24" s="2043"/>
      <c r="BC24" s="2044"/>
      <c r="BD24" s="1252"/>
      <c r="BE24" s="1253"/>
      <c r="BF24" s="2034"/>
      <c r="BG24" s="2035"/>
      <c r="BH24" s="2035"/>
      <c r="BI24" s="2036"/>
      <c r="BJ24" s="2413"/>
      <c r="BK24" s="2414"/>
      <c r="BL24" s="2414"/>
      <c r="BM24" s="2043"/>
      <c r="BN24" s="2043"/>
      <c r="BO24" s="2044"/>
    </row>
    <row r="25" spans="1:88" ht="17.25" customHeight="1">
      <c r="A25" s="23"/>
      <c r="B25" s="29"/>
      <c r="C25" s="1369"/>
      <c r="D25" s="1370"/>
      <c r="E25" s="1370"/>
      <c r="F25" s="1370"/>
      <c r="G25" s="1371"/>
      <c r="H25" s="2464"/>
      <c r="I25" s="2465"/>
      <c r="J25" s="2466"/>
      <c r="K25" s="2448"/>
      <c r="L25" s="2449"/>
      <c r="M25" s="2449"/>
      <c r="N25" s="2449"/>
      <c r="O25" s="2449"/>
      <c r="P25" s="2449"/>
      <c r="Q25" s="2449"/>
      <c r="R25" s="2449"/>
      <c r="S25" s="2449"/>
      <c r="T25" s="2449"/>
      <c r="U25" s="2449"/>
      <c r="V25" s="2449"/>
      <c r="W25" s="2449"/>
      <c r="X25" s="2452"/>
      <c r="Y25" s="2472"/>
      <c r="Z25" s="2473"/>
      <c r="AA25" s="2473"/>
      <c r="AB25" s="2003"/>
      <c r="AC25" s="2004"/>
      <c r="AD25" s="2559"/>
      <c r="AE25" s="2475" t="s">
        <v>1572</v>
      </c>
      <c r="AF25" s="2476"/>
      <c r="AG25" s="2475" t="s">
        <v>170</v>
      </c>
      <c r="AH25" s="2117"/>
      <c r="AI25" s="1369"/>
      <c r="AJ25" s="1370"/>
      <c r="AK25" s="1370"/>
      <c r="AL25" s="1370"/>
      <c r="AM25" s="1370"/>
      <c r="AN25" s="1370"/>
      <c r="AO25" s="1370"/>
      <c r="AP25" s="1370"/>
      <c r="AQ25" s="1371"/>
      <c r="AR25" s="32"/>
      <c r="AT25" s="2024" t="s">
        <v>1575</v>
      </c>
      <c r="AU25" s="2024"/>
      <c r="AV25" s="2024"/>
      <c r="AW25" s="2024"/>
      <c r="AX25" s="2024"/>
      <c r="AY25" s="2024"/>
      <c r="AZ25" s="2024"/>
      <c r="BA25" s="2024"/>
      <c r="BB25" s="2024"/>
      <c r="BC25" s="2024"/>
      <c r="BD25" s="1252"/>
      <c r="BE25" s="1253"/>
      <c r="BF25" s="2024" t="s">
        <v>1575</v>
      </c>
      <c r="BG25" s="2024"/>
      <c r="BH25" s="2024"/>
      <c r="BI25" s="2024"/>
      <c r="BJ25" s="2024"/>
      <c r="BK25" s="2024"/>
      <c r="BL25" s="2024"/>
      <c r="BM25" s="2024"/>
      <c r="BN25" s="2024"/>
      <c r="BO25" s="2024"/>
    </row>
    <row r="26" spans="1:88" ht="17.25" customHeight="1">
      <c r="A26" s="23"/>
      <c r="B26" s="34"/>
      <c r="C26" s="2550" t="s">
        <v>1570</v>
      </c>
      <c r="D26" s="2551"/>
      <c r="E26" s="2551"/>
      <c r="F26" s="2551"/>
      <c r="G26" s="2552"/>
      <c r="H26" s="2553" t="s">
        <v>146</v>
      </c>
      <c r="I26" s="2554"/>
      <c r="J26" s="2555"/>
      <c r="K26" s="2556">
        <v>0</v>
      </c>
      <c r="L26" s="2557"/>
      <c r="M26" s="2455">
        <v>1</v>
      </c>
      <c r="N26" s="2557"/>
      <c r="O26" s="2455">
        <v>0</v>
      </c>
      <c r="P26" s="2557"/>
      <c r="Q26" s="2455">
        <v>0</v>
      </c>
      <c r="R26" s="2557"/>
      <c r="S26" s="2455">
        <v>0</v>
      </c>
      <c r="T26" s="2557"/>
      <c r="U26" s="2455">
        <v>0</v>
      </c>
      <c r="V26" s="2456"/>
      <c r="W26" s="2455">
        <f>SUM(K26:V26)</f>
        <v>1</v>
      </c>
      <c r="X26" s="2457"/>
      <c r="Y26" s="2458" t="s">
        <v>108</v>
      </c>
      <c r="Z26" s="2459"/>
      <c r="AA26" s="2459"/>
      <c r="AB26" s="2408" t="s">
        <v>108</v>
      </c>
      <c r="AC26" s="2409"/>
      <c r="AD26" s="2410"/>
      <c r="AE26" s="2460" t="s">
        <v>108</v>
      </c>
      <c r="AF26" s="2461"/>
      <c r="AG26" s="2462" t="s">
        <v>173</v>
      </c>
      <c r="AH26" s="2463"/>
      <c r="AI26" s="551" t="s">
        <v>109</v>
      </c>
      <c r="AJ26" s="2453" t="s">
        <v>974</v>
      </c>
      <c r="AK26" s="2453"/>
      <c r="AL26" s="2453"/>
      <c r="AM26" s="2453"/>
      <c r="AN26" s="2453"/>
      <c r="AO26" s="2453"/>
      <c r="AP26" s="2453"/>
      <c r="AQ26" s="2454"/>
      <c r="AR26" s="32"/>
      <c r="AT26" s="2025"/>
      <c r="AU26" s="2025"/>
      <c r="AV26" s="2025"/>
      <c r="AW26" s="2025"/>
      <c r="AX26" s="2025"/>
      <c r="AY26" s="2025"/>
      <c r="AZ26" s="2025"/>
      <c r="BA26" s="2025"/>
      <c r="BB26" s="2025"/>
      <c r="BC26" s="2025"/>
      <c r="BD26" s="1252"/>
      <c r="BE26" s="1253"/>
      <c r="BF26" s="2025"/>
      <c r="BG26" s="2025"/>
      <c r="BH26" s="2025"/>
      <c r="BI26" s="2025"/>
      <c r="BJ26" s="2025"/>
      <c r="BK26" s="2025"/>
      <c r="BL26" s="2025"/>
      <c r="BM26" s="2025"/>
      <c r="BN26" s="2025"/>
      <c r="BO26" s="2025"/>
      <c r="BX26" s="1324"/>
      <c r="BY26" s="1324"/>
      <c r="BZ26" s="1324"/>
      <c r="CA26" s="1324"/>
      <c r="CB26" s="1324"/>
      <c r="CC26" s="1324"/>
      <c r="CD26" s="1324"/>
      <c r="CE26" s="1324"/>
      <c r="CF26" s="1324"/>
      <c r="CG26" s="1324"/>
      <c r="CH26" s="1324"/>
      <c r="CI26" s="1324"/>
      <c r="CJ26" s="1325"/>
    </row>
    <row r="27" spans="1:88" ht="17.25" customHeight="1" thickBot="1">
      <c r="A27" s="23"/>
      <c r="B27" s="34"/>
      <c r="C27" s="2422" t="s">
        <v>175</v>
      </c>
      <c r="D27" s="2423"/>
      <c r="E27" s="2423"/>
      <c r="F27" s="2423"/>
      <c r="G27" s="2424"/>
      <c r="H27" s="2428">
        <v>30.6</v>
      </c>
      <c r="I27" s="2429"/>
      <c r="J27" s="2430"/>
      <c r="K27" s="2434"/>
      <c r="L27" s="2435"/>
      <c r="M27" s="2435">
        <v>7</v>
      </c>
      <c r="N27" s="2435"/>
      <c r="O27" s="2435"/>
      <c r="P27" s="2435"/>
      <c r="Q27" s="2435"/>
      <c r="R27" s="2435"/>
      <c r="S27" s="2435"/>
      <c r="T27" s="2435"/>
      <c r="U27" s="2435"/>
      <c r="V27" s="2438"/>
      <c r="W27" s="2440">
        <f>SUM(K27:V28)</f>
        <v>7</v>
      </c>
      <c r="X27" s="2441"/>
      <c r="Y27" s="2381">
        <v>1.5</v>
      </c>
      <c r="Z27" s="2382"/>
      <c r="AA27" s="2382"/>
      <c r="AB27" s="2385">
        <f>IF(AE28+AG28=0,"",AE28+AG28)</f>
        <v>2.4</v>
      </c>
      <c r="AC27" s="2386"/>
      <c r="AD27" s="2387"/>
      <c r="AE27" s="2391">
        <v>2</v>
      </c>
      <c r="AF27" s="2392"/>
      <c r="AG27" s="2393">
        <v>1</v>
      </c>
      <c r="AH27" s="2394"/>
      <c r="AI27" s="552" t="s">
        <v>110</v>
      </c>
      <c r="AJ27" s="2395" t="s">
        <v>973</v>
      </c>
      <c r="AK27" s="2395"/>
      <c r="AL27" s="2395"/>
      <c r="AM27" s="2395"/>
      <c r="AN27" s="2395"/>
      <c r="AO27" s="2395"/>
      <c r="AP27" s="2395"/>
      <c r="AQ27" s="2396"/>
      <c r="AR27" s="32"/>
      <c r="AT27" s="1403"/>
      <c r="AU27" s="1404"/>
      <c r="AV27" s="1404"/>
      <c r="AW27" s="1405"/>
      <c r="AX27" s="2028" t="s">
        <v>350</v>
      </c>
      <c r="AY27" s="2029"/>
      <c r="AZ27" s="2029"/>
      <c r="BA27" s="2029"/>
      <c r="BB27" s="2029"/>
      <c r="BC27" s="2030"/>
      <c r="BD27" s="1252"/>
      <c r="BE27" s="1253"/>
      <c r="BF27" s="1403"/>
      <c r="BG27" s="1404"/>
      <c r="BH27" s="1404"/>
      <c r="BI27" s="1405"/>
      <c r="BJ27" s="2028" t="s">
        <v>350</v>
      </c>
      <c r="BK27" s="2029"/>
      <c r="BL27" s="2029"/>
      <c r="BM27" s="2029"/>
      <c r="BN27" s="2029"/>
      <c r="BO27" s="2030"/>
    </row>
    <row r="28" spans="1:88" ht="17.25" customHeight="1" thickBot="1">
      <c r="A28" s="23"/>
      <c r="B28" s="29"/>
      <c r="C28" s="2425"/>
      <c r="D28" s="2426"/>
      <c r="E28" s="2426"/>
      <c r="F28" s="2426"/>
      <c r="G28" s="2427"/>
      <c r="H28" s="2431"/>
      <c r="I28" s="2432"/>
      <c r="J28" s="2433"/>
      <c r="K28" s="2436"/>
      <c r="L28" s="2437"/>
      <c r="M28" s="2437"/>
      <c r="N28" s="2437"/>
      <c r="O28" s="2437"/>
      <c r="P28" s="2437"/>
      <c r="Q28" s="2437"/>
      <c r="R28" s="2437"/>
      <c r="S28" s="2437"/>
      <c r="T28" s="2437"/>
      <c r="U28" s="2437"/>
      <c r="V28" s="2439"/>
      <c r="W28" s="2442"/>
      <c r="X28" s="2443"/>
      <c r="Y28" s="2383"/>
      <c r="Z28" s="2384"/>
      <c r="AA28" s="2384"/>
      <c r="AB28" s="2388"/>
      <c r="AC28" s="2389"/>
      <c r="AD28" s="2390"/>
      <c r="AE28" s="2415">
        <v>2</v>
      </c>
      <c r="AF28" s="2416"/>
      <c r="AG28" s="2417">
        <v>0.4</v>
      </c>
      <c r="AH28" s="2418"/>
      <c r="AI28" s="2419" t="s">
        <v>590</v>
      </c>
      <c r="AJ28" s="2420"/>
      <c r="AK28" s="2420"/>
      <c r="AL28" s="2420"/>
      <c r="AM28" s="2420"/>
      <c r="AN28" s="2420"/>
      <c r="AO28" s="2420"/>
      <c r="AP28" s="2420"/>
      <c r="AQ28" s="2421"/>
      <c r="AR28" s="32"/>
      <c r="AT28" s="2404">
        <f>COUNTA(AX29:AZ33)</f>
        <v>0</v>
      </c>
      <c r="AU28" s="2405"/>
      <c r="AV28" s="2405"/>
      <c r="AW28" s="2405"/>
      <c r="AX28" s="2406">
        <f>SUM(AX29:AZ42)</f>
        <v>0</v>
      </c>
      <c r="AY28" s="2406"/>
      <c r="AZ28" s="2407"/>
      <c r="BA28" s="1265" t="s">
        <v>330</v>
      </c>
      <c r="BB28" s="1266"/>
      <c r="BC28" s="1267"/>
      <c r="BD28" s="1252"/>
      <c r="BE28" s="1253"/>
      <c r="BF28" s="2404">
        <f>COUNTA(BJ29:BL42)</f>
        <v>3</v>
      </c>
      <c r="BG28" s="2405"/>
      <c r="BH28" s="2405"/>
      <c r="BI28" s="2405"/>
      <c r="BJ28" s="2406">
        <f>SUM(BJ29:BL42)</f>
        <v>407</v>
      </c>
      <c r="BK28" s="2406"/>
      <c r="BL28" s="2407"/>
      <c r="BM28" s="1265" t="s">
        <v>330</v>
      </c>
      <c r="BN28" s="1266"/>
      <c r="BO28" s="1267"/>
      <c r="BX28" s="1326" t="s">
        <v>164</v>
      </c>
      <c r="BY28" s="1326"/>
      <c r="BZ28" s="1326" t="s">
        <v>165</v>
      </c>
      <c r="CA28" s="1326" t="s">
        <v>1687</v>
      </c>
      <c r="CB28" s="1326" t="s">
        <v>166</v>
      </c>
      <c r="CC28" s="1326"/>
      <c r="CD28" s="1326" t="s">
        <v>167</v>
      </c>
      <c r="CE28" s="1326"/>
      <c r="CF28" s="1326" t="s">
        <v>168</v>
      </c>
      <c r="CG28" s="1326" t="s">
        <v>1688</v>
      </c>
      <c r="CH28" s="1326" t="s">
        <v>169</v>
      </c>
      <c r="CI28" s="1325" t="s">
        <v>1669</v>
      </c>
      <c r="CJ28" s="1325" t="s">
        <v>144</v>
      </c>
    </row>
    <row r="29" spans="1:88" ht="17.25" customHeight="1" thickTop="1">
      <c r="A29" s="23"/>
      <c r="B29" s="550"/>
      <c r="C29" s="2373"/>
      <c r="D29" s="2180"/>
      <c r="E29" s="2180"/>
      <c r="F29" s="2180"/>
      <c r="G29" s="2374"/>
      <c r="H29" s="2375"/>
      <c r="I29" s="2376"/>
      <c r="J29" s="2377"/>
      <c r="K29" s="2380">
        <v>0</v>
      </c>
      <c r="L29" s="2379"/>
      <c r="M29" s="2378">
        <v>0</v>
      </c>
      <c r="N29" s="2379"/>
      <c r="O29" s="2378">
        <v>0</v>
      </c>
      <c r="P29" s="2379"/>
      <c r="Q29" s="2378">
        <v>0</v>
      </c>
      <c r="R29" s="2379"/>
      <c r="S29" s="2378">
        <v>0</v>
      </c>
      <c r="T29" s="2379"/>
      <c r="U29" s="2378">
        <v>0</v>
      </c>
      <c r="V29" s="2379"/>
      <c r="W29" s="2326">
        <f>SUM(K29:V29)</f>
        <v>0</v>
      </c>
      <c r="X29" s="2330"/>
      <c r="Y29" s="2397">
        <f>CJ29</f>
        <v>0</v>
      </c>
      <c r="Z29" s="2398"/>
      <c r="AA29" s="2399"/>
      <c r="AB29" s="2268" t="str">
        <f>IF(AE30+AG30=0,"",AE30+AG30)</f>
        <v/>
      </c>
      <c r="AC29" s="2269"/>
      <c r="AD29" s="2269"/>
      <c r="AE29" s="2402"/>
      <c r="AF29" s="2403"/>
      <c r="AG29" s="2272"/>
      <c r="AH29" s="2274"/>
      <c r="AI29" s="553" t="s">
        <v>109</v>
      </c>
      <c r="AJ29" s="2275"/>
      <c r="AK29" s="2275"/>
      <c r="AL29" s="2275"/>
      <c r="AM29" s="2275"/>
      <c r="AN29" s="2275"/>
      <c r="AO29" s="2275"/>
      <c r="AP29" s="2275"/>
      <c r="AQ29" s="2276"/>
      <c r="AR29" s="32"/>
      <c r="AT29" s="1403">
        <v>1</v>
      </c>
      <c r="AU29" s="1404"/>
      <c r="AV29" s="1404"/>
      <c r="AW29" s="1405"/>
      <c r="AX29" s="2247"/>
      <c r="AY29" s="2248"/>
      <c r="AZ29" s="2248"/>
      <c r="BA29" s="69" t="s">
        <v>330</v>
      </c>
      <c r="BB29" s="108"/>
      <c r="BC29" s="1268"/>
      <c r="BD29" s="1252"/>
      <c r="BE29" s="1253"/>
      <c r="BF29" s="1403">
        <v>1</v>
      </c>
      <c r="BG29" s="1404"/>
      <c r="BH29" s="1404"/>
      <c r="BI29" s="1405"/>
      <c r="BJ29" s="2078">
        <v>163</v>
      </c>
      <c r="BK29" s="2079"/>
      <c r="BL29" s="2079"/>
      <c r="BM29" s="69" t="s">
        <v>330</v>
      </c>
      <c r="BN29" s="108"/>
      <c r="BO29" s="1268"/>
      <c r="BX29" s="1324">
        <f>IF($BX$18=TRUE,ROUNDDOWN((K30-K29)/3,1),ROUNDDOWN(K30/3,1))</f>
        <v>0</v>
      </c>
      <c r="BY29" s="1324"/>
      <c r="BZ29" s="1324">
        <f>IF(AND($BX$18=TRUE,$BX$19=TRUE),ROUNDDOWN((M30-M29)/5,1),IF(AND($BX$18=FALSE,$BX$19=TRUE),ROUNDDOWN(M30/5,1),0))</f>
        <v>0</v>
      </c>
      <c r="CA29" s="1324">
        <f>IF(AND($BX$18=TRUE,$BX$19=FALSE),ROUNDDOWN((M30-M29+O30-O29)/6,1),IF(AND($BX$18=FALSE,$BX$19=FALSE),ROUNDDOWN((M30+O30)/6,1),0))</f>
        <v>0</v>
      </c>
      <c r="CB29" s="1324">
        <f>IF(AND($BX$18=TRUE,$BX$19=TRUE),ROUNDDOWN((O30-O29)/6,1),IF(AND($BX$18=FALSE,$BX$19=TRUE),ROUNDDOWN((O30)/6,1),0))</f>
        <v>0</v>
      </c>
      <c r="CC29" s="1324"/>
      <c r="CD29" s="1324">
        <f>IF($BX$18=TRUE,ROUNDDOWN((Q30-Q29)/15,1),ROUNDDOWN(Q30/15,1))</f>
        <v>0</v>
      </c>
      <c r="CE29" s="1324"/>
      <c r="CF29" s="1324"/>
      <c r="CG29" s="1324">
        <f>IF($BX$18=TRUE,ROUNDDOWN((S30-S29+U30-U29)/25,1),ROUNDDOWN((S30+U30)/25,1))</f>
        <v>0</v>
      </c>
      <c r="CH29" s="1324"/>
      <c r="CI29" s="1324">
        <f>IF($BX$18=TRUE,ROUNDDOWN((K29+M29+O29+Q29+S29+U29)/2,1),0)</f>
        <v>0</v>
      </c>
      <c r="CJ29" s="1325">
        <f>SUM(BX29:CI29)</f>
        <v>0</v>
      </c>
    </row>
    <row r="30" spans="1:88" ht="17.25" customHeight="1">
      <c r="A30" s="23"/>
      <c r="B30" s="29"/>
      <c r="C30" s="2193"/>
      <c r="D30" s="1875"/>
      <c r="E30" s="1875"/>
      <c r="F30" s="1875"/>
      <c r="G30" s="2304"/>
      <c r="H30" s="2308"/>
      <c r="I30" s="2309"/>
      <c r="J30" s="2310"/>
      <c r="K30" s="2370"/>
      <c r="L30" s="2371"/>
      <c r="M30" s="2372"/>
      <c r="N30" s="2371"/>
      <c r="O30" s="2372"/>
      <c r="P30" s="2371"/>
      <c r="Q30" s="2372"/>
      <c r="R30" s="2371"/>
      <c r="S30" s="2372"/>
      <c r="T30" s="2371"/>
      <c r="U30" s="2372"/>
      <c r="V30" s="2371"/>
      <c r="W30" s="2368">
        <f>SUM(K30:V30)</f>
        <v>0</v>
      </c>
      <c r="X30" s="2369"/>
      <c r="Y30" s="2349"/>
      <c r="Z30" s="2350"/>
      <c r="AA30" s="2351"/>
      <c r="AB30" s="2400"/>
      <c r="AC30" s="2401"/>
      <c r="AD30" s="2401"/>
      <c r="AE30" s="2257">
        <v>0</v>
      </c>
      <c r="AF30" s="2277"/>
      <c r="AG30" s="2257">
        <v>0</v>
      </c>
      <c r="AH30" s="2258"/>
      <c r="AI30" s="554" t="s">
        <v>110</v>
      </c>
      <c r="AJ30" s="2259"/>
      <c r="AK30" s="2259"/>
      <c r="AL30" s="2259"/>
      <c r="AM30" s="2259"/>
      <c r="AN30" s="2259"/>
      <c r="AO30" s="2259"/>
      <c r="AP30" s="2259"/>
      <c r="AQ30" s="2260"/>
      <c r="AR30" s="32"/>
      <c r="AT30" s="1403">
        <v>2</v>
      </c>
      <c r="AU30" s="1404"/>
      <c r="AV30" s="1404"/>
      <c r="AW30" s="1405"/>
      <c r="AX30" s="2247"/>
      <c r="AY30" s="2248"/>
      <c r="AZ30" s="2248"/>
      <c r="BA30" s="69" t="s">
        <v>330</v>
      </c>
      <c r="BB30" s="1271"/>
      <c r="BC30" s="1272"/>
      <c r="BD30" s="1252"/>
      <c r="BE30" s="1253"/>
      <c r="BF30" s="1403">
        <v>2</v>
      </c>
      <c r="BG30" s="1404"/>
      <c r="BH30" s="1404"/>
      <c r="BI30" s="1405"/>
      <c r="BJ30" s="2078">
        <v>152</v>
      </c>
      <c r="BK30" s="2079"/>
      <c r="BL30" s="2079"/>
      <c r="BM30" s="69" t="s">
        <v>330</v>
      </c>
      <c r="BN30" s="1271"/>
      <c r="BO30" s="1272"/>
      <c r="BX30" s="1324"/>
      <c r="BY30" s="1324"/>
      <c r="BZ30" s="1324"/>
      <c r="CA30" s="1324"/>
      <c r="CB30" s="1324"/>
      <c r="CC30" s="1324"/>
      <c r="CD30" s="1324"/>
      <c r="CE30" s="1324"/>
      <c r="CF30" s="1324"/>
      <c r="CG30" s="1324"/>
      <c r="CH30" s="1324"/>
      <c r="CI30" s="1324"/>
      <c r="CJ30" s="1325"/>
    </row>
    <row r="31" spans="1:88" ht="17.25" customHeight="1">
      <c r="A31" s="23"/>
      <c r="B31" s="550"/>
      <c r="C31" s="2301"/>
      <c r="D31" s="2302"/>
      <c r="E31" s="2302"/>
      <c r="F31" s="2302"/>
      <c r="G31" s="2303"/>
      <c r="H31" s="2305"/>
      <c r="I31" s="2306"/>
      <c r="J31" s="2307"/>
      <c r="K31" s="2311">
        <v>0</v>
      </c>
      <c r="L31" s="2312"/>
      <c r="M31" s="2346">
        <v>0</v>
      </c>
      <c r="N31" s="2312"/>
      <c r="O31" s="2346">
        <v>0</v>
      </c>
      <c r="P31" s="2312"/>
      <c r="Q31" s="2346">
        <v>0</v>
      </c>
      <c r="R31" s="2312"/>
      <c r="S31" s="2346">
        <v>0</v>
      </c>
      <c r="T31" s="2312"/>
      <c r="U31" s="2346">
        <v>0</v>
      </c>
      <c r="V31" s="2312"/>
      <c r="W31" s="2347">
        <f>SUM(K31:V31)</f>
        <v>0</v>
      </c>
      <c r="X31" s="2348"/>
      <c r="Y31" s="2349">
        <f>CJ31</f>
        <v>0</v>
      </c>
      <c r="Z31" s="2350"/>
      <c r="AA31" s="2351"/>
      <c r="AB31" s="2355" t="str">
        <f>IF(AE32+AG32=0,"",AE32+AG32)</f>
        <v/>
      </c>
      <c r="AC31" s="2356"/>
      <c r="AD31" s="2357"/>
      <c r="AE31" s="2342"/>
      <c r="AF31" s="2361"/>
      <c r="AG31" s="2342"/>
      <c r="AH31" s="2343"/>
      <c r="AI31" s="555" t="s">
        <v>109</v>
      </c>
      <c r="AJ31" s="2344"/>
      <c r="AK31" s="2344"/>
      <c r="AL31" s="2344"/>
      <c r="AM31" s="2344"/>
      <c r="AN31" s="2344"/>
      <c r="AO31" s="2344"/>
      <c r="AP31" s="2344"/>
      <c r="AQ31" s="2345"/>
      <c r="AR31" s="32"/>
      <c r="AT31" s="1403">
        <v>3</v>
      </c>
      <c r="AU31" s="1404"/>
      <c r="AV31" s="1404"/>
      <c r="AW31" s="1405"/>
      <c r="AX31" s="2247"/>
      <c r="AY31" s="2248"/>
      <c r="AZ31" s="2248"/>
      <c r="BA31" s="69" t="s">
        <v>330</v>
      </c>
      <c r="BB31" s="1271"/>
      <c r="BC31" s="1272"/>
      <c r="BD31" s="1252"/>
      <c r="BE31" s="1253"/>
      <c r="BF31" s="1403">
        <v>3</v>
      </c>
      <c r="BG31" s="1404"/>
      <c r="BH31" s="1404"/>
      <c r="BI31" s="1405"/>
      <c r="BJ31" s="2078">
        <v>92</v>
      </c>
      <c r="BK31" s="2079"/>
      <c r="BL31" s="2079"/>
      <c r="BM31" s="69" t="s">
        <v>330</v>
      </c>
      <c r="BN31" s="1271"/>
      <c r="BO31" s="1272"/>
      <c r="BX31" s="1324">
        <f t="shared" ref="BX31:BX41" si="0">IF($BX$18=TRUE,ROUNDDOWN((K32-K31)/3,1),ROUNDDOWN(K32/3,1))</f>
        <v>0</v>
      </c>
      <c r="BY31" s="1324"/>
      <c r="BZ31" s="1324">
        <f t="shared" ref="BZ31:BZ41" si="1">IF(AND($BX$18=TRUE,$BX$19=TRUE),ROUNDDOWN((M32-M31)/5,1),IF(AND($BX$18=FALSE,$BX$19=TRUE),ROUNDDOWN(M32/5,1),0))</f>
        <v>0</v>
      </c>
      <c r="CA31" s="1324">
        <f>IF(AND($BX$18=TRUE,$BX$19=FALSE),ROUNDDOWN((M32-M31+O32-O31)/6,1),IF(AND($BX$18=FALSE,$BX$19=FALSE),ROUNDDOWN((M32+O32)/6,1),0))</f>
        <v>0</v>
      </c>
      <c r="CB31" s="1324">
        <f t="shared" ref="CB31:CB41" si="2">IF(AND($BX$18=TRUE,$BX$19=TRUE),ROUNDDOWN((O32-O31)/6,1),IF(AND($BX$18=FALSE,$BX$19=TRUE),ROUNDDOWN((O32)/6,1),0))</f>
        <v>0</v>
      </c>
      <c r="CC31" s="1324"/>
      <c r="CD31" s="1324">
        <f t="shared" ref="CD31:CD41" si="3">IF($BX$18=TRUE,ROUNDDOWN((Q32-Q31)/15,1),ROUNDDOWN(Q32/15,1))</f>
        <v>0</v>
      </c>
      <c r="CE31" s="1324"/>
      <c r="CF31" s="1324"/>
      <c r="CG31" s="1324">
        <f t="shared" ref="CG31:CG41" si="4">IF($BX$18=TRUE,ROUNDDOWN((S32-S31+U32-U31)/25,1),ROUNDDOWN((S32+U32)/25,1))</f>
        <v>0</v>
      </c>
      <c r="CH31" s="1324"/>
      <c r="CI31" s="1324">
        <f t="shared" ref="CI31:CI41" si="5">IF($BX$18=TRUE,ROUNDDOWN((K31+M31+O31+Q31+S31+U31)/2,1),0)</f>
        <v>0</v>
      </c>
      <c r="CJ31" s="1325">
        <f t="shared" ref="CJ31:CJ41" si="6">SUM(BX31:CI31)</f>
        <v>0</v>
      </c>
    </row>
    <row r="32" spans="1:88" ht="17.25" customHeight="1">
      <c r="A32" s="23"/>
      <c r="B32" s="29"/>
      <c r="C32" s="2193"/>
      <c r="D32" s="1875"/>
      <c r="E32" s="1875"/>
      <c r="F32" s="1875"/>
      <c r="G32" s="2304"/>
      <c r="H32" s="2308"/>
      <c r="I32" s="2309"/>
      <c r="J32" s="2310"/>
      <c r="K32" s="2370"/>
      <c r="L32" s="2371"/>
      <c r="M32" s="2372"/>
      <c r="N32" s="2371"/>
      <c r="O32" s="2372"/>
      <c r="P32" s="2371"/>
      <c r="Q32" s="2372"/>
      <c r="R32" s="2371"/>
      <c r="S32" s="2372"/>
      <c r="T32" s="2371"/>
      <c r="U32" s="2372"/>
      <c r="V32" s="2371"/>
      <c r="W32" s="2297">
        <f>SUM(K32:V32)</f>
        <v>0</v>
      </c>
      <c r="X32" s="2298"/>
      <c r="Y32" s="2349"/>
      <c r="Z32" s="2350"/>
      <c r="AA32" s="2351"/>
      <c r="AB32" s="2355"/>
      <c r="AC32" s="2356"/>
      <c r="AD32" s="2357"/>
      <c r="AE32" s="2257">
        <v>0</v>
      </c>
      <c r="AF32" s="2277"/>
      <c r="AG32" s="2257">
        <v>0</v>
      </c>
      <c r="AH32" s="2258"/>
      <c r="AI32" s="554" t="s">
        <v>110</v>
      </c>
      <c r="AJ32" s="2259"/>
      <c r="AK32" s="2259"/>
      <c r="AL32" s="2259"/>
      <c r="AM32" s="2259"/>
      <c r="AN32" s="2259"/>
      <c r="AO32" s="2259"/>
      <c r="AP32" s="2259"/>
      <c r="AQ32" s="2260"/>
      <c r="AR32" s="32"/>
      <c r="AT32" s="1403">
        <v>5</v>
      </c>
      <c r="AU32" s="1404"/>
      <c r="AV32" s="1404"/>
      <c r="AW32" s="1405"/>
      <c r="AX32" s="2247"/>
      <c r="AY32" s="2248"/>
      <c r="AZ32" s="2248"/>
      <c r="BA32" s="69" t="s">
        <v>330</v>
      </c>
      <c r="BB32" s="1271"/>
      <c r="BC32" s="1272"/>
      <c r="BD32" s="1252"/>
      <c r="BE32" s="1253"/>
      <c r="BF32" s="1403">
        <v>5</v>
      </c>
      <c r="BG32" s="1404"/>
      <c r="BH32" s="1404"/>
      <c r="BI32" s="1405"/>
      <c r="BJ32" s="2078"/>
      <c r="BK32" s="2079"/>
      <c r="BL32" s="2079"/>
      <c r="BM32" s="69" t="s">
        <v>330</v>
      </c>
      <c r="BN32" s="1271"/>
      <c r="BO32" s="1272"/>
      <c r="BX32" s="1324"/>
      <c r="BY32" s="1324"/>
      <c r="BZ32" s="1324"/>
      <c r="CA32" s="1324"/>
      <c r="CB32" s="1324"/>
      <c r="CC32" s="1324"/>
      <c r="CD32" s="1324"/>
      <c r="CE32" s="1324"/>
      <c r="CF32" s="1324"/>
      <c r="CG32" s="1324"/>
      <c r="CH32" s="1324"/>
      <c r="CI32" s="1324"/>
      <c r="CJ32" s="1325"/>
    </row>
    <row r="33" spans="1:88" ht="17.25" customHeight="1">
      <c r="A33" s="23"/>
      <c r="B33" s="550"/>
      <c r="C33" s="2301"/>
      <c r="D33" s="2302"/>
      <c r="E33" s="2302"/>
      <c r="F33" s="2302"/>
      <c r="G33" s="2303"/>
      <c r="H33" s="2305"/>
      <c r="I33" s="2306"/>
      <c r="J33" s="2307"/>
      <c r="K33" s="2311">
        <v>0</v>
      </c>
      <c r="L33" s="2312"/>
      <c r="M33" s="2346">
        <v>0</v>
      </c>
      <c r="N33" s="2312"/>
      <c r="O33" s="2346">
        <v>0</v>
      </c>
      <c r="P33" s="2312"/>
      <c r="Q33" s="2346">
        <v>0</v>
      </c>
      <c r="R33" s="2312"/>
      <c r="S33" s="2346">
        <v>0</v>
      </c>
      <c r="T33" s="2312"/>
      <c r="U33" s="2346">
        <v>0</v>
      </c>
      <c r="V33" s="2312"/>
      <c r="W33" s="2347">
        <f>SUM(K33:V33)</f>
        <v>0</v>
      </c>
      <c r="X33" s="2348"/>
      <c r="Y33" s="2349">
        <f>CJ33</f>
        <v>0</v>
      </c>
      <c r="Z33" s="2350"/>
      <c r="AA33" s="2351"/>
      <c r="AB33" s="2355" t="str">
        <f>IF(AE34+AG34=0,"",AE34+AG34)</f>
        <v/>
      </c>
      <c r="AC33" s="2356"/>
      <c r="AD33" s="2357"/>
      <c r="AE33" s="2342"/>
      <c r="AF33" s="2361"/>
      <c r="AG33" s="2342"/>
      <c r="AH33" s="2343"/>
      <c r="AI33" s="555" t="s">
        <v>109</v>
      </c>
      <c r="AJ33" s="2344"/>
      <c r="AK33" s="2344"/>
      <c r="AL33" s="2344"/>
      <c r="AM33" s="2344"/>
      <c r="AN33" s="2344"/>
      <c r="AO33" s="2344"/>
      <c r="AP33" s="2344"/>
      <c r="AQ33" s="2345"/>
      <c r="AR33" s="32"/>
      <c r="AT33" s="1403">
        <v>6</v>
      </c>
      <c r="AU33" s="1404"/>
      <c r="AV33" s="1404"/>
      <c r="AW33" s="1405"/>
      <c r="AX33" s="2247"/>
      <c r="AY33" s="2248"/>
      <c r="AZ33" s="2248"/>
      <c r="BA33" s="69" t="s">
        <v>330</v>
      </c>
      <c r="BB33" s="108"/>
      <c r="BC33" s="1268"/>
      <c r="BD33" s="1274"/>
      <c r="BE33" s="1275"/>
      <c r="BF33" s="1403">
        <v>6</v>
      </c>
      <c r="BG33" s="1404"/>
      <c r="BH33" s="1404"/>
      <c r="BI33" s="1405"/>
      <c r="BJ33" s="2078"/>
      <c r="BK33" s="2079"/>
      <c r="BL33" s="2079"/>
      <c r="BM33" s="69" t="s">
        <v>330</v>
      </c>
      <c r="BN33" s="108"/>
      <c r="BO33" s="1268"/>
      <c r="BX33" s="1324">
        <f t="shared" si="0"/>
        <v>0</v>
      </c>
      <c r="BY33" s="1324"/>
      <c r="BZ33" s="1324">
        <f t="shared" si="1"/>
        <v>0</v>
      </c>
      <c r="CA33" s="1324">
        <f t="shared" ref="CA33:CA41" si="7">IF(AND($BX$18=TRUE,$BX$19=FALSE),ROUNDDOWN((M34-M33+O34-O33)/6,1),IF(AND($BX$18=FALSE,$BX$19=FALSE),ROUNDDOWN((M34+O34)/6,1),0))</f>
        <v>0</v>
      </c>
      <c r="CB33" s="1324">
        <f t="shared" si="2"/>
        <v>0</v>
      </c>
      <c r="CC33" s="1324"/>
      <c r="CD33" s="1324">
        <f t="shared" si="3"/>
        <v>0</v>
      </c>
      <c r="CE33" s="1324"/>
      <c r="CF33" s="1324"/>
      <c r="CG33" s="1324">
        <f t="shared" si="4"/>
        <v>0</v>
      </c>
      <c r="CH33" s="1324"/>
      <c r="CI33" s="1324">
        <f t="shared" si="5"/>
        <v>0</v>
      </c>
      <c r="CJ33" s="1325">
        <f t="shared" si="6"/>
        <v>0</v>
      </c>
    </row>
    <row r="34" spans="1:88" ht="17.25" customHeight="1">
      <c r="A34" s="23"/>
      <c r="B34" s="29"/>
      <c r="C34" s="2193"/>
      <c r="D34" s="1875"/>
      <c r="E34" s="1875"/>
      <c r="F34" s="1875"/>
      <c r="G34" s="2304"/>
      <c r="H34" s="2308"/>
      <c r="I34" s="2309"/>
      <c r="J34" s="2310"/>
      <c r="K34" s="2370"/>
      <c r="L34" s="2371"/>
      <c r="M34" s="2372"/>
      <c r="N34" s="2371"/>
      <c r="O34" s="2295"/>
      <c r="P34" s="2296"/>
      <c r="Q34" s="2295"/>
      <c r="R34" s="2296"/>
      <c r="S34" s="2295"/>
      <c r="T34" s="2296"/>
      <c r="U34" s="2295"/>
      <c r="V34" s="2296"/>
      <c r="W34" s="2297">
        <f t="shared" ref="W34:W43" si="8">SUM(K34:V34)</f>
        <v>0</v>
      </c>
      <c r="X34" s="2298"/>
      <c r="Y34" s="2349"/>
      <c r="Z34" s="2350"/>
      <c r="AA34" s="2351"/>
      <c r="AB34" s="2355"/>
      <c r="AC34" s="2356"/>
      <c r="AD34" s="2357"/>
      <c r="AE34" s="2257">
        <v>0</v>
      </c>
      <c r="AF34" s="2277"/>
      <c r="AG34" s="2257">
        <v>0</v>
      </c>
      <c r="AH34" s="2258"/>
      <c r="AI34" s="554" t="s">
        <v>110</v>
      </c>
      <c r="AJ34" s="2259"/>
      <c r="AK34" s="2259"/>
      <c r="AL34" s="2259"/>
      <c r="AM34" s="2259"/>
      <c r="AN34" s="2259"/>
      <c r="AO34" s="2259"/>
      <c r="AP34" s="2259"/>
      <c r="AQ34" s="2260"/>
      <c r="AR34" s="32"/>
      <c r="AT34" s="1403">
        <v>7</v>
      </c>
      <c r="AU34" s="1404"/>
      <c r="AV34" s="1404"/>
      <c r="AW34" s="1405"/>
      <c r="AX34" s="2247"/>
      <c r="AY34" s="2248"/>
      <c r="AZ34" s="2248"/>
      <c r="BA34" s="69" t="s">
        <v>330</v>
      </c>
      <c r="BB34" s="1271"/>
      <c r="BC34" s="1272"/>
      <c r="BD34" s="1252"/>
      <c r="BE34" s="1253"/>
      <c r="BF34" s="1403">
        <v>7</v>
      </c>
      <c r="BG34" s="1404"/>
      <c r="BH34" s="1404"/>
      <c r="BI34" s="1405"/>
      <c r="BJ34" s="2078"/>
      <c r="BK34" s="2079"/>
      <c r="BL34" s="2079"/>
      <c r="BM34" s="69" t="s">
        <v>330</v>
      </c>
      <c r="BN34" s="1271"/>
      <c r="BO34" s="1272"/>
      <c r="BX34" s="1324"/>
      <c r="BY34" s="1324"/>
      <c r="BZ34" s="1324"/>
      <c r="CA34" s="1324"/>
      <c r="CB34" s="1324"/>
      <c r="CC34" s="1324"/>
      <c r="CD34" s="1324"/>
      <c r="CE34" s="1324"/>
      <c r="CF34" s="1324"/>
      <c r="CG34" s="1324"/>
      <c r="CH34" s="1324"/>
      <c r="CI34" s="1324"/>
      <c r="CJ34" s="1325"/>
    </row>
    <row r="35" spans="1:88" ht="17.25" customHeight="1">
      <c r="A35" s="23"/>
      <c r="B35" s="550"/>
      <c r="C35" s="2362"/>
      <c r="D35" s="2363"/>
      <c r="E35" s="2363"/>
      <c r="F35" s="2363"/>
      <c r="G35" s="2364"/>
      <c r="H35" s="2305"/>
      <c r="I35" s="2306"/>
      <c r="J35" s="2307"/>
      <c r="K35" s="2311">
        <v>0</v>
      </c>
      <c r="L35" s="2312"/>
      <c r="M35" s="2346">
        <v>0</v>
      </c>
      <c r="N35" s="2312"/>
      <c r="O35" s="2346">
        <v>0</v>
      </c>
      <c r="P35" s="2312"/>
      <c r="Q35" s="2346">
        <v>0</v>
      </c>
      <c r="R35" s="2312"/>
      <c r="S35" s="2346">
        <v>0</v>
      </c>
      <c r="T35" s="2312"/>
      <c r="U35" s="2346">
        <v>0</v>
      </c>
      <c r="V35" s="2312"/>
      <c r="W35" s="2347">
        <f t="shared" si="8"/>
        <v>0</v>
      </c>
      <c r="X35" s="2348"/>
      <c r="Y35" s="2349">
        <f t="shared" ref="Y35" si="9">CJ35</f>
        <v>0</v>
      </c>
      <c r="Z35" s="2350"/>
      <c r="AA35" s="2351"/>
      <c r="AB35" s="2355" t="str">
        <f>IF(AE36+AG36=0,"",AE36+AG36)</f>
        <v/>
      </c>
      <c r="AC35" s="2356"/>
      <c r="AD35" s="2357"/>
      <c r="AE35" s="2342"/>
      <c r="AF35" s="2361"/>
      <c r="AG35" s="2342"/>
      <c r="AH35" s="2343"/>
      <c r="AI35" s="555" t="s">
        <v>109</v>
      </c>
      <c r="AJ35" s="2344"/>
      <c r="AK35" s="2344"/>
      <c r="AL35" s="2344"/>
      <c r="AM35" s="2344"/>
      <c r="AN35" s="2344"/>
      <c r="AO35" s="2344"/>
      <c r="AP35" s="2344"/>
      <c r="AQ35" s="2345"/>
      <c r="AR35" s="32"/>
      <c r="AT35" s="1403">
        <v>8</v>
      </c>
      <c r="AU35" s="1404"/>
      <c r="AV35" s="1404"/>
      <c r="AW35" s="1405"/>
      <c r="AX35" s="2247"/>
      <c r="AY35" s="2248"/>
      <c r="AZ35" s="2248"/>
      <c r="BA35" s="69" t="s">
        <v>330</v>
      </c>
      <c r="BB35" s="1271"/>
      <c r="BC35" s="1272"/>
      <c r="BD35" s="1277"/>
      <c r="BE35" s="1278"/>
      <c r="BF35" s="1403">
        <v>8</v>
      </c>
      <c r="BG35" s="1404"/>
      <c r="BH35" s="1404"/>
      <c r="BI35" s="1405"/>
      <c r="BJ35" s="2078"/>
      <c r="BK35" s="2079"/>
      <c r="BL35" s="2079"/>
      <c r="BM35" s="69" t="s">
        <v>330</v>
      </c>
      <c r="BN35" s="1271"/>
      <c r="BO35" s="1272"/>
      <c r="BX35" s="1324">
        <f t="shared" si="0"/>
        <v>0</v>
      </c>
      <c r="BY35" s="1324"/>
      <c r="BZ35" s="1324">
        <f t="shared" si="1"/>
        <v>0</v>
      </c>
      <c r="CA35" s="1324">
        <f t="shared" si="7"/>
        <v>0</v>
      </c>
      <c r="CB35" s="1324">
        <f t="shared" si="2"/>
        <v>0</v>
      </c>
      <c r="CC35" s="1324"/>
      <c r="CD35" s="1324">
        <f t="shared" si="3"/>
        <v>0</v>
      </c>
      <c r="CE35" s="1324"/>
      <c r="CF35" s="1324"/>
      <c r="CG35" s="1324">
        <f t="shared" si="4"/>
        <v>0</v>
      </c>
      <c r="CH35" s="1324"/>
      <c r="CI35" s="1324">
        <f t="shared" si="5"/>
        <v>0</v>
      </c>
      <c r="CJ35" s="1325">
        <f t="shared" si="6"/>
        <v>0</v>
      </c>
    </row>
    <row r="36" spans="1:88" ht="17.25" customHeight="1">
      <c r="A36" s="23"/>
      <c r="B36" s="29"/>
      <c r="C36" s="2365"/>
      <c r="D36" s="2366"/>
      <c r="E36" s="2366"/>
      <c r="F36" s="2366"/>
      <c r="G36" s="2367"/>
      <c r="H36" s="2308"/>
      <c r="I36" s="2309"/>
      <c r="J36" s="2310"/>
      <c r="K36" s="2341"/>
      <c r="L36" s="2296"/>
      <c r="M36" s="2295"/>
      <c r="N36" s="2296"/>
      <c r="O36" s="2295"/>
      <c r="P36" s="2296"/>
      <c r="Q36" s="2295"/>
      <c r="R36" s="2296"/>
      <c r="S36" s="2295"/>
      <c r="T36" s="2296"/>
      <c r="U36" s="2295"/>
      <c r="V36" s="2296"/>
      <c r="W36" s="2297">
        <f t="shared" si="8"/>
        <v>0</v>
      </c>
      <c r="X36" s="2298"/>
      <c r="Y36" s="2349"/>
      <c r="Z36" s="2350"/>
      <c r="AA36" s="2351"/>
      <c r="AB36" s="2355"/>
      <c r="AC36" s="2356"/>
      <c r="AD36" s="2357"/>
      <c r="AE36" s="2257">
        <v>0</v>
      </c>
      <c r="AF36" s="2277"/>
      <c r="AG36" s="2257">
        <v>0</v>
      </c>
      <c r="AH36" s="2258"/>
      <c r="AI36" s="554" t="s">
        <v>110</v>
      </c>
      <c r="AJ36" s="2259"/>
      <c r="AK36" s="2259"/>
      <c r="AL36" s="2259"/>
      <c r="AM36" s="2259"/>
      <c r="AN36" s="2259"/>
      <c r="AO36" s="2259"/>
      <c r="AP36" s="2259"/>
      <c r="AQ36" s="2260"/>
      <c r="AR36" s="32"/>
      <c r="AT36" s="1403">
        <v>9</v>
      </c>
      <c r="AU36" s="1404"/>
      <c r="AV36" s="1404"/>
      <c r="AW36" s="1405"/>
      <c r="AX36" s="2247"/>
      <c r="AY36" s="2248"/>
      <c r="AZ36" s="2248"/>
      <c r="BA36" s="69" t="s">
        <v>330</v>
      </c>
      <c r="BB36" s="1271"/>
      <c r="BC36" s="1272"/>
      <c r="BD36" s="1277"/>
      <c r="BE36" s="1278"/>
      <c r="BF36" s="1403">
        <v>9</v>
      </c>
      <c r="BG36" s="1404"/>
      <c r="BH36" s="1404"/>
      <c r="BI36" s="1405"/>
      <c r="BJ36" s="2078"/>
      <c r="BK36" s="2079"/>
      <c r="BL36" s="2079"/>
      <c r="BM36" s="69" t="s">
        <v>330</v>
      </c>
      <c r="BN36" s="1271"/>
      <c r="BO36" s="1272"/>
      <c r="BX36" s="1324"/>
      <c r="BY36" s="1324"/>
      <c r="BZ36" s="1324"/>
      <c r="CA36" s="1324"/>
      <c r="CB36" s="1324"/>
      <c r="CC36" s="1324"/>
      <c r="CD36" s="1324"/>
      <c r="CE36" s="1324"/>
      <c r="CF36" s="1324"/>
      <c r="CG36" s="1324"/>
      <c r="CH36" s="1324"/>
      <c r="CI36" s="1324"/>
      <c r="CJ36" s="1325"/>
    </row>
    <row r="37" spans="1:88" ht="17.25" customHeight="1">
      <c r="A37" s="23"/>
      <c r="B37" s="550"/>
      <c r="C37" s="2301"/>
      <c r="D37" s="2302"/>
      <c r="E37" s="2302"/>
      <c r="F37" s="2302"/>
      <c r="G37" s="2303"/>
      <c r="H37" s="2305"/>
      <c r="I37" s="2306"/>
      <c r="J37" s="2307"/>
      <c r="K37" s="2311">
        <v>0</v>
      </c>
      <c r="L37" s="2312"/>
      <c r="M37" s="2346">
        <v>0</v>
      </c>
      <c r="N37" s="2312"/>
      <c r="O37" s="2346">
        <v>0</v>
      </c>
      <c r="P37" s="2312"/>
      <c r="Q37" s="2346">
        <v>0</v>
      </c>
      <c r="R37" s="2312"/>
      <c r="S37" s="2346">
        <v>0</v>
      </c>
      <c r="T37" s="2312"/>
      <c r="U37" s="2346">
        <v>0</v>
      </c>
      <c r="V37" s="2312"/>
      <c r="W37" s="2347">
        <f t="shared" si="8"/>
        <v>0</v>
      </c>
      <c r="X37" s="2348"/>
      <c r="Y37" s="2349">
        <f t="shared" ref="Y37" si="10">CJ37</f>
        <v>0</v>
      </c>
      <c r="Z37" s="2350"/>
      <c r="AA37" s="2351"/>
      <c r="AB37" s="2355" t="str">
        <f>IF(AE38+AG38=0,"",AE38+AG38)</f>
        <v/>
      </c>
      <c r="AC37" s="2356"/>
      <c r="AD37" s="2357"/>
      <c r="AE37" s="2342"/>
      <c r="AF37" s="2361"/>
      <c r="AG37" s="2342"/>
      <c r="AH37" s="2343"/>
      <c r="AI37" s="555" t="s">
        <v>109</v>
      </c>
      <c r="AJ37" s="2344"/>
      <c r="AK37" s="2344"/>
      <c r="AL37" s="2344"/>
      <c r="AM37" s="2344"/>
      <c r="AN37" s="2344"/>
      <c r="AO37" s="2344"/>
      <c r="AP37" s="2344"/>
      <c r="AQ37" s="2345"/>
      <c r="AR37" s="32"/>
      <c r="AT37" s="1403">
        <v>10</v>
      </c>
      <c r="AU37" s="1404"/>
      <c r="AV37" s="1404"/>
      <c r="AW37" s="1405"/>
      <c r="AX37" s="2247"/>
      <c r="AY37" s="2248"/>
      <c r="AZ37" s="2248"/>
      <c r="BA37" s="69" t="s">
        <v>330</v>
      </c>
      <c r="BB37" s="1271"/>
      <c r="BC37" s="1272"/>
      <c r="BD37" s="1277"/>
      <c r="BE37" s="1278"/>
      <c r="BF37" s="1403">
        <v>10</v>
      </c>
      <c r="BG37" s="1404"/>
      <c r="BH37" s="1404"/>
      <c r="BI37" s="1405"/>
      <c r="BJ37" s="2078"/>
      <c r="BK37" s="2079"/>
      <c r="BL37" s="2079"/>
      <c r="BM37" s="69" t="s">
        <v>330</v>
      </c>
      <c r="BN37" s="1271"/>
      <c r="BO37" s="1272"/>
      <c r="BX37" s="1324">
        <f t="shared" si="0"/>
        <v>0</v>
      </c>
      <c r="BY37" s="1324"/>
      <c r="BZ37" s="1324">
        <f t="shared" si="1"/>
        <v>0</v>
      </c>
      <c r="CA37" s="1324">
        <f t="shared" si="7"/>
        <v>0</v>
      </c>
      <c r="CB37" s="1324">
        <f t="shared" si="2"/>
        <v>0</v>
      </c>
      <c r="CC37" s="1324"/>
      <c r="CD37" s="1324">
        <f t="shared" si="3"/>
        <v>0</v>
      </c>
      <c r="CE37" s="1324"/>
      <c r="CF37" s="1324"/>
      <c r="CG37" s="1324">
        <f t="shared" si="4"/>
        <v>0</v>
      </c>
      <c r="CH37" s="1324"/>
      <c r="CI37" s="1324">
        <f t="shared" si="5"/>
        <v>0</v>
      </c>
      <c r="CJ37" s="1325">
        <f t="shared" si="6"/>
        <v>0</v>
      </c>
    </row>
    <row r="38" spans="1:88" ht="17.25" customHeight="1">
      <c r="A38" s="23"/>
      <c r="B38" s="29"/>
      <c r="C38" s="2193"/>
      <c r="D38" s="1875"/>
      <c r="E38" s="1875"/>
      <c r="F38" s="1875"/>
      <c r="G38" s="2304"/>
      <c r="H38" s="2308"/>
      <c r="I38" s="2309"/>
      <c r="J38" s="2310"/>
      <c r="K38" s="2341"/>
      <c r="L38" s="2296"/>
      <c r="M38" s="2295"/>
      <c r="N38" s="2296"/>
      <c r="O38" s="2295"/>
      <c r="P38" s="2296"/>
      <c r="Q38" s="2295"/>
      <c r="R38" s="2296"/>
      <c r="S38" s="2295"/>
      <c r="T38" s="2296"/>
      <c r="U38" s="2295"/>
      <c r="V38" s="2296"/>
      <c r="W38" s="2297">
        <f t="shared" si="8"/>
        <v>0</v>
      </c>
      <c r="X38" s="2298"/>
      <c r="Y38" s="2349"/>
      <c r="Z38" s="2350"/>
      <c r="AA38" s="2351"/>
      <c r="AB38" s="2355"/>
      <c r="AC38" s="2356"/>
      <c r="AD38" s="2357"/>
      <c r="AE38" s="2257">
        <v>0</v>
      </c>
      <c r="AF38" s="2277"/>
      <c r="AG38" s="2257">
        <v>0</v>
      </c>
      <c r="AH38" s="2258"/>
      <c r="AI38" s="554" t="s">
        <v>110</v>
      </c>
      <c r="AJ38" s="2259"/>
      <c r="AK38" s="2259"/>
      <c r="AL38" s="2259"/>
      <c r="AM38" s="2259"/>
      <c r="AN38" s="2259"/>
      <c r="AO38" s="2259"/>
      <c r="AP38" s="2259"/>
      <c r="AQ38" s="2260"/>
      <c r="AR38" s="32"/>
      <c r="AT38" s="1403">
        <v>11</v>
      </c>
      <c r="AU38" s="1404"/>
      <c r="AV38" s="1404"/>
      <c r="AW38" s="1405"/>
      <c r="AX38" s="2247"/>
      <c r="AY38" s="2248"/>
      <c r="AZ38" s="2248"/>
      <c r="BA38" s="69" t="s">
        <v>330</v>
      </c>
      <c r="BB38" s="108"/>
      <c r="BC38" s="1268"/>
      <c r="BD38" s="1277"/>
      <c r="BE38" s="1278"/>
      <c r="BF38" s="1403">
        <v>11</v>
      </c>
      <c r="BG38" s="1404"/>
      <c r="BH38" s="1404"/>
      <c r="BI38" s="1405"/>
      <c r="BJ38" s="2078"/>
      <c r="BK38" s="2079"/>
      <c r="BL38" s="2079"/>
      <c r="BM38" s="69" t="s">
        <v>330</v>
      </c>
      <c r="BN38" s="108"/>
      <c r="BO38" s="1268"/>
      <c r="BX38" s="1324"/>
      <c r="BY38" s="1324"/>
      <c r="BZ38" s="1324"/>
      <c r="CA38" s="1324"/>
      <c r="CB38" s="1324"/>
      <c r="CC38" s="1324"/>
      <c r="CD38" s="1324"/>
      <c r="CE38" s="1324"/>
      <c r="CF38" s="1324"/>
      <c r="CG38" s="1324"/>
      <c r="CH38" s="1324"/>
      <c r="CI38" s="1324"/>
      <c r="CJ38" s="1325"/>
    </row>
    <row r="39" spans="1:88" ht="17.25" customHeight="1">
      <c r="A39" s="23"/>
      <c r="B39" s="550"/>
      <c r="C39" s="2301"/>
      <c r="D39" s="2302"/>
      <c r="E39" s="2302"/>
      <c r="F39" s="2302"/>
      <c r="G39" s="2303"/>
      <c r="H39" s="2305"/>
      <c r="I39" s="2306"/>
      <c r="J39" s="2307"/>
      <c r="K39" s="2311">
        <v>0</v>
      </c>
      <c r="L39" s="2312"/>
      <c r="M39" s="2346">
        <v>0</v>
      </c>
      <c r="N39" s="2312"/>
      <c r="O39" s="2346">
        <v>0</v>
      </c>
      <c r="P39" s="2312"/>
      <c r="Q39" s="2346">
        <v>0</v>
      </c>
      <c r="R39" s="2312"/>
      <c r="S39" s="2346">
        <v>0</v>
      </c>
      <c r="T39" s="2312"/>
      <c r="U39" s="2346">
        <v>0</v>
      </c>
      <c r="V39" s="2312"/>
      <c r="W39" s="2347">
        <f t="shared" si="8"/>
        <v>0</v>
      </c>
      <c r="X39" s="2348"/>
      <c r="Y39" s="2349">
        <f t="shared" ref="Y39" si="11">CJ39</f>
        <v>0</v>
      </c>
      <c r="Z39" s="2350"/>
      <c r="AA39" s="2351"/>
      <c r="AB39" s="2355" t="str">
        <f>IF(AE40+AG40=0,"",AE40+AG40)</f>
        <v/>
      </c>
      <c r="AC39" s="2356"/>
      <c r="AD39" s="2357"/>
      <c r="AE39" s="2342"/>
      <c r="AF39" s="2361"/>
      <c r="AG39" s="2342"/>
      <c r="AH39" s="2343"/>
      <c r="AI39" s="555" t="s">
        <v>109</v>
      </c>
      <c r="AJ39" s="2344"/>
      <c r="AK39" s="2344"/>
      <c r="AL39" s="2344"/>
      <c r="AM39" s="2344"/>
      <c r="AN39" s="2344"/>
      <c r="AO39" s="2344"/>
      <c r="AP39" s="2344"/>
      <c r="AQ39" s="2345"/>
      <c r="AR39" s="32"/>
      <c r="AT39" s="1403">
        <v>12</v>
      </c>
      <c r="AU39" s="1404"/>
      <c r="AV39" s="1404"/>
      <c r="AW39" s="1405"/>
      <c r="AX39" s="2247"/>
      <c r="AY39" s="2248"/>
      <c r="AZ39" s="2248"/>
      <c r="BA39" s="69" t="s">
        <v>330</v>
      </c>
      <c r="BB39" s="1271"/>
      <c r="BC39" s="1272"/>
      <c r="BD39" s="1277"/>
      <c r="BE39" s="1278"/>
      <c r="BF39" s="1403">
        <v>12</v>
      </c>
      <c r="BG39" s="1404"/>
      <c r="BH39" s="1404"/>
      <c r="BI39" s="1405"/>
      <c r="BJ39" s="2078"/>
      <c r="BK39" s="2079"/>
      <c r="BL39" s="2079"/>
      <c r="BM39" s="69" t="s">
        <v>330</v>
      </c>
      <c r="BN39" s="1271"/>
      <c r="BO39" s="1272"/>
      <c r="BX39" s="1324">
        <f t="shared" si="0"/>
        <v>0</v>
      </c>
      <c r="BY39" s="1324"/>
      <c r="BZ39" s="1324">
        <f t="shared" si="1"/>
        <v>0</v>
      </c>
      <c r="CA39" s="1324">
        <f t="shared" si="7"/>
        <v>0</v>
      </c>
      <c r="CB39" s="1324">
        <f t="shared" si="2"/>
        <v>0</v>
      </c>
      <c r="CC39" s="1324"/>
      <c r="CD39" s="1324">
        <f t="shared" si="3"/>
        <v>0</v>
      </c>
      <c r="CE39" s="1324"/>
      <c r="CF39" s="1324"/>
      <c r="CG39" s="1324">
        <f t="shared" si="4"/>
        <v>0</v>
      </c>
      <c r="CH39" s="1324"/>
      <c r="CI39" s="1324">
        <f t="shared" si="5"/>
        <v>0</v>
      </c>
      <c r="CJ39" s="1325">
        <f t="shared" si="6"/>
        <v>0</v>
      </c>
    </row>
    <row r="40" spans="1:88" ht="17.25" customHeight="1">
      <c r="A40" s="23"/>
      <c r="B40" s="29"/>
      <c r="C40" s="2193"/>
      <c r="D40" s="1875"/>
      <c r="E40" s="1875"/>
      <c r="F40" s="1875"/>
      <c r="G40" s="2304"/>
      <c r="H40" s="2308"/>
      <c r="I40" s="2309"/>
      <c r="J40" s="2310"/>
      <c r="K40" s="2341"/>
      <c r="L40" s="2296"/>
      <c r="M40" s="2295"/>
      <c r="N40" s="2296"/>
      <c r="O40" s="2295"/>
      <c r="P40" s="2296"/>
      <c r="Q40" s="2295"/>
      <c r="R40" s="2296"/>
      <c r="S40" s="2295"/>
      <c r="T40" s="2296"/>
      <c r="U40" s="2295"/>
      <c r="V40" s="2296"/>
      <c r="W40" s="2297">
        <f t="shared" si="8"/>
        <v>0</v>
      </c>
      <c r="X40" s="2298"/>
      <c r="Y40" s="2349"/>
      <c r="Z40" s="2350"/>
      <c r="AA40" s="2351"/>
      <c r="AB40" s="2355"/>
      <c r="AC40" s="2356"/>
      <c r="AD40" s="2357"/>
      <c r="AE40" s="2257">
        <v>0</v>
      </c>
      <c r="AF40" s="2277"/>
      <c r="AG40" s="2257">
        <v>0</v>
      </c>
      <c r="AH40" s="2258"/>
      <c r="AI40" s="554" t="s">
        <v>110</v>
      </c>
      <c r="AJ40" s="2259"/>
      <c r="AK40" s="2259"/>
      <c r="AL40" s="2259"/>
      <c r="AM40" s="2259"/>
      <c r="AN40" s="2259"/>
      <c r="AO40" s="2259"/>
      <c r="AP40" s="2259"/>
      <c r="AQ40" s="2260"/>
      <c r="AR40" s="32"/>
      <c r="AT40" s="1403">
        <v>13</v>
      </c>
      <c r="AU40" s="1404"/>
      <c r="AV40" s="1404"/>
      <c r="AW40" s="1405"/>
      <c r="AX40" s="2247"/>
      <c r="AY40" s="2248"/>
      <c r="AZ40" s="2248"/>
      <c r="BA40" s="69" t="s">
        <v>330</v>
      </c>
      <c r="BB40" s="1271"/>
      <c r="BC40" s="1272"/>
      <c r="BD40" s="1277"/>
      <c r="BE40" s="1278"/>
      <c r="BF40" s="1403">
        <v>13</v>
      </c>
      <c r="BG40" s="1404"/>
      <c r="BH40" s="1404"/>
      <c r="BI40" s="1405"/>
      <c r="BJ40" s="2078"/>
      <c r="BK40" s="2079"/>
      <c r="BL40" s="2079"/>
      <c r="BM40" s="69" t="s">
        <v>330</v>
      </c>
      <c r="BN40" s="1271"/>
      <c r="BO40" s="1272"/>
      <c r="BX40" s="1324"/>
      <c r="BY40" s="1324"/>
      <c r="BZ40" s="1324"/>
      <c r="CA40" s="1324"/>
      <c r="CB40" s="1324"/>
      <c r="CC40" s="1324"/>
      <c r="CD40" s="1324"/>
      <c r="CE40" s="1324"/>
      <c r="CF40" s="1324"/>
      <c r="CG40" s="1324"/>
      <c r="CH40" s="1324"/>
      <c r="CI40" s="1324"/>
      <c r="CJ40" s="1325"/>
    </row>
    <row r="41" spans="1:88" ht="17.25" customHeight="1">
      <c r="A41" s="23"/>
      <c r="B41" s="550"/>
      <c r="C41" s="2301"/>
      <c r="D41" s="2302"/>
      <c r="E41" s="2302"/>
      <c r="F41" s="2302"/>
      <c r="G41" s="2303"/>
      <c r="H41" s="2305"/>
      <c r="I41" s="2306"/>
      <c r="J41" s="2307"/>
      <c r="K41" s="2311">
        <v>0</v>
      </c>
      <c r="L41" s="2312"/>
      <c r="M41" s="2346">
        <v>0</v>
      </c>
      <c r="N41" s="2312"/>
      <c r="O41" s="2346">
        <v>0</v>
      </c>
      <c r="P41" s="2312"/>
      <c r="Q41" s="2346">
        <v>0</v>
      </c>
      <c r="R41" s="2312"/>
      <c r="S41" s="2346">
        <v>0</v>
      </c>
      <c r="T41" s="2312"/>
      <c r="U41" s="2346">
        <v>0</v>
      </c>
      <c r="V41" s="2312"/>
      <c r="W41" s="2347">
        <f t="shared" si="8"/>
        <v>0</v>
      </c>
      <c r="X41" s="2348"/>
      <c r="Y41" s="2349">
        <f t="shared" ref="Y41" si="12">CJ41</f>
        <v>0</v>
      </c>
      <c r="Z41" s="2350"/>
      <c r="AA41" s="2351"/>
      <c r="AB41" s="2355" t="str">
        <f>IF(AE42+AG42=0,"",AE42+AG42)</f>
        <v/>
      </c>
      <c r="AC41" s="2356"/>
      <c r="AD41" s="2357"/>
      <c r="AE41" s="2342"/>
      <c r="AF41" s="2361"/>
      <c r="AG41" s="2342"/>
      <c r="AH41" s="2343"/>
      <c r="AI41" s="555" t="s">
        <v>109</v>
      </c>
      <c r="AJ41" s="2344"/>
      <c r="AK41" s="2344"/>
      <c r="AL41" s="2344"/>
      <c r="AM41" s="2344"/>
      <c r="AN41" s="2344"/>
      <c r="AO41" s="2344"/>
      <c r="AP41" s="2344"/>
      <c r="AQ41" s="2345"/>
      <c r="AR41" s="32"/>
      <c r="AT41" s="1403">
        <v>14</v>
      </c>
      <c r="AU41" s="1404"/>
      <c r="AV41" s="1404"/>
      <c r="AW41" s="1405"/>
      <c r="AX41" s="2247"/>
      <c r="AY41" s="2248"/>
      <c r="AZ41" s="2248"/>
      <c r="BA41" s="69" t="s">
        <v>330</v>
      </c>
      <c r="BB41" s="1271"/>
      <c r="BC41" s="1272"/>
      <c r="BD41" s="1277"/>
      <c r="BE41" s="1278"/>
      <c r="BF41" s="1403">
        <v>14</v>
      </c>
      <c r="BG41" s="1404"/>
      <c r="BH41" s="1404"/>
      <c r="BI41" s="1405"/>
      <c r="BJ41" s="2078"/>
      <c r="BK41" s="2079"/>
      <c r="BL41" s="2079"/>
      <c r="BM41" s="69" t="s">
        <v>330</v>
      </c>
      <c r="BN41" s="1271"/>
      <c r="BO41" s="1272"/>
      <c r="BX41" s="1324">
        <f t="shared" si="0"/>
        <v>0</v>
      </c>
      <c r="BY41" s="1324"/>
      <c r="BZ41" s="1324">
        <f t="shared" si="1"/>
        <v>0</v>
      </c>
      <c r="CA41" s="1324">
        <f t="shared" si="7"/>
        <v>0</v>
      </c>
      <c r="CB41" s="1324">
        <f t="shared" si="2"/>
        <v>0</v>
      </c>
      <c r="CC41" s="1324"/>
      <c r="CD41" s="1324">
        <f t="shared" si="3"/>
        <v>0</v>
      </c>
      <c r="CE41" s="1324"/>
      <c r="CF41" s="1324"/>
      <c r="CG41" s="1324">
        <f t="shared" si="4"/>
        <v>0</v>
      </c>
      <c r="CH41" s="1324"/>
      <c r="CI41" s="1324">
        <f t="shared" si="5"/>
        <v>0</v>
      </c>
      <c r="CJ41" s="1325">
        <f t="shared" si="6"/>
        <v>0</v>
      </c>
    </row>
    <row r="42" spans="1:88" ht="17.25" customHeight="1" thickBot="1">
      <c r="A42" s="23"/>
      <c r="B42" s="29"/>
      <c r="C42" s="2193"/>
      <c r="D42" s="1875"/>
      <c r="E42" s="1875"/>
      <c r="F42" s="1875"/>
      <c r="G42" s="2304"/>
      <c r="H42" s="2308"/>
      <c r="I42" s="2309"/>
      <c r="J42" s="2310"/>
      <c r="K42" s="2341"/>
      <c r="L42" s="2296"/>
      <c r="M42" s="2295"/>
      <c r="N42" s="2296"/>
      <c r="O42" s="2295"/>
      <c r="P42" s="2296"/>
      <c r="Q42" s="2295"/>
      <c r="R42" s="2296"/>
      <c r="S42" s="2295"/>
      <c r="T42" s="2296"/>
      <c r="U42" s="2295"/>
      <c r="V42" s="2296"/>
      <c r="W42" s="2297">
        <f t="shared" si="8"/>
        <v>0</v>
      </c>
      <c r="X42" s="2298"/>
      <c r="Y42" s="2352"/>
      <c r="Z42" s="2353"/>
      <c r="AA42" s="2354"/>
      <c r="AB42" s="2358"/>
      <c r="AC42" s="2359"/>
      <c r="AD42" s="2360"/>
      <c r="AE42" s="2299">
        <v>0</v>
      </c>
      <c r="AF42" s="2300"/>
      <c r="AG42" s="2257">
        <v>0</v>
      </c>
      <c r="AH42" s="2258"/>
      <c r="AI42" s="554" t="s">
        <v>110</v>
      </c>
      <c r="AJ42" s="2259"/>
      <c r="AK42" s="2259"/>
      <c r="AL42" s="2259"/>
      <c r="AM42" s="2259"/>
      <c r="AN42" s="2259"/>
      <c r="AO42" s="2259"/>
      <c r="AP42" s="2259"/>
      <c r="AQ42" s="2260"/>
      <c r="AR42" s="32"/>
      <c r="AT42" s="1403">
        <v>15</v>
      </c>
      <c r="AU42" s="1404"/>
      <c r="AV42" s="1404"/>
      <c r="AW42" s="1405"/>
      <c r="AX42" s="2247"/>
      <c r="AY42" s="2248"/>
      <c r="AZ42" s="2248"/>
      <c r="BA42" s="69" t="s">
        <v>330</v>
      </c>
      <c r="BB42" s="1271"/>
      <c r="BC42" s="1272"/>
      <c r="BD42" s="1277"/>
      <c r="BE42" s="1278"/>
      <c r="BF42" s="1403">
        <v>15</v>
      </c>
      <c r="BG42" s="1404"/>
      <c r="BH42" s="1404"/>
      <c r="BI42" s="1405"/>
      <c r="BJ42" s="2078"/>
      <c r="BK42" s="2079"/>
      <c r="BL42" s="2079"/>
      <c r="BM42" s="69" t="s">
        <v>330</v>
      </c>
      <c r="BN42" s="1271"/>
      <c r="BO42" s="1272"/>
      <c r="BX42" s="1324"/>
      <c r="BY42" s="1324"/>
      <c r="BZ42" s="1324"/>
      <c r="CA42" s="1324"/>
      <c r="CB42" s="1324"/>
      <c r="CC42" s="1324"/>
      <c r="CD42" s="1324"/>
      <c r="CE42" s="1324"/>
      <c r="CF42" s="1324"/>
      <c r="CG42" s="1324"/>
      <c r="CH42" s="1324"/>
      <c r="CI42" s="1324"/>
      <c r="CJ42" s="1325"/>
    </row>
    <row r="43" spans="1:88" ht="17.25" customHeight="1" thickTop="1">
      <c r="A43" s="23"/>
      <c r="B43" s="550"/>
      <c r="C43" s="2313" t="s">
        <v>116</v>
      </c>
      <c r="D43" s="2065"/>
      <c r="E43" s="2065"/>
      <c r="F43" s="2065"/>
      <c r="G43" s="2314"/>
      <c r="H43" s="2318" t="str">
        <f>IF(SUM(H29:J42)=0,"",SUM(H29:J42))</f>
        <v/>
      </c>
      <c r="I43" s="2319"/>
      <c r="J43" s="2320"/>
      <c r="K43" s="2324">
        <f>SUM(K29,K31,K33,K35,K37,K39,K41)</f>
        <v>0</v>
      </c>
      <c r="L43" s="2325"/>
      <c r="M43" s="2326">
        <f>SUM(M29,M31,M33,M35,M37,M39,M41)</f>
        <v>0</v>
      </c>
      <c r="N43" s="2325"/>
      <c r="O43" s="2326">
        <f>SUM(O29,O31,O33,O35,O37,O39,O41)</f>
        <v>0</v>
      </c>
      <c r="P43" s="2325"/>
      <c r="Q43" s="2326">
        <f>SUM(Q29,Q31,Q33,Q35,Q37,Q39,Q41)</f>
        <v>0</v>
      </c>
      <c r="R43" s="2325"/>
      <c r="S43" s="2326">
        <f>SUM(S29,S31,S33,S35,S37,S39,S41)</f>
        <v>0</v>
      </c>
      <c r="T43" s="2325"/>
      <c r="U43" s="2326">
        <f>SUM(U29,U31,U33,U35,U37,U39,U41)</f>
        <v>0</v>
      </c>
      <c r="V43" s="2325"/>
      <c r="W43" s="2326">
        <f t="shared" si="8"/>
        <v>0</v>
      </c>
      <c r="X43" s="2330"/>
      <c r="Y43" s="2331">
        <f>ROUND(SUM(Y29:AA42),0)</f>
        <v>0</v>
      </c>
      <c r="Z43" s="2332"/>
      <c r="AA43" s="2333"/>
      <c r="AB43" s="2268" t="str">
        <f>IF(AE44+AG44=0,"",AE44+AG44)</f>
        <v/>
      </c>
      <c r="AC43" s="2269"/>
      <c r="AD43" s="2269"/>
      <c r="AE43" s="2291">
        <f>SUM(AE29,AE31,AE33,AE35,AE37,AE39,AE41,AE45,AE47)</f>
        <v>0</v>
      </c>
      <c r="AF43" s="2339"/>
      <c r="AG43" s="2291">
        <f>SUM(AG29,AG31,AG33,AG35,AG37,AG39,AG41,AG45,AG47)</f>
        <v>0</v>
      </c>
      <c r="AH43" s="2292"/>
      <c r="AI43" s="556"/>
      <c r="AJ43" s="2293"/>
      <c r="AK43" s="2293"/>
      <c r="AL43" s="2293"/>
      <c r="AM43" s="2293"/>
      <c r="AN43" s="2293"/>
      <c r="AO43" s="2293"/>
      <c r="AP43" s="2293"/>
      <c r="AQ43" s="2294"/>
      <c r="AR43" s="32"/>
      <c r="BD43" s="1252"/>
      <c r="BE43" s="1253"/>
      <c r="BL43" s="106"/>
      <c r="BM43" s="50"/>
      <c r="BN43" s="50"/>
      <c r="BO43" s="50"/>
    </row>
    <row r="44" spans="1:88" ht="17.25" customHeight="1" thickBot="1">
      <c r="A44" s="23"/>
      <c r="B44" s="29"/>
      <c r="C44" s="2315"/>
      <c r="D44" s="2316"/>
      <c r="E44" s="2316"/>
      <c r="F44" s="2316"/>
      <c r="G44" s="2317"/>
      <c r="H44" s="2321"/>
      <c r="I44" s="2322"/>
      <c r="J44" s="2323"/>
      <c r="K44" s="2327">
        <f>SUM(K28,K30,K32,K34,K36,K38,K40,K42)</f>
        <v>0</v>
      </c>
      <c r="L44" s="2328"/>
      <c r="M44" s="2329">
        <f>SUM(M28,M30,M32,M34,M36,M38,M40,M42)</f>
        <v>0</v>
      </c>
      <c r="N44" s="2328"/>
      <c r="O44" s="2329">
        <f t="shared" ref="O44" si="13">SUM(O28,O30,O32,O34,O36,O38,O40,O42)</f>
        <v>0</v>
      </c>
      <c r="P44" s="2328"/>
      <c r="Q44" s="2329">
        <f t="shared" ref="Q44" si="14">SUM(Q28,Q30,Q32,Q34,Q36,Q38,Q40,Q42)</f>
        <v>0</v>
      </c>
      <c r="R44" s="2328"/>
      <c r="S44" s="2329">
        <f t="shared" ref="S44" si="15">SUM(S28,S30,S32,S34,S36,S38,S40,S42)</f>
        <v>0</v>
      </c>
      <c r="T44" s="2328"/>
      <c r="U44" s="2329">
        <f t="shared" ref="U44" si="16">SUM(U28,U30,U32,U34,U36,U38,U40,U42)</f>
        <v>0</v>
      </c>
      <c r="V44" s="2328"/>
      <c r="W44" s="2329">
        <f t="shared" ref="W44" si="17">SUM(W28,W30,W32,W34,W36,W38,W40,W42)</f>
        <v>0</v>
      </c>
      <c r="X44" s="2328"/>
      <c r="Y44" s="2334"/>
      <c r="Z44" s="2335"/>
      <c r="AA44" s="2336"/>
      <c r="AB44" s="2337"/>
      <c r="AC44" s="2338"/>
      <c r="AD44" s="2338"/>
      <c r="AE44" s="2287">
        <f>SUM(AE30,AE32,AE34,AE36,AE38,AE40,AE42,AE46,AE48)</f>
        <v>0</v>
      </c>
      <c r="AF44" s="2340"/>
      <c r="AG44" s="2287">
        <f>SUM(AG30,AG32,AG34,AG36,AG38,AG40,AG42,AG46,AG48)</f>
        <v>0</v>
      </c>
      <c r="AH44" s="2288"/>
      <c r="AI44" s="557"/>
      <c r="AJ44" s="2289"/>
      <c r="AK44" s="2289"/>
      <c r="AL44" s="2289"/>
      <c r="AM44" s="2289"/>
      <c r="AN44" s="2289"/>
      <c r="AO44" s="2289"/>
      <c r="AP44" s="2289"/>
      <c r="AQ44" s="2290"/>
      <c r="AR44" s="32"/>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W44" s="167"/>
      <c r="BX44" s="167"/>
      <c r="BY44" s="167"/>
      <c r="BZ44" s="167"/>
      <c r="CA44" s="167"/>
      <c r="CB44" s="167"/>
      <c r="CC44" s="167"/>
      <c r="CD44" s="167"/>
      <c r="CE44" s="167"/>
    </row>
    <row r="45" spans="1:88" ht="14.1" customHeight="1" thickTop="1">
      <c r="A45" s="23"/>
      <c r="B45" s="550"/>
      <c r="C45" s="2278" t="s">
        <v>1423</v>
      </c>
      <c r="D45" s="2278"/>
      <c r="E45" s="2278"/>
      <c r="F45" s="2278"/>
      <c r="G45" s="2278"/>
      <c r="H45" s="2278"/>
      <c r="I45" s="2278"/>
      <c r="J45" s="2278"/>
      <c r="K45" s="2278"/>
      <c r="L45" s="2278"/>
      <c r="M45" s="2278"/>
      <c r="N45" s="2278"/>
      <c r="O45" s="2278"/>
      <c r="P45" s="2278"/>
      <c r="Q45" s="2278"/>
      <c r="R45" s="2278"/>
      <c r="S45" s="2278"/>
      <c r="T45" s="2278"/>
      <c r="U45" s="2278"/>
      <c r="V45" s="2279"/>
      <c r="W45" s="2262" t="s">
        <v>1424</v>
      </c>
      <c r="X45" s="2080"/>
      <c r="Y45" s="2080"/>
      <c r="Z45" s="2080"/>
      <c r="AA45" s="2282"/>
      <c r="AB45" s="2268" t="str">
        <f>IF(AE46+AG46=0,"",AE46+AG46)</f>
        <v/>
      </c>
      <c r="AC45" s="2269"/>
      <c r="AD45" s="2269"/>
      <c r="AE45" s="2272"/>
      <c r="AF45" s="2273"/>
      <c r="AG45" s="2272"/>
      <c r="AH45" s="2274"/>
      <c r="AI45" s="558" t="s">
        <v>109</v>
      </c>
      <c r="AJ45" s="2275"/>
      <c r="AK45" s="2275"/>
      <c r="AL45" s="2275"/>
      <c r="AM45" s="2275"/>
      <c r="AN45" s="2275"/>
      <c r="AO45" s="2275"/>
      <c r="AP45" s="2275"/>
      <c r="AQ45" s="2276"/>
      <c r="AR45" s="32"/>
      <c r="BP45" s="86"/>
      <c r="BQ45" s="86"/>
      <c r="BR45" s="86"/>
      <c r="BS45" s="86"/>
      <c r="BW45" s="86"/>
      <c r="BX45" s="86"/>
      <c r="BY45" s="86"/>
      <c r="BZ45" s="86"/>
      <c r="CA45" s="86"/>
      <c r="CB45" s="86"/>
      <c r="CC45" s="86"/>
      <c r="CD45" s="86"/>
      <c r="CE45" s="167"/>
    </row>
    <row r="46" spans="1:88" ht="14.1" customHeight="1" thickBot="1">
      <c r="A46" s="23"/>
      <c r="B46" s="29"/>
      <c r="C46" s="2280"/>
      <c r="D46" s="2280"/>
      <c r="E46" s="2280"/>
      <c r="F46" s="2280"/>
      <c r="G46" s="2280"/>
      <c r="H46" s="2280"/>
      <c r="I46" s="2280"/>
      <c r="J46" s="2280"/>
      <c r="K46" s="2280"/>
      <c r="L46" s="2280"/>
      <c r="M46" s="2280"/>
      <c r="N46" s="2280"/>
      <c r="O46" s="2280"/>
      <c r="P46" s="2280"/>
      <c r="Q46" s="2280"/>
      <c r="R46" s="2280"/>
      <c r="S46" s="2280"/>
      <c r="T46" s="2280"/>
      <c r="U46" s="2280"/>
      <c r="V46" s="2281"/>
      <c r="W46" s="2283"/>
      <c r="X46" s="2284"/>
      <c r="Y46" s="2284"/>
      <c r="Z46" s="2284"/>
      <c r="AA46" s="2117"/>
      <c r="AB46" s="2270"/>
      <c r="AC46" s="2271"/>
      <c r="AD46" s="2271"/>
      <c r="AE46" s="2257">
        <v>0</v>
      </c>
      <c r="AF46" s="2277"/>
      <c r="AG46" s="2257">
        <v>0</v>
      </c>
      <c r="AH46" s="2258"/>
      <c r="AI46" s="554" t="s">
        <v>110</v>
      </c>
      <c r="AJ46" s="2259"/>
      <c r="AK46" s="2259"/>
      <c r="AL46" s="2259"/>
      <c r="AM46" s="2259"/>
      <c r="AN46" s="2259"/>
      <c r="AO46" s="2259"/>
      <c r="AP46" s="2259"/>
      <c r="AQ46" s="2260"/>
      <c r="AR46" s="32"/>
      <c r="BP46" s="1327"/>
      <c r="BQ46" s="1327"/>
      <c r="BR46" s="1327"/>
      <c r="BS46" s="1327"/>
      <c r="BW46" s="1327"/>
      <c r="BX46" s="1327"/>
      <c r="BY46" s="1327"/>
      <c r="BZ46" s="1327"/>
      <c r="CA46" s="1327"/>
      <c r="CB46" s="1327"/>
      <c r="CC46" s="1327"/>
      <c r="CD46" s="1327"/>
      <c r="CE46" s="167"/>
    </row>
    <row r="47" spans="1:88" ht="14.1" customHeight="1" thickTop="1">
      <c r="A47" s="23"/>
      <c r="B47" s="550"/>
      <c r="C47" s="2285" t="s">
        <v>151</v>
      </c>
      <c r="D47" s="2285"/>
      <c r="E47" s="2285"/>
      <c r="F47" s="2285"/>
      <c r="G47" s="2285"/>
      <c r="H47" s="2285"/>
      <c r="I47" s="2285"/>
      <c r="J47" s="2285"/>
      <c r="K47" s="2285"/>
      <c r="L47" s="2285"/>
      <c r="M47" s="2285"/>
      <c r="N47" s="2285"/>
      <c r="O47" s="2285"/>
      <c r="P47" s="2285"/>
      <c r="Q47" s="2285"/>
      <c r="R47" s="2285"/>
      <c r="S47" s="2285"/>
      <c r="T47" s="2285"/>
      <c r="U47" s="2285"/>
      <c r="V47" s="2286"/>
      <c r="W47" s="2262" t="s">
        <v>1334</v>
      </c>
      <c r="X47" s="2263"/>
      <c r="Y47" s="2263"/>
      <c r="Z47" s="2263"/>
      <c r="AA47" s="2264"/>
      <c r="AB47" s="2268" t="str">
        <f>IF(AE48+AG48=0,"",AE48+AG48)</f>
        <v/>
      </c>
      <c r="AC47" s="2269"/>
      <c r="AD47" s="2269"/>
      <c r="AE47" s="2272"/>
      <c r="AF47" s="2273"/>
      <c r="AG47" s="2272"/>
      <c r="AH47" s="2274"/>
      <c r="AI47" s="558" t="s">
        <v>109</v>
      </c>
      <c r="AJ47" s="2275"/>
      <c r="AK47" s="2275"/>
      <c r="AL47" s="2275"/>
      <c r="AM47" s="2275"/>
      <c r="AN47" s="2275"/>
      <c r="AO47" s="2275"/>
      <c r="AP47" s="2275"/>
      <c r="AQ47" s="2276"/>
      <c r="AR47" s="32"/>
      <c r="BP47" s="167"/>
      <c r="BQ47" s="167"/>
      <c r="BR47" s="167"/>
      <c r="BS47" s="167"/>
      <c r="BW47" s="167"/>
      <c r="BX47" s="167"/>
      <c r="BY47" s="167"/>
      <c r="BZ47" s="167"/>
      <c r="CA47" s="167"/>
      <c r="CB47" s="167"/>
      <c r="CC47" s="167"/>
      <c r="CD47" s="167"/>
      <c r="CE47" s="167"/>
    </row>
    <row r="48" spans="1:88" ht="14.1" customHeight="1">
      <c r="A48" s="23"/>
      <c r="B48" s="29"/>
      <c r="C48" s="1477" t="s">
        <v>179</v>
      </c>
      <c r="D48" s="1477"/>
      <c r="E48" s="1707" t="s">
        <v>1680</v>
      </c>
      <c r="F48" s="1707"/>
      <c r="G48" s="1707"/>
      <c r="H48" s="1707"/>
      <c r="I48" s="1707"/>
      <c r="J48" s="1707"/>
      <c r="K48" s="1707"/>
      <c r="L48" s="1707"/>
      <c r="M48" s="1707"/>
      <c r="N48" s="1707"/>
      <c r="O48" s="1707"/>
      <c r="P48" s="1707"/>
      <c r="Q48" s="1707"/>
      <c r="R48" s="1707"/>
      <c r="S48" s="1707"/>
      <c r="T48" s="1707"/>
      <c r="U48" s="1707"/>
      <c r="V48" s="1707"/>
      <c r="W48" s="2265"/>
      <c r="X48" s="2266"/>
      <c r="Y48" s="2266"/>
      <c r="Z48" s="2266"/>
      <c r="AA48" s="2267"/>
      <c r="AB48" s="2270"/>
      <c r="AC48" s="2271"/>
      <c r="AD48" s="2271"/>
      <c r="AE48" s="2257">
        <v>0</v>
      </c>
      <c r="AF48" s="2277"/>
      <c r="AG48" s="2257">
        <v>0</v>
      </c>
      <c r="AH48" s="2258"/>
      <c r="AI48" s="554" t="s">
        <v>110</v>
      </c>
      <c r="AJ48" s="2259"/>
      <c r="AK48" s="2259"/>
      <c r="AL48" s="2259"/>
      <c r="AM48" s="2259"/>
      <c r="AN48" s="2259"/>
      <c r="AO48" s="2259"/>
      <c r="AP48" s="2259"/>
      <c r="AQ48" s="2260"/>
      <c r="AR48" s="32"/>
      <c r="BA48" s="105"/>
    </row>
    <row r="49" spans="1:86" ht="14.1" customHeight="1">
      <c r="A49" s="23"/>
      <c r="B49" s="29"/>
      <c r="E49" s="1707"/>
      <c r="F49" s="1707"/>
      <c r="G49" s="1707"/>
      <c r="H49" s="1707"/>
      <c r="I49" s="1707"/>
      <c r="J49" s="1707"/>
      <c r="K49" s="1707"/>
      <c r="L49" s="1707"/>
      <c r="M49" s="1707"/>
      <c r="N49" s="1707"/>
      <c r="O49" s="1707"/>
      <c r="P49" s="1707"/>
      <c r="Q49" s="1707"/>
      <c r="R49" s="1707"/>
      <c r="S49" s="1707"/>
      <c r="T49" s="1707"/>
      <c r="U49" s="1707"/>
      <c r="V49" s="1707"/>
      <c r="X49" s="559"/>
      <c r="Y49" s="559"/>
      <c r="Z49" s="559"/>
      <c r="AA49" s="559"/>
      <c r="AB49" s="559"/>
      <c r="AC49" s="559"/>
      <c r="AD49" s="559"/>
      <c r="AE49" s="559"/>
      <c r="AF49" s="559"/>
      <c r="AG49" s="559"/>
      <c r="AH49" s="559"/>
      <c r="AI49" s="559"/>
      <c r="AJ49" s="559"/>
      <c r="AK49" s="559"/>
      <c r="AL49" s="559"/>
      <c r="AM49" s="559"/>
      <c r="AN49" s="559"/>
      <c r="AO49" s="559"/>
      <c r="AP49" s="559"/>
      <c r="AQ49" s="559"/>
      <c r="AR49" s="32"/>
    </row>
    <row r="50" spans="1:86" ht="14.1" customHeight="1">
      <c r="A50" s="23"/>
      <c r="B50" s="29"/>
      <c r="C50" s="1477" t="s">
        <v>193</v>
      </c>
      <c r="D50" s="1477"/>
      <c r="E50" s="1707" t="s">
        <v>1681</v>
      </c>
      <c r="F50" s="1707"/>
      <c r="G50" s="1707"/>
      <c r="H50" s="1707"/>
      <c r="I50" s="1707"/>
      <c r="J50" s="1707"/>
      <c r="K50" s="1707"/>
      <c r="L50" s="1707"/>
      <c r="M50" s="1707"/>
      <c r="N50" s="1707"/>
      <c r="O50" s="1707"/>
      <c r="P50" s="1707"/>
      <c r="Q50" s="1707"/>
      <c r="R50" s="1707"/>
      <c r="S50" s="1707"/>
      <c r="T50" s="1707"/>
      <c r="U50" s="1707"/>
      <c r="V50" s="1707"/>
      <c r="W50" s="1707"/>
      <c r="X50" s="1707"/>
      <c r="Y50" s="1707"/>
      <c r="Z50" s="1707"/>
      <c r="AA50" s="1707"/>
      <c r="AB50" s="1707"/>
      <c r="AC50" s="1707"/>
      <c r="AD50" s="1707"/>
      <c r="AE50" s="1707"/>
      <c r="AF50" s="1707"/>
      <c r="AG50" s="1707"/>
      <c r="AH50" s="1707"/>
      <c r="AI50" s="1707"/>
      <c r="AJ50" s="1707"/>
      <c r="AK50" s="1707"/>
      <c r="AL50" s="1707"/>
      <c r="AM50" s="1707"/>
      <c r="AN50" s="1707"/>
      <c r="AO50" s="1707"/>
      <c r="AP50" s="1707"/>
      <c r="AQ50" s="1707"/>
      <c r="AR50" s="177"/>
      <c r="AT50" s="22" t="s">
        <v>1766</v>
      </c>
      <c r="BD50" s="1252"/>
      <c r="BE50" s="1253"/>
      <c r="BL50" s="106"/>
      <c r="BM50" s="50"/>
      <c r="BN50" s="50"/>
      <c r="BO50" s="50"/>
    </row>
    <row r="51" spans="1:86" ht="14.1" customHeight="1">
      <c r="A51" s="23"/>
      <c r="B51" s="29"/>
      <c r="C51" s="2261"/>
      <c r="D51" s="2261"/>
      <c r="E51" s="1707"/>
      <c r="F51" s="1707"/>
      <c r="G51" s="1707"/>
      <c r="H51" s="1707"/>
      <c r="I51" s="1707"/>
      <c r="J51" s="1707"/>
      <c r="K51" s="1707"/>
      <c r="L51" s="1707"/>
      <c r="M51" s="1707"/>
      <c r="N51" s="1707"/>
      <c r="O51" s="1707"/>
      <c r="P51" s="1707"/>
      <c r="Q51" s="1707"/>
      <c r="R51" s="1707"/>
      <c r="S51" s="1707"/>
      <c r="T51" s="1707"/>
      <c r="U51" s="1707"/>
      <c r="V51" s="1707"/>
      <c r="W51" s="1707"/>
      <c r="X51" s="1707"/>
      <c r="Y51" s="1707"/>
      <c r="Z51" s="1707"/>
      <c r="AA51" s="1707"/>
      <c r="AB51" s="1707"/>
      <c r="AC51" s="1707"/>
      <c r="AD51" s="1707"/>
      <c r="AE51" s="1707"/>
      <c r="AF51" s="1707"/>
      <c r="AG51" s="1707"/>
      <c r="AH51" s="1707"/>
      <c r="AI51" s="1707"/>
      <c r="AJ51" s="1707"/>
      <c r="AK51" s="1707"/>
      <c r="AL51" s="1707"/>
      <c r="AM51" s="1707"/>
      <c r="AN51" s="1707"/>
      <c r="AO51" s="1707"/>
      <c r="AP51" s="1707"/>
      <c r="AQ51" s="1707"/>
      <c r="AR51" s="177"/>
      <c r="AT51" s="2529" t="s">
        <v>1767</v>
      </c>
      <c r="AU51" s="2530"/>
      <c r="AV51" s="2530"/>
      <c r="AW51" s="2530"/>
      <c r="AX51" s="2530"/>
      <c r="AY51" s="2530"/>
      <c r="AZ51" s="2530"/>
      <c r="BA51" s="2530"/>
      <c r="BB51" s="2530"/>
      <c r="BC51" s="2530"/>
      <c r="BD51" s="2530"/>
      <c r="BE51" s="2530"/>
      <c r="BF51" s="2530"/>
      <c r="BG51" s="2530"/>
      <c r="BH51" s="2530"/>
      <c r="BI51" s="2530"/>
      <c r="BJ51" s="2530"/>
      <c r="BK51" s="2530"/>
      <c r="BL51" s="2530"/>
      <c r="BM51" s="2530"/>
      <c r="BN51" s="2530"/>
      <c r="BO51" s="2530"/>
      <c r="BP51" s="2530"/>
      <c r="BQ51" s="2530"/>
      <c r="BR51" s="2530"/>
      <c r="BS51" s="2530"/>
      <c r="BT51" s="2530"/>
      <c r="BU51" s="2530"/>
      <c r="BV51" s="2530"/>
      <c r="BW51" s="2530"/>
      <c r="BX51" s="2530"/>
      <c r="BY51" s="2530"/>
      <c r="BZ51" s="2530"/>
      <c r="CA51" s="1328"/>
      <c r="CB51" s="1328"/>
      <c r="CC51" s="1328"/>
      <c r="CD51" s="1328"/>
      <c r="CE51" s="1328"/>
      <c r="CF51" s="1328"/>
      <c r="CG51" s="1328"/>
      <c r="CH51" s="1329"/>
    </row>
    <row r="52" spans="1:86" ht="14.1" customHeight="1">
      <c r="A52" s="23"/>
      <c r="B52" s="29"/>
      <c r="C52" s="1477" t="s">
        <v>180</v>
      </c>
      <c r="D52" s="1477"/>
      <c r="E52" s="2022" t="s">
        <v>1425</v>
      </c>
      <c r="F52" s="2022"/>
      <c r="G52" s="2022"/>
      <c r="H52" s="2022"/>
      <c r="I52" s="2022"/>
      <c r="J52" s="2022"/>
      <c r="K52" s="2022"/>
      <c r="L52" s="2022"/>
      <c r="M52" s="2022"/>
      <c r="N52" s="2022"/>
      <c r="O52" s="2022"/>
      <c r="P52" s="2022"/>
      <c r="Q52" s="2022"/>
      <c r="R52" s="2022"/>
      <c r="S52" s="2022"/>
      <c r="T52" s="2022"/>
      <c r="U52" s="2022"/>
      <c r="V52" s="2022"/>
      <c r="W52" s="2022"/>
      <c r="X52" s="2022"/>
      <c r="Y52" s="2022"/>
      <c r="Z52" s="2022"/>
      <c r="AA52" s="2022"/>
      <c r="AB52" s="2022"/>
      <c r="AC52" s="2022"/>
      <c r="AD52" s="2022"/>
      <c r="AE52" s="2022"/>
      <c r="AF52" s="2022"/>
      <c r="AG52" s="2022"/>
      <c r="AH52" s="2022"/>
      <c r="AI52" s="2022"/>
      <c r="AJ52" s="2022"/>
      <c r="AK52" s="2022"/>
      <c r="AL52" s="2022"/>
      <c r="AM52" s="2022"/>
      <c r="AN52" s="2022"/>
      <c r="AO52" s="2022"/>
      <c r="AP52" s="2022"/>
      <c r="AQ52" s="2022"/>
      <c r="AR52" s="177"/>
      <c r="AT52" s="1330"/>
      <c r="AU52" s="2531" t="s">
        <v>35</v>
      </c>
      <c r="AV52" s="2532" t="s">
        <v>1768</v>
      </c>
      <c r="AW52" s="2532"/>
      <c r="AX52" s="2532"/>
      <c r="AY52" s="2532"/>
      <c r="AZ52" s="2532"/>
      <c r="BA52" s="2532"/>
      <c r="BB52" s="2532"/>
      <c r="BC52" s="2532"/>
      <c r="BD52" s="2532"/>
      <c r="BE52" s="2532"/>
      <c r="BF52" s="2532"/>
      <c r="BG52" s="2532"/>
      <c r="BH52" s="2532"/>
      <c r="BI52" s="2532"/>
      <c r="BJ52" s="2532"/>
      <c r="BK52" s="2532"/>
      <c r="BL52" s="2532"/>
      <c r="BM52" s="2532"/>
      <c r="BN52" s="2532"/>
      <c r="BO52" s="2532"/>
      <c r="BP52" s="2532"/>
      <c r="BQ52" s="2532"/>
      <c r="BR52" s="2532"/>
      <c r="BS52" s="2532"/>
      <c r="BT52" s="2532"/>
      <c r="BU52" s="2532"/>
      <c r="BV52" s="2532"/>
      <c r="BW52" s="2532"/>
      <c r="BX52" s="2532"/>
      <c r="BY52" s="2532"/>
      <c r="BZ52" s="2532"/>
      <c r="CA52" s="2532"/>
      <c r="CB52" s="2532"/>
      <c r="CC52" s="2532"/>
      <c r="CD52" s="2532"/>
      <c r="CE52" s="2532"/>
      <c r="CF52" s="2532"/>
      <c r="CG52" s="2532"/>
      <c r="CH52" s="2533"/>
    </row>
    <row r="53" spans="1:86" ht="14.1" customHeight="1">
      <c r="A53" s="23"/>
      <c r="B53" s="29"/>
      <c r="C53" s="2261" t="s">
        <v>1238</v>
      </c>
      <c r="D53" s="2261"/>
      <c r="E53" s="1707" t="s">
        <v>1388</v>
      </c>
      <c r="F53" s="1707"/>
      <c r="G53" s="1707"/>
      <c r="H53" s="1707"/>
      <c r="I53" s="1707"/>
      <c r="J53" s="1707"/>
      <c r="K53" s="1707"/>
      <c r="L53" s="1707"/>
      <c r="M53" s="1707"/>
      <c r="N53" s="1707"/>
      <c r="O53" s="1707"/>
      <c r="P53" s="1707"/>
      <c r="Q53" s="1707"/>
      <c r="R53" s="1707"/>
      <c r="S53" s="1707"/>
      <c r="T53" s="1707"/>
      <c r="U53" s="1707"/>
      <c r="V53" s="1707"/>
      <c r="W53" s="1707"/>
      <c r="X53" s="1707"/>
      <c r="Y53" s="1707"/>
      <c r="Z53" s="1707"/>
      <c r="AA53" s="1707"/>
      <c r="AB53" s="1707"/>
      <c r="AC53" s="1707"/>
      <c r="AD53" s="1707"/>
      <c r="AE53" s="1707"/>
      <c r="AF53" s="1707"/>
      <c r="AG53" s="1707"/>
      <c r="AH53" s="1707"/>
      <c r="AI53" s="1707"/>
      <c r="AJ53" s="1707"/>
      <c r="AK53" s="1707"/>
      <c r="AL53" s="1707"/>
      <c r="AM53" s="1707"/>
      <c r="AN53" s="1707"/>
      <c r="AO53" s="1707"/>
      <c r="AP53" s="1707"/>
      <c r="AQ53" s="1707"/>
      <c r="AR53" s="177"/>
      <c r="AT53" s="1331"/>
      <c r="AU53" s="2531"/>
      <c r="AV53" s="2532"/>
      <c r="AW53" s="2532"/>
      <c r="AX53" s="2532"/>
      <c r="AY53" s="2532"/>
      <c r="AZ53" s="2532"/>
      <c r="BA53" s="2532"/>
      <c r="BB53" s="2532"/>
      <c r="BC53" s="2532"/>
      <c r="BD53" s="2532"/>
      <c r="BE53" s="2532"/>
      <c r="BF53" s="2532"/>
      <c r="BG53" s="2532"/>
      <c r="BH53" s="2532"/>
      <c r="BI53" s="2532"/>
      <c r="BJ53" s="2532"/>
      <c r="BK53" s="2532"/>
      <c r="BL53" s="2532"/>
      <c r="BM53" s="2532"/>
      <c r="BN53" s="2532"/>
      <c r="BO53" s="2532"/>
      <c r="BP53" s="2532"/>
      <c r="BQ53" s="2532"/>
      <c r="BR53" s="2532"/>
      <c r="BS53" s="2532"/>
      <c r="BT53" s="2532"/>
      <c r="BU53" s="2532"/>
      <c r="BV53" s="2532"/>
      <c r="BW53" s="2532"/>
      <c r="BX53" s="2532"/>
      <c r="BY53" s="2532"/>
      <c r="BZ53" s="2532"/>
      <c r="CA53" s="2532"/>
      <c r="CB53" s="2532"/>
      <c r="CC53" s="2532"/>
      <c r="CD53" s="2532"/>
      <c r="CE53" s="2532"/>
      <c r="CF53" s="2532"/>
      <c r="CG53" s="2532"/>
      <c r="CH53" s="2533"/>
    </row>
    <row r="54" spans="1:86" ht="14.1" customHeight="1">
      <c r="A54" s="23"/>
      <c r="B54" s="29"/>
      <c r="AH54" s="176" t="s">
        <v>126</v>
      </c>
      <c r="AI54" s="2026" t="s">
        <v>1795</v>
      </c>
      <c r="AJ54" s="2026"/>
      <c r="AK54" s="2026"/>
      <c r="AL54" s="2026"/>
      <c r="AM54" s="2026"/>
      <c r="AN54" s="2026"/>
      <c r="AO54" s="2026"/>
      <c r="AP54" s="2026"/>
      <c r="AQ54" s="2026"/>
      <c r="AR54" s="2516"/>
      <c r="AT54" s="1331"/>
      <c r="AU54" s="619"/>
      <c r="AV54" s="2532"/>
      <c r="AW54" s="2532"/>
      <c r="AX54" s="2532"/>
      <c r="AY54" s="2532"/>
      <c r="AZ54" s="2532"/>
      <c r="BA54" s="2532"/>
      <c r="BB54" s="2532"/>
      <c r="BC54" s="2532"/>
      <c r="BD54" s="2532"/>
      <c r="BE54" s="2532"/>
      <c r="BF54" s="2532"/>
      <c r="BG54" s="2532"/>
      <c r="BH54" s="2532"/>
      <c r="BI54" s="2532"/>
      <c r="BJ54" s="2532"/>
      <c r="BK54" s="2532"/>
      <c r="BL54" s="2532"/>
      <c r="BM54" s="2532"/>
      <c r="BN54" s="2532"/>
      <c r="BO54" s="2532"/>
      <c r="BP54" s="2532"/>
      <c r="BQ54" s="2532"/>
      <c r="BR54" s="2532"/>
      <c r="BS54" s="2532"/>
      <c r="BT54" s="2532"/>
      <c r="BU54" s="2532"/>
      <c r="BV54" s="2532"/>
      <c r="BW54" s="2532"/>
      <c r="BX54" s="2532"/>
      <c r="BY54" s="2532"/>
      <c r="BZ54" s="2532"/>
      <c r="CA54" s="2532"/>
      <c r="CB54" s="2532"/>
      <c r="CC54" s="2532"/>
      <c r="CD54" s="2532"/>
      <c r="CE54" s="2532"/>
      <c r="CF54" s="2532"/>
      <c r="CG54" s="2532"/>
      <c r="CH54" s="2533"/>
    </row>
    <row r="55" spans="1:86" ht="14.1" customHeight="1">
      <c r="A55" s="23"/>
      <c r="B55" s="2254" t="s">
        <v>469</v>
      </c>
      <c r="C55" s="1462"/>
      <c r="D55" s="1737" t="s">
        <v>1426</v>
      </c>
      <c r="E55" s="1737"/>
      <c r="F55" s="1737"/>
      <c r="G55" s="1737"/>
      <c r="H55" s="1737"/>
      <c r="I55" s="1737"/>
      <c r="J55" s="1737"/>
      <c r="K55" s="1737"/>
      <c r="L55" s="1737"/>
      <c r="M55" s="1737"/>
      <c r="N55" s="1737"/>
      <c r="O55" s="1737"/>
      <c r="P55" s="1737"/>
      <c r="Q55" s="1737"/>
      <c r="R55" s="1737"/>
      <c r="S55" s="1737"/>
      <c r="T55" s="1737"/>
      <c r="U55" s="1737"/>
      <c r="V55" s="1737"/>
      <c r="W55" s="1737"/>
      <c r="X55" s="1737"/>
      <c r="Y55" s="1737"/>
      <c r="Z55" s="1737"/>
      <c r="AA55" s="1737"/>
      <c r="AB55" s="1737"/>
      <c r="AC55" s="1737"/>
      <c r="AD55" s="1737"/>
      <c r="AE55" s="1737"/>
      <c r="AF55" s="1737"/>
      <c r="AG55" s="50"/>
      <c r="AH55" s="31"/>
      <c r="AI55" s="2026"/>
      <c r="AJ55" s="2026"/>
      <c r="AK55" s="2026"/>
      <c r="AL55" s="2026"/>
      <c r="AM55" s="2026"/>
      <c r="AN55" s="2026"/>
      <c r="AO55" s="2026"/>
      <c r="AP55" s="2026"/>
      <c r="AQ55" s="2026"/>
      <c r="AR55" s="2516"/>
      <c r="AS55" s="246"/>
      <c r="AT55" s="1331"/>
      <c r="AU55" s="619"/>
      <c r="AV55" s="2532"/>
      <c r="AW55" s="2532"/>
      <c r="AX55" s="2532"/>
      <c r="AY55" s="2532"/>
      <c r="AZ55" s="2532"/>
      <c r="BA55" s="2532"/>
      <c r="BB55" s="2532"/>
      <c r="BC55" s="2532"/>
      <c r="BD55" s="2532"/>
      <c r="BE55" s="2532"/>
      <c r="BF55" s="2532"/>
      <c r="BG55" s="2532"/>
      <c r="BH55" s="2532"/>
      <c r="BI55" s="2532"/>
      <c r="BJ55" s="2532"/>
      <c r="BK55" s="2532"/>
      <c r="BL55" s="2532"/>
      <c r="BM55" s="2532"/>
      <c r="BN55" s="2532"/>
      <c r="BO55" s="2532"/>
      <c r="BP55" s="2532"/>
      <c r="BQ55" s="2532"/>
      <c r="BR55" s="2532"/>
      <c r="BS55" s="2532"/>
      <c r="BT55" s="2532"/>
      <c r="BU55" s="2532"/>
      <c r="BV55" s="2532"/>
      <c r="BW55" s="2532"/>
      <c r="BX55" s="2532"/>
      <c r="BY55" s="2532"/>
      <c r="BZ55" s="2532"/>
      <c r="CA55" s="2532"/>
      <c r="CB55" s="2532"/>
      <c r="CC55" s="2532"/>
      <c r="CD55" s="2532"/>
      <c r="CE55" s="2532"/>
      <c r="CF55" s="2532"/>
      <c r="CG55" s="2532"/>
      <c r="CH55" s="2533"/>
    </row>
    <row r="56" spans="1:86" ht="14.1" customHeight="1">
      <c r="A56" s="23"/>
      <c r="B56" s="29"/>
      <c r="AG56" s="560"/>
      <c r="AH56" s="31"/>
      <c r="AI56" s="2026"/>
      <c r="AJ56" s="2026"/>
      <c r="AK56" s="2026"/>
      <c r="AL56" s="2026"/>
      <c r="AM56" s="2026"/>
      <c r="AN56" s="2026"/>
      <c r="AO56" s="2026"/>
      <c r="AP56" s="2026"/>
      <c r="AQ56" s="2026"/>
      <c r="AR56" s="2516"/>
      <c r="AS56" s="246"/>
      <c r="AT56" s="1330"/>
      <c r="AU56" s="619"/>
      <c r="AV56" s="2532"/>
      <c r="AW56" s="2532"/>
      <c r="AX56" s="2532"/>
      <c r="AY56" s="2532"/>
      <c r="AZ56" s="2532"/>
      <c r="BA56" s="2532"/>
      <c r="BB56" s="2532"/>
      <c r="BC56" s="2532"/>
      <c r="BD56" s="2532"/>
      <c r="BE56" s="2532"/>
      <c r="BF56" s="2532"/>
      <c r="BG56" s="2532"/>
      <c r="BH56" s="2532"/>
      <c r="BI56" s="2532"/>
      <c r="BJ56" s="2532"/>
      <c r="BK56" s="2532"/>
      <c r="BL56" s="2532"/>
      <c r="BM56" s="2532"/>
      <c r="BN56" s="2532"/>
      <c r="BO56" s="2532"/>
      <c r="BP56" s="2532"/>
      <c r="BQ56" s="2532"/>
      <c r="BR56" s="2532"/>
      <c r="BS56" s="2532"/>
      <c r="BT56" s="2532"/>
      <c r="BU56" s="2532"/>
      <c r="BV56" s="2532"/>
      <c r="BW56" s="2532"/>
      <c r="BX56" s="2532"/>
      <c r="BY56" s="2532"/>
      <c r="BZ56" s="2532"/>
      <c r="CA56" s="2532"/>
      <c r="CB56" s="2532"/>
      <c r="CC56" s="2532"/>
      <c r="CD56" s="2532"/>
      <c r="CE56" s="2532"/>
      <c r="CF56" s="2532"/>
      <c r="CG56" s="2532"/>
      <c r="CH56" s="2533"/>
    </row>
    <row r="57" spans="1:86" ht="14.1" customHeight="1">
      <c r="B57" s="29"/>
      <c r="C57" s="136"/>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50"/>
      <c r="AH57" s="31"/>
      <c r="AI57" s="2026"/>
      <c r="AJ57" s="2026"/>
      <c r="AK57" s="2026"/>
      <c r="AL57" s="2026"/>
      <c r="AM57" s="2026"/>
      <c r="AN57" s="2026"/>
      <c r="AO57" s="2026"/>
      <c r="AP57" s="2026"/>
      <c r="AQ57" s="2026"/>
      <c r="AR57" s="2516"/>
      <c r="AT57" s="1330"/>
      <c r="AU57" s="1332"/>
      <c r="AV57" s="2532"/>
      <c r="AW57" s="2532"/>
      <c r="AX57" s="2532"/>
      <c r="AY57" s="2532"/>
      <c r="AZ57" s="2532"/>
      <c r="BA57" s="2532"/>
      <c r="BB57" s="2532"/>
      <c r="BC57" s="2532"/>
      <c r="BD57" s="2532"/>
      <c r="BE57" s="2532"/>
      <c r="BF57" s="2532"/>
      <c r="BG57" s="2532"/>
      <c r="BH57" s="2532"/>
      <c r="BI57" s="2532"/>
      <c r="BJ57" s="2532"/>
      <c r="BK57" s="2532"/>
      <c r="BL57" s="2532"/>
      <c r="BM57" s="2532"/>
      <c r="BN57" s="2532"/>
      <c r="BO57" s="2532"/>
      <c r="BP57" s="2532"/>
      <c r="BQ57" s="2532"/>
      <c r="BR57" s="2532"/>
      <c r="BS57" s="2532"/>
      <c r="BT57" s="2532"/>
      <c r="BU57" s="2532"/>
      <c r="BV57" s="2532"/>
      <c r="BW57" s="2532"/>
      <c r="BX57" s="2532"/>
      <c r="BY57" s="2532"/>
      <c r="BZ57" s="2532"/>
      <c r="CA57" s="2532"/>
      <c r="CB57" s="2532"/>
      <c r="CC57" s="2532"/>
      <c r="CD57" s="2532"/>
      <c r="CE57" s="2532"/>
      <c r="CF57" s="2532"/>
      <c r="CG57" s="2532"/>
      <c r="CH57" s="2533"/>
    </row>
    <row r="58" spans="1:86" ht="12" customHeight="1">
      <c r="B58" s="2255" t="s">
        <v>467</v>
      </c>
      <c r="C58" s="2256"/>
      <c r="D58" s="1740" t="s">
        <v>1427</v>
      </c>
      <c r="E58" s="1740"/>
      <c r="F58" s="1740"/>
      <c r="G58" s="1740"/>
      <c r="H58" s="1740"/>
      <c r="I58" s="1740"/>
      <c r="J58" s="1740"/>
      <c r="K58" s="1740"/>
      <c r="L58" s="1740"/>
      <c r="M58" s="1740"/>
      <c r="N58" s="1740"/>
      <c r="O58" s="1740"/>
      <c r="P58" s="1740"/>
      <c r="Q58" s="1740"/>
      <c r="R58" s="1740"/>
      <c r="S58" s="1740"/>
      <c r="T58" s="1740"/>
      <c r="U58" s="1740"/>
      <c r="V58" s="1740"/>
      <c r="W58" s="1740"/>
      <c r="X58" s="1740"/>
      <c r="Y58" s="1740"/>
      <c r="Z58" s="1740"/>
      <c r="AA58" s="1740"/>
      <c r="AB58" s="1740"/>
      <c r="AC58" s="1740"/>
      <c r="AD58" s="1740"/>
      <c r="AE58" s="1740"/>
      <c r="AF58" s="1740"/>
      <c r="AG58" s="50"/>
      <c r="AH58" s="49" t="s">
        <v>126</v>
      </c>
      <c r="AI58" s="2026" t="s">
        <v>1796</v>
      </c>
      <c r="AJ58" s="2026"/>
      <c r="AK58" s="2026"/>
      <c r="AL58" s="2026"/>
      <c r="AM58" s="2026"/>
      <c r="AN58" s="2026"/>
      <c r="AO58" s="2026"/>
      <c r="AP58" s="2026"/>
      <c r="AQ58" s="2026"/>
      <c r="AR58" s="2516"/>
      <c r="AT58" s="1333"/>
      <c r="AU58" s="1332"/>
      <c r="AV58" s="2532"/>
      <c r="AW58" s="2532"/>
      <c r="AX58" s="2532"/>
      <c r="AY58" s="2532"/>
      <c r="AZ58" s="2532"/>
      <c r="BA58" s="2532"/>
      <c r="BB58" s="2532"/>
      <c r="BC58" s="2532"/>
      <c r="BD58" s="2532"/>
      <c r="BE58" s="2532"/>
      <c r="BF58" s="2532"/>
      <c r="BG58" s="2532"/>
      <c r="BH58" s="2532"/>
      <c r="BI58" s="2532"/>
      <c r="BJ58" s="2532"/>
      <c r="BK58" s="2532"/>
      <c r="BL58" s="2532"/>
      <c r="BM58" s="2532"/>
      <c r="BN58" s="2532"/>
      <c r="BO58" s="2532"/>
      <c r="BP58" s="2532"/>
      <c r="BQ58" s="2532"/>
      <c r="BR58" s="2532"/>
      <c r="BS58" s="2532"/>
      <c r="BT58" s="2532"/>
      <c r="BU58" s="2532"/>
      <c r="BV58" s="2532"/>
      <c r="BW58" s="2532"/>
      <c r="BX58" s="2532"/>
      <c r="BY58" s="2532"/>
      <c r="BZ58" s="2532"/>
      <c r="CA58" s="2532"/>
      <c r="CB58" s="2532"/>
      <c r="CC58" s="2532"/>
      <c r="CD58" s="2532"/>
      <c r="CE58" s="2532"/>
      <c r="CF58" s="2532"/>
      <c r="CG58" s="2532"/>
      <c r="CH58" s="2533"/>
    </row>
    <row r="59" spans="1:86" ht="12" customHeight="1">
      <c r="B59" s="29"/>
      <c r="D59" s="1740"/>
      <c r="E59" s="1740"/>
      <c r="F59" s="1740"/>
      <c r="G59" s="1740"/>
      <c r="H59" s="1740"/>
      <c r="I59" s="1740"/>
      <c r="J59" s="1740"/>
      <c r="K59" s="1740"/>
      <c r="L59" s="1740"/>
      <c r="M59" s="1740"/>
      <c r="N59" s="1740"/>
      <c r="O59" s="1740"/>
      <c r="P59" s="1740"/>
      <c r="Q59" s="1740"/>
      <c r="R59" s="1740"/>
      <c r="S59" s="1740"/>
      <c r="T59" s="1740"/>
      <c r="U59" s="1740"/>
      <c r="V59" s="1740"/>
      <c r="W59" s="1740"/>
      <c r="X59" s="1740"/>
      <c r="Y59" s="1740"/>
      <c r="Z59" s="1740"/>
      <c r="AA59" s="1740"/>
      <c r="AB59" s="1740"/>
      <c r="AC59" s="1740"/>
      <c r="AD59" s="1740"/>
      <c r="AE59" s="1740"/>
      <c r="AF59" s="1740"/>
      <c r="AG59" s="561"/>
      <c r="AH59" s="31"/>
      <c r="AI59" s="2026"/>
      <c r="AJ59" s="2026"/>
      <c r="AK59" s="2026"/>
      <c r="AL59" s="2026"/>
      <c r="AM59" s="2026"/>
      <c r="AN59" s="2026"/>
      <c r="AO59" s="2026"/>
      <c r="AP59" s="2026"/>
      <c r="AQ59" s="2026"/>
      <c r="AR59" s="2516"/>
      <c r="AT59" s="1333"/>
      <c r="AU59" s="1332"/>
      <c r="AV59" s="2532"/>
      <c r="AW59" s="2532"/>
      <c r="AX59" s="2532"/>
      <c r="AY59" s="2532"/>
      <c r="AZ59" s="2532"/>
      <c r="BA59" s="2532"/>
      <c r="BB59" s="2532"/>
      <c r="BC59" s="2532"/>
      <c r="BD59" s="2532"/>
      <c r="BE59" s="2532"/>
      <c r="BF59" s="2532"/>
      <c r="BG59" s="2532"/>
      <c r="BH59" s="2532"/>
      <c r="BI59" s="2532"/>
      <c r="BJ59" s="2532"/>
      <c r="BK59" s="2532"/>
      <c r="BL59" s="2532"/>
      <c r="BM59" s="2532"/>
      <c r="BN59" s="2532"/>
      <c r="BO59" s="2532"/>
      <c r="BP59" s="2532"/>
      <c r="BQ59" s="2532"/>
      <c r="BR59" s="2532"/>
      <c r="BS59" s="2532"/>
      <c r="BT59" s="2532"/>
      <c r="BU59" s="2532"/>
      <c r="BV59" s="2532"/>
      <c r="BW59" s="2532"/>
      <c r="BX59" s="2532"/>
      <c r="BY59" s="2532"/>
      <c r="BZ59" s="2532"/>
      <c r="CA59" s="2532"/>
      <c r="CB59" s="2532"/>
      <c r="CC59" s="2532"/>
      <c r="CD59" s="2532"/>
      <c r="CE59" s="2532"/>
      <c r="CF59" s="2532"/>
      <c r="CG59" s="2532"/>
      <c r="CH59" s="2533"/>
    </row>
    <row r="60" spans="1:86" ht="12" customHeight="1">
      <c r="B60" s="29"/>
      <c r="AG60" s="561"/>
      <c r="AH60" s="31"/>
      <c r="AI60" s="2026"/>
      <c r="AJ60" s="2026"/>
      <c r="AK60" s="2026"/>
      <c r="AL60" s="2026"/>
      <c r="AM60" s="2026"/>
      <c r="AN60" s="2026"/>
      <c r="AO60" s="2026"/>
      <c r="AP60" s="2026"/>
      <c r="AQ60" s="2026"/>
      <c r="AR60" s="2516"/>
      <c r="AT60" s="1333"/>
      <c r="AU60" s="1332"/>
      <c r="AV60" s="2532"/>
      <c r="AW60" s="2532"/>
      <c r="AX60" s="2532"/>
      <c r="AY60" s="2532"/>
      <c r="AZ60" s="2532"/>
      <c r="BA60" s="2532"/>
      <c r="BB60" s="2532"/>
      <c r="BC60" s="2532"/>
      <c r="BD60" s="2532"/>
      <c r="BE60" s="2532"/>
      <c r="BF60" s="2532"/>
      <c r="BG60" s="2532"/>
      <c r="BH60" s="2532"/>
      <c r="BI60" s="2532"/>
      <c r="BJ60" s="2532"/>
      <c r="BK60" s="2532"/>
      <c r="BL60" s="2532"/>
      <c r="BM60" s="2532"/>
      <c r="BN60" s="2532"/>
      <c r="BO60" s="2532"/>
      <c r="BP60" s="2532"/>
      <c r="BQ60" s="2532"/>
      <c r="BR60" s="2532"/>
      <c r="BS60" s="2532"/>
      <c r="BT60" s="2532"/>
      <c r="BU60" s="2532"/>
      <c r="BV60" s="2532"/>
      <c r="BW60" s="2532"/>
      <c r="BX60" s="2532"/>
      <c r="BY60" s="2532"/>
      <c r="BZ60" s="2532"/>
      <c r="CA60" s="2532"/>
      <c r="CB60" s="2532"/>
      <c r="CC60" s="2532"/>
      <c r="CD60" s="2532"/>
      <c r="CE60" s="2532"/>
      <c r="CF60" s="2532"/>
      <c r="CG60" s="2532"/>
      <c r="CH60" s="2533"/>
    </row>
    <row r="61" spans="1:86" ht="6.95" customHeight="1">
      <c r="B61" s="29"/>
      <c r="AG61" s="168"/>
      <c r="AH61" s="31"/>
      <c r="AI61" s="2026"/>
      <c r="AJ61" s="2026"/>
      <c r="AK61" s="2026"/>
      <c r="AL61" s="2026"/>
      <c r="AM61" s="2026"/>
      <c r="AN61" s="2026"/>
      <c r="AO61" s="2026"/>
      <c r="AP61" s="2026"/>
      <c r="AQ61" s="2026"/>
      <c r="AR61" s="2516"/>
      <c r="AT61" s="1333"/>
      <c r="AU61" s="1332"/>
      <c r="AV61" s="2532"/>
      <c r="AW61" s="2532"/>
      <c r="AX61" s="2532"/>
      <c r="AY61" s="2532"/>
      <c r="AZ61" s="2532"/>
      <c r="BA61" s="2532"/>
      <c r="BB61" s="2532"/>
      <c r="BC61" s="2532"/>
      <c r="BD61" s="2532"/>
      <c r="BE61" s="2532"/>
      <c r="BF61" s="2532"/>
      <c r="BG61" s="2532"/>
      <c r="BH61" s="2532"/>
      <c r="BI61" s="2532"/>
      <c r="BJ61" s="2532"/>
      <c r="BK61" s="2532"/>
      <c r="BL61" s="2532"/>
      <c r="BM61" s="2532"/>
      <c r="BN61" s="2532"/>
      <c r="BO61" s="2532"/>
      <c r="BP61" s="2532"/>
      <c r="BQ61" s="2532"/>
      <c r="BR61" s="2532"/>
      <c r="BS61" s="2532"/>
      <c r="BT61" s="2532"/>
      <c r="BU61" s="2532"/>
      <c r="BV61" s="2532"/>
      <c r="BW61" s="2532"/>
      <c r="BX61" s="2532"/>
      <c r="BY61" s="2532"/>
      <c r="BZ61" s="2532"/>
      <c r="CA61" s="2532"/>
      <c r="CB61" s="2532"/>
      <c r="CC61" s="2532"/>
      <c r="CD61" s="2532"/>
      <c r="CE61" s="2532"/>
      <c r="CF61" s="2532"/>
      <c r="CG61" s="2532"/>
      <c r="CH61" s="2533"/>
    </row>
    <row r="62" spans="1:86" ht="14.1" customHeight="1">
      <c r="B62" s="29"/>
      <c r="AG62" s="168"/>
      <c r="AH62" s="169" t="s">
        <v>126</v>
      </c>
      <c r="AI62" s="1707" t="s">
        <v>1682</v>
      </c>
      <c r="AJ62" s="1707"/>
      <c r="AK62" s="1707"/>
      <c r="AL62" s="1707"/>
      <c r="AM62" s="1707"/>
      <c r="AN62" s="1707"/>
      <c r="AO62" s="1707"/>
      <c r="AP62" s="1707"/>
      <c r="AQ62" s="1707"/>
      <c r="AR62" s="32"/>
      <c r="AT62" s="1333"/>
      <c r="AU62" s="1332"/>
      <c r="AV62" s="2532"/>
      <c r="AW62" s="2532"/>
      <c r="AX62" s="2532"/>
      <c r="AY62" s="2532"/>
      <c r="AZ62" s="2532"/>
      <c r="BA62" s="2532"/>
      <c r="BB62" s="2532"/>
      <c r="BC62" s="2532"/>
      <c r="BD62" s="2532"/>
      <c r="BE62" s="2532"/>
      <c r="BF62" s="2532"/>
      <c r="BG62" s="2532"/>
      <c r="BH62" s="2532"/>
      <c r="BI62" s="2532"/>
      <c r="BJ62" s="2532"/>
      <c r="BK62" s="2532"/>
      <c r="BL62" s="2532"/>
      <c r="BM62" s="2532"/>
      <c r="BN62" s="2532"/>
      <c r="BO62" s="2532"/>
      <c r="BP62" s="2532"/>
      <c r="BQ62" s="2532"/>
      <c r="BR62" s="2532"/>
      <c r="BS62" s="2532"/>
      <c r="BT62" s="2532"/>
      <c r="BU62" s="2532"/>
      <c r="BV62" s="2532"/>
      <c r="BW62" s="2532"/>
      <c r="BX62" s="2532"/>
      <c r="BY62" s="2532"/>
      <c r="BZ62" s="2532"/>
      <c r="CA62" s="2532"/>
      <c r="CB62" s="2532"/>
      <c r="CC62" s="2532"/>
      <c r="CD62" s="2532"/>
      <c r="CE62" s="2532"/>
      <c r="CF62" s="2532"/>
      <c r="CG62" s="2532"/>
      <c r="CH62" s="2533"/>
    </row>
    <row r="63" spans="1:86" ht="14.1" customHeight="1">
      <c r="B63" s="29"/>
      <c r="AG63" s="168"/>
      <c r="AH63" s="169"/>
      <c r="AI63" s="1707"/>
      <c r="AJ63" s="1707"/>
      <c r="AK63" s="1707"/>
      <c r="AL63" s="1707"/>
      <c r="AM63" s="1707"/>
      <c r="AN63" s="1707"/>
      <c r="AO63" s="1707"/>
      <c r="AP63" s="1707"/>
      <c r="AQ63" s="1707"/>
      <c r="AR63" s="32"/>
      <c r="AT63" s="1333"/>
      <c r="AU63" s="619"/>
      <c r="AV63" s="2532"/>
      <c r="AW63" s="2532"/>
      <c r="AX63" s="2532"/>
      <c r="AY63" s="2532"/>
      <c r="AZ63" s="2532"/>
      <c r="BA63" s="2532"/>
      <c r="BB63" s="2532"/>
      <c r="BC63" s="2532"/>
      <c r="BD63" s="2532"/>
      <c r="BE63" s="2532"/>
      <c r="BF63" s="2532"/>
      <c r="BG63" s="2532"/>
      <c r="BH63" s="2532"/>
      <c r="BI63" s="2532"/>
      <c r="BJ63" s="2532"/>
      <c r="BK63" s="2532"/>
      <c r="BL63" s="2532"/>
      <c r="BM63" s="2532"/>
      <c r="BN63" s="2532"/>
      <c r="BO63" s="2532"/>
      <c r="BP63" s="2532"/>
      <c r="BQ63" s="2532"/>
      <c r="BR63" s="2532"/>
      <c r="BS63" s="2532"/>
      <c r="BT63" s="2532"/>
      <c r="BU63" s="2532"/>
      <c r="BV63" s="2532"/>
      <c r="BW63" s="2532"/>
      <c r="BX63" s="2532"/>
      <c r="BY63" s="2532"/>
      <c r="BZ63" s="2532"/>
      <c r="CA63" s="2532"/>
      <c r="CB63" s="2532"/>
      <c r="CC63" s="2532"/>
      <c r="CD63" s="2532"/>
      <c r="CE63" s="2532"/>
      <c r="CF63" s="2532"/>
      <c r="CG63" s="2532"/>
      <c r="CH63" s="2533"/>
    </row>
    <row r="64" spans="1:86" ht="14.1" customHeight="1">
      <c r="B64" s="34"/>
      <c r="AH64" s="169" t="s">
        <v>126</v>
      </c>
      <c r="AI64" s="1707" t="s">
        <v>1765</v>
      </c>
      <c r="AJ64" s="1707"/>
      <c r="AK64" s="1707"/>
      <c r="AL64" s="1707"/>
      <c r="AM64" s="1707"/>
      <c r="AN64" s="1707"/>
      <c r="AO64" s="1707"/>
      <c r="AP64" s="1707"/>
      <c r="AQ64" s="1707"/>
      <c r="AR64" s="32"/>
      <c r="AT64" s="1333"/>
      <c r="AU64" s="2534" t="s">
        <v>32</v>
      </c>
      <c r="AV64" s="2536" t="s">
        <v>1769</v>
      </c>
      <c r="AW64" s="2536"/>
      <c r="AX64" s="2536"/>
      <c r="AY64" s="2536"/>
      <c r="AZ64" s="2536"/>
      <c r="BA64" s="2536"/>
      <c r="BB64" s="2536"/>
      <c r="BC64" s="2536"/>
      <c r="BD64" s="2536"/>
      <c r="BE64" s="2536"/>
      <c r="BF64" s="2536"/>
      <c r="BG64" s="2536"/>
      <c r="BH64" s="2536"/>
      <c r="BI64" s="2536"/>
      <c r="BJ64" s="2536"/>
      <c r="BK64" s="2536"/>
      <c r="BL64" s="2536"/>
      <c r="BM64" s="2536"/>
      <c r="BN64" s="2536"/>
      <c r="BO64" s="2536"/>
      <c r="BP64" s="2536"/>
      <c r="BQ64" s="2536"/>
      <c r="BR64" s="2536"/>
      <c r="BS64" s="2536"/>
      <c r="BT64" s="2536"/>
      <c r="BU64" s="2536"/>
      <c r="BV64" s="2536"/>
      <c r="BW64" s="2536"/>
      <c r="BX64" s="2536"/>
      <c r="BY64" s="2536"/>
      <c r="BZ64" s="2536"/>
      <c r="CA64" s="2536"/>
      <c r="CB64" s="2536"/>
      <c r="CC64" s="2536"/>
      <c r="CD64" s="2536"/>
      <c r="CE64" s="2536"/>
      <c r="CF64" s="2536"/>
      <c r="CG64" s="2536"/>
      <c r="CH64" s="2537"/>
    </row>
    <row r="65" spans="2:86" ht="14.1" customHeight="1" thickBot="1">
      <c r="B65" s="212"/>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1334"/>
      <c r="AI65" s="2549"/>
      <c r="AJ65" s="2549"/>
      <c r="AK65" s="2549"/>
      <c r="AL65" s="2549"/>
      <c r="AM65" s="2549"/>
      <c r="AN65" s="2549"/>
      <c r="AO65" s="2549"/>
      <c r="AP65" s="2549"/>
      <c r="AQ65" s="2549"/>
      <c r="AR65" s="209"/>
      <c r="AT65" s="1335"/>
      <c r="AU65" s="2535"/>
      <c r="AV65" s="2538"/>
      <c r="AW65" s="2538"/>
      <c r="AX65" s="2538"/>
      <c r="AY65" s="2538"/>
      <c r="AZ65" s="2538"/>
      <c r="BA65" s="2538"/>
      <c r="BB65" s="2538"/>
      <c r="BC65" s="2538"/>
      <c r="BD65" s="2538"/>
      <c r="BE65" s="2538"/>
      <c r="BF65" s="2538"/>
      <c r="BG65" s="2538"/>
      <c r="BH65" s="2538"/>
      <c r="BI65" s="2538"/>
      <c r="BJ65" s="2538"/>
      <c r="BK65" s="2538"/>
      <c r="BL65" s="2538"/>
      <c r="BM65" s="2538"/>
      <c r="BN65" s="2538"/>
      <c r="BO65" s="2538"/>
      <c r="BP65" s="2538"/>
      <c r="BQ65" s="2538"/>
      <c r="BR65" s="2538"/>
      <c r="BS65" s="2538"/>
      <c r="BT65" s="2538"/>
      <c r="BU65" s="2538"/>
      <c r="BV65" s="2538"/>
      <c r="BW65" s="2538"/>
      <c r="BX65" s="2538"/>
      <c r="BY65" s="2538"/>
      <c r="BZ65" s="2538"/>
      <c r="CA65" s="2538"/>
      <c r="CB65" s="2538"/>
      <c r="CC65" s="2538"/>
      <c r="CD65" s="2538"/>
      <c r="CE65" s="2538"/>
      <c r="CF65" s="2538"/>
      <c r="CG65" s="2538"/>
      <c r="CH65" s="2539"/>
    </row>
    <row r="66" spans="2:86" ht="14.1" customHeight="1">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row>
    <row r="67" spans="2:86" ht="14.1" customHeight="1">
      <c r="AT67" s="2540" t="s">
        <v>1797</v>
      </c>
      <c r="AU67" s="2541"/>
      <c r="AV67" s="2541"/>
      <c r="AW67" s="2541"/>
      <c r="AX67" s="2541"/>
      <c r="AY67" s="2541"/>
      <c r="AZ67" s="2541"/>
      <c r="BA67" s="2541"/>
      <c r="BB67" s="2541"/>
      <c r="BC67" s="2541"/>
      <c r="BD67" s="2541"/>
      <c r="BE67" s="2541"/>
      <c r="BF67" s="2541"/>
      <c r="BG67" s="2541"/>
      <c r="BH67" s="2541"/>
      <c r="BI67" s="2541"/>
      <c r="BJ67" s="2541"/>
      <c r="BK67" s="2541"/>
      <c r="BL67" s="2541"/>
      <c r="BM67" s="2541"/>
      <c r="BN67" s="2541"/>
      <c r="BO67" s="2541"/>
      <c r="BP67" s="2541"/>
      <c r="BQ67" s="2541"/>
      <c r="BR67" s="2541"/>
      <c r="BS67" s="2541"/>
      <c r="BT67" s="2541"/>
      <c r="BU67" s="2541"/>
      <c r="BV67" s="2541"/>
      <c r="BW67" s="2541"/>
      <c r="BX67" s="2541"/>
      <c r="BY67" s="2541"/>
      <c r="BZ67" s="2541"/>
      <c r="CA67" s="2541"/>
      <c r="CB67" s="2541"/>
      <c r="CC67" s="2541"/>
      <c r="CD67" s="2541"/>
      <c r="CE67" s="2541"/>
      <c r="CF67" s="2541"/>
      <c r="CG67" s="2541"/>
      <c r="CH67" s="2542"/>
    </row>
    <row r="68" spans="2:86" ht="14.1" customHeight="1">
      <c r="AI68" s="22"/>
      <c r="AL68" s="22"/>
      <c r="AT68" s="2543"/>
      <c r="AU68" s="2544"/>
      <c r="AV68" s="2544"/>
      <c r="AW68" s="2544"/>
      <c r="AX68" s="2544"/>
      <c r="AY68" s="2544"/>
      <c r="AZ68" s="2544"/>
      <c r="BA68" s="2544"/>
      <c r="BB68" s="2544"/>
      <c r="BC68" s="2544"/>
      <c r="BD68" s="2544"/>
      <c r="BE68" s="2544"/>
      <c r="BF68" s="2544"/>
      <c r="BG68" s="2544"/>
      <c r="BH68" s="2544"/>
      <c r="BI68" s="2544"/>
      <c r="BJ68" s="2544"/>
      <c r="BK68" s="2544"/>
      <c r="BL68" s="2544"/>
      <c r="BM68" s="2544"/>
      <c r="BN68" s="2544"/>
      <c r="BO68" s="2544"/>
      <c r="BP68" s="2544"/>
      <c r="BQ68" s="2544"/>
      <c r="BR68" s="2544"/>
      <c r="BS68" s="2544"/>
      <c r="BT68" s="2544"/>
      <c r="BU68" s="2544"/>
      <c r="BV68" s="2544"/>
      <c r="BW68" s="2544"/>
      <c r="BX68" s="2544"/>
      <c r="BY68" s="2544"/>
      <c r="BZ68" s="2544"/>
      <c r="CA68" s="2544"/>
      <c r="CB68" s="2544"/>
      <c r="CC68" s="2544"/>
      <c r="CD68" s="2544"/>
      <c r="CE68" s="2544"/>
      <c r="CF68" s="2544"/>
      <c r="CG68" s="2544"/>
      <c r="CH68" s="2545"/>
    </row>
    <row r="69" spans="2:86" ht="14.1" customHeight="1">
      <c r="AI69" s="22"/>
      <c r="AL69" s="22"/>
      <c r="AT69" s="2543"/>
      <c r="AU69" s="2544"/>
      <c r="AV69" s="2544"/>
      <c r="AW69" s="2544"/>
      <c r="AX69" s="2544"/>
      <c r="AY69" s="2544"/>
      <c r="AZ69" s="2544"/>
      <c r="BA69" s="2544"/>
      <c r="BB69" s="2544"/>
      <c r="BC69" s="2544"/>
      <c r="BD69" s="2544"/>
      <c r="BE69" s="2544"/>
      <c r="BF69" s="2544"/>
      <c r="BG69" s="2544"/>
      <c r="BH69" s="2544"/>
      <c r="BI69" s="2544"/>
      <c r="BJ69" s="2544"/>
      <c r="BK69" s="2544"/>
      <c r="BL69" s="2544"/>
      <c r="BM69" s="2544"/>
      <c r="BN69" s="2544"/>
      <c r="BO69" s="2544"/>
      <c r="BP69" s="2544"/>
      <c r="BQ69" s="2544"/>
      <c r="BR69" s="2544"/>
      <c r="BS69" s="2544"/>
      <c r="BT69" s="2544"/>
      <c r="BU69" s="2544"/>
      <c r="BV69" s="2544"/>
      <c r="BW69" s="2544"/>
      <c r="BX69" s="2544"/>
      <c r="BY69" s="2544"/>
      <c r="BZ69" s="2544"/>
      <c r="CA69" s="2544"/>
      <c r="CB69" s="2544"/>
      <c r="CC69" s="2544"/>
      <c r="CD69" s="2544"/>
      <c r="CE69" s="2544"/>
      <c r="CF69" s="2544"/>
      <c r="CG69" s="2544"/>
      <c r="CH69" s="2545"/>
    </row>
    <row r="70" spans="2:86">
      <c r="AI70" s="22"/>
      <c r="AL70" s="22"/>
      <c r="AT70" s="2543"/>
      <c r="AU70" s="2544"/>
      <c r="AV70" s="2544"/>
      <c r="AW70" s="2544"/>
      <c r="AX70" s="2544"/>
      <c r="AY70" s="2544"/>
      <c r="AZ70" s="2544"/>
      <c r="BA70" s="2544"/>
      <c r="BB70" s="2544"/>
      <c r="BC70" s="2544"/>
      <c r="BD70" s="2544"/>
      <c r="BE70" s="2544"/>
      <c r="BF70" s="2544"/>
      <c r="BG70" s="2544"/>
      <c r="BH70" s="2544"/>
      <c r="BI70" s="2544"/>
      <c r="BJ70" s="2544"/>
      <c r="BK70" s="2544"/>
      <c r="BL70" s="2544"/>
      <c r="BM70" s="2544"/>
      <c r="BN70" s="2544"/>
      <c r="BO70" s="2544"/>
      <c r="BP70" s="2544"/>
      <c r="BQ70" s="2544"/>
      <c r="BR70" s="2544"/>
      <c r="BS70" s="2544"/>
      <c r="BT70" s="2544"/>
      <c r="BU70" s="2544"/>
      <c r="BV70" s="2544"/>
      <c r="BW70" s="2544"/>
      <c r="BX70" s="2544"/>
      <c r="BY70" s="2544"/>
      <c r="BZ70" s="2544"/>
      <c r="CA70" s="2544"/>
      <c r="CB70" s="2544"/>
      <c r="CC70" s="2544"/>
      <c r="CD70" s="2544"/>
      <c r="CE70" s="2544"/>
      <c r="CF70" s="2544"/>
      <c r="CG70" s="2544"/>
      <c r="CH70" s="2545"/>
    </row>
    <row r="71" spans="2:86" ht="12" customHeight="1">
      <c r="AI71" s="22"/>
      <c r="AL71" s="22"/>
      <c r="AT71" s="2543"/>
      <c r="AU71" s="2544"/>
      <c r="AV71" s="2544"/>
      <c r="AW71" s="2544"/>
      <c r="AX71" s="2544"/>
      <c r="AY71" s="2544"/>
      <c r="AZ71" s="2544"/>
      <c r="BA71" s="2544"/>
      <c r="BB71" s="2544"/>
      <c r="BC71" s="2544"/>
      <c r="BD71" s="2544"/>
      <c r="BE71" s="2544"/>
      <c r="BF71" s="2544"/>
      <c r="BG71" s="2544"/>
      <c r="BH71" s="2544"/>
      <c r="BI71" s="2544"/>
      <c r="BJ71" s="2544"/>
      <c r="BK71" s="2544"/>
      <c r="BL71" s="2544"/>
      <c r="BM71" s="2544"/>
      <c r="BN71" s="2544"/>
      <c r="BO71" s="2544"/>
      <c r="BP71" s="2544"/>
      <c r="BQ71" s="2544"/>
      <c r="BR71" s="2544"/>
      <c r="BS71" s="2544"/>
      <c r="BT71" s="2544"/>
      <c r="BU71" s="2544"/>
      <c r="BV71" s="2544"/>
      <c r="BW71" s="2544"/>
      <c r="BX71" s="2544"/>
      <c r="BY71" s="2544"/>
      <c r="BZ71" s="2544"/>
      <c r="CA71" s="2544"/>
      <c r="CB71" s="2544"/>
      <c r="CC71" s="2544"/>
      <c r="CD71" s="2544"/>
      <c r="CE71" s="2544"/>
      <c r="CF71" s="2544"/>
      <c r="CG71" s="2544"/>
      <c r="CH71" s="2545"/>
    </row>
    <row r="72" spans="2:86">
      <c r="AI72" s="22"/>
      <c r="AL72" s="22"/>
      <c r="AT72" s="2543"/>
      <c r="AU72" s="2544"/>
      <c r="AV72" s="2544"/>
      <c r="AW72" s="2544"/>
      <c r="AX72" s="2544"/>
      <c r="AY72" s="2544"/>
      <c r="AZ72" s="2544"/>
      <c r="BA72" s="2544"/>
      <c r="BB72" s="2544"/>
      <c r="BC72" s="2544"/>
      <c r="BD72" s="2544"/>
      <c r="BE72" s="2544"/>
      <c r="BF72" s="2544"/>
      <c r="BG72" s="2544"/>
      <c r="BH72" s="2544"/>
      <c r="BI72" s="2544"/>
      <c r="BJ72" s="2544"/>
      <c r="BK72" s="2544"/>
      <c r="BL72" s="2544"/>
      <c r="BM72" s="2544"/>
      <c r="BN72" s="2544"/>
      <c r="BO72" s="2544"/>
      <c r="BP72" s="2544"/>
      <c r="BQ72" s="2544"/>
      <c r="BR72" s="2544"/>
      <c r="BS72" s="2544"/>
      <c r="BT72" s="2544"/>
      <c r="BU72" s="2544"/>
      <c r="BV72" s="2544"/>
      <c r="BW72" s="2544"/>
      <c r="BX72" s="2544"/>
      <c r="BY72" s="2544"/>
      <c r="BZ72" s="2544"/>
      <c r="CA72" s="2544"/>
      <c r="CB72" s="2544"/>
      <c r="CC72" s="2544"/>
      <c r="CD72" s="2544"/>
      <c r="CE72" s="2544"/>
      <c r="CF72" s="2544"/>
      <c r="CG72" s="2544"/>
      <c r="CH72" s="2545"/>
    </row>
    <row r="73" spans="2:86">
      <c r="AI73" s="22"/>
      <c r="AL73" s="22"/>
      <c r="AT73" s="2543"/>
      <c r="AU73" s="2544"/>
      <c r="AV73" s="2544"/>
      <c r="AW73" s="2544"/>
      <c r="AX73" s="2544"/>
      <c r="AY73" s="2544"/>
      <c r="AZ73" s="2544"/>
      <c r="BA73" s="2544"/>
      <c r="BB73" s="2544"/>
      <c r="BC73" s="2544"/>
      <c r="BD73" s="2544"/>
      <c r="BE73" s="2544"/>
      <c r="BF73" s="2544"/>
      <c r="BG73" s="2544"/>
      <c r="BH73" s="2544"/>
      <c r="BI73" s="2544"/>
      <c r="BJ73" s="2544"/>
      <c r="BK73" s="2544"/>
      <c r="BL73" s="2544"/>
      <c r="BM73" s="2544"/>
      <c r="BN73" s="2544"/>
      <c r="BO73" s="2544"/>
      <c r="BP73" s="2544"/>
      <c r="BQ73" s="2544"/>
      <c r="BR73" s="2544"/>
      <c r="BS73" s="2544"/>
      <c r="BT73" s="2544"/>
      <c r="BU73" s="2544"/>
      <c r="BV73" s="2544"/>
      <c r="BW73" s="2544"/>
      <c r="BX73" s="2544"/>
      <c r="BY73" s="2544"/>
      <c r="BZ73" s="2544"/>
      <c r="CA73" s="2544"/>
      <c r="CB73" s="2544"/>
      <c r="CC73" s="2544"/>
      <c r="CD73" s="2544"/>
      <c r="CE73" s="2544"/>
      <c r="CF73" s="2544"/>
      <c r="CG73" s="2544"/>
      <c r="CH73" s="2545"/>
    </row>
    <row r="74" spans="2:86">
      <c r="AI74" s="22"/>
      <c r="AL74" s="22"/>
      <c r="AT74" s="2543"/>
      <c r="AU74" s="2544"/>
      <c r="AV74" s="2544"/>
      <c r="AW74" s="2544"/>
      <c r="AX74" s="2544"/>
      <c r="AY74" s="2544"/>
      <c r="AZ74" s="2544"/>
      <c r="BA74" s="2544"/>
      <c r="BB74" s="2544"/>
      <c r="BC74" s="2544"/>
      <c r="BD74" s="2544"/>
      <c r="BE74" s="2544"/>
      <c r="BF74" s="2544"/>
      <c r="BG74" s="2544"/>
      <c r="BH74" s="2544"/>
      <c r="BI74" s="2544"/>
      <c r="BJ74" s="2544"/>
      <c r="BK74" s="2544"/>
      <c r="BL74" s="2544"/>
      <c r="BM74" s="2544"/>
      <c r="BN74" s="2544"/>
      <c r="BO74" s="2544"/>
      <c r="BP74" s="2544"/>
      <c r="BQ74" s="2544"/>
      <c r="BR74" s="2544"/>
      <c r="BS74" s="2544"/>
      <c r="BT74" s="2544"/>
      <c r="BU74" s="2544"/>
      <c r="BV74" s="2544"/>
      <c r="BW74" s="2544"/>
      <c r="BX74" s="2544"/>
      <c r="BY74" s="2544"/>
      <c r="BZ74" s="2544"/>
      <c r="CA74" s="2544"/>
      <c r="CB74" s="2544"/>
      <c r="CC74" s="2544"/>
      <c r="CD74" s="2544"/>
      <c r="CE74" s="2544"/>
      <c r="CF74" s="2544"/>
      <c r="CG74" s="2544"/>
      <c r="CH74" s="2545"/>
    </row>
    <row r="75" spans="2:86">
      <c r="AI75" s="22"/>
      <c r="AL75" s="22"/>
      <c r="AT75" s="2543"/>
      <c r="AU75" s="2544"/>
      <c r="AV75" s="2544"/>
      <c r="AW75" s="2544"/>
      <c r="AX75" s="2544"/>
      <c r="AY75" s="2544"/>
      <c r="AZ75" s="2544"/>
      <c r="BA75" s="2544"/>
      <c r="BB75" s="2544"/>
      <c r="BC75" s="2544"/>
      <c r="BD75" s="2544"/>
      <c r="BE75" s="2544"/>
      <c r="BF75" s="2544"/>
      <c r="BG75" s="2544"/>
      <c r="BH75" s="2544"/>
      <c r="BI75" s="2544"/>
      <c r="BJ75" s="2544"/>
      <c r="BK75" s="2544"/>
      <c r="BL75" s="2544"/>
      <c r="BM75" s="2544"/>
      <c r="BN75" s="2544"/>
      <c r="BO75" s="2544"/>
      <c r="BP75" s="2544"/>
      <c r="BQ75" s="2544"/>
      <c r="BR75" s="2544"/>
      <c r="BS75" s="2544"/>
      <c r="BT75" s="2544"/>
      <c r="BU75" s="2544"/>
      <c r="BV75" s="2544"/>
      <c r="BW75" s="2544"/>
      <c r="BX75" s="2544"/>
      <c r="BY75" s="2544"/>
      <c r="BZ75" s="2544"/>
      <c r="CA75" s="2544"/>
      <c r="CB75" s="2544"/>
      <c r="CC75" s="2544"/>
      <c r="CD75" s="2544"/>
      <c r="CE75" s="2544"/>
      <c r="CF75" s="2544"/>
      <c r="CG75" s="2544"/>
      <c r="CH75" s="2545"/>
    </row>
    <row r="76" spans="2:86">
      <c r="AI76" s="22"/>
      <c r="AL76" s="22"/>
      <c r="AT76" s="2543"/>
      <c r="AU76" s="2544"/>
      <c r="AV76" s="2544"/>
      <c r="AW76" s="2544"/>
      <c r="AX76" s="2544"/>
      <c r="AY76" s="2544"/>
      <c r="AZ76" s="2544"/>
      <c r="BA76" s="2544"/>
      <c r="BB76" s="2544"/>
      <c r="BC76" s="2544"/>
      <c r="BD76" s="2544"/>
      <c r="BE76" s="2544"/>
      <c r="BF76" s="2544"/>
      <c r="BG76" s="2544"/>
      <c r="BH76" s="2544"/>
      <c r="BI76" s="2544"/>
      <c r="BJ76" s="2544"/>
      <c r="BK76" s="2544"/>
      <c r="BL76" s="2544"/>
      <c r="BM76" s="2544"/>
      <c r="BN76" s="2544"/>
      <c r="BO76" s="2544"/>
      <c r="BP76" s="2544"/>
      <c r="BQ76" s="2544"/>
      <c r="BR76" s="2544"/>
      <c r="BS76" s="2544"/>
      <c r="BT76" s="2544"/>
      <c r="BU76" s="2544"/>
      <c r="BV76" s="2544"/>
      <c r="BW76" s="2544"/>
      <c r="BX76" s="2544"/>
      <c r="BY76" s="2544"/>
      <c r="BZ76" s="2544"/>
      <c r="CA76" s="2544"/>
      <c r="CB76" s="2544"/>
      <c r="CC76" s="2544"/>
      <c r="CD76" s="2544"/>
      <c r="CE76" s="2544"/>
      <c r="CF76" s="2544"/>
      <c r="CG76" s="2544"/>
      <c r="CH76" s="2545"/>
    </row>
    <row r="77" spans="2:86">
      <c r="AT77" s="2543"/>
      <c r="AU77" s="2544"/>
      <c r="AV77" s="2544"/>
      <c r="AW77" s="2544"/>
      <c r="AX77" s="2544"/>
      <c r="AY77" s="2544"/>
      <c r="AZ77" s="2544"/>
      <c r="BA77" s="2544"/>
      <c r="BB77" s="2544"/>
      <c r="BC77" s="2544"/>
      <c r="BD77" s="2544"/>
      <c r="BE77" s="2544"/>
      <c r="BF77" s="2544"/>
      <c r="BG77" s="2544"/>
      <c r="BH77" s="2544"/>
      <c r="BI77" s="2544"/>
      <c r="BJ77" s="2544"/>
      <c r="BK77" s="2544"/>
      <c r="BL77" s="2544"/>
      <c r="BM77" s="2544"/>
      <c r="BN77" s="2544"/>
      <c r="BO77" s="2544"/>
      <c r="BP77" s="2544"/>
      <c r="BQ77" s="2544"/>
      <c r="BR77" s="2544"/>
      <c r="BS77" s="2544"/>
      <c r="BT77" s="2544"/>
      <c r="BU77" s="2544"/>
      <c r="BV77" s="2544"/>
      <c r="BW77" s="2544"/>
      <c r="BX77" s="2544"/>
      <c r="BY77" s="2544"/>
      <c r="BZ77" s="2544"/>
      <c r="CA77" s="2544"/>
      <c r="CB77" s="2544"/>
      <c r="CC77" s="2544"/>
      <c r="CD77" s="2544"/>
      <c r="CE77" s="2544"/>
      <c r="CF77" s="2544"/>
      <c r="CG77" s="2544"/>
      <c r="CH77" s="2545"/>
    </row>
    <row r="78" spans="2:86">
      <c r="AT78" s="2543"/>
      <c r="AU78" s="2544"/>
      <c r="AV78" s="2544"/>
      <c r="AW78" s="2544"/>
      <c r="AX78" s="2544"/>
      <c r="AY78" s="2544"/>
      <c r="AZ78" s="2544"/>
      <c r="BA78" s="2544"/>
      <c r="BB78" s="2544"/>
      <c r="BC78" s="2544"/>
      <c r="BD78" s="2544"/>
      <c r="BE78" s="2544"/>
      <c r="BF78" s="2544"/>
      <c r="BG78" s="2544"/>
      <c r="BH78" s="2544"/>
      <c r="BI78" s="2544"/>
      <c r="BJ78" s="2544"/>
      <c r="BK78" s="2544"/>
      <c r="BL78" s="2544"/>
      <c r="BM78" s="2544"/>
      <c r="BN78" s="2544"/>
      <c r="BO78" s="2544"/>
      <c r="BP78" s="2544"/>
      <c r="BQ78" s="2544"/>
      <c r="BR78" s="2544"/>
      <c r="BS78" s="2544"/>
      <c r="BT78" s="2544"/>
      <c r="BU78" s="2544"/>
      <c r="BV78" s="2544"/>
      <c r="BW78" s="2544"/>
      <c r="BX78" s="2544"/>
      <c r="BY78" s="2544"/>
      <c r="BZ78" s="2544"/>
      <c r="CA78" s="2544"/>
      <c r="CB78" s="2544"/>
      <c r="CC78" s="2544"/>
      <c r="CD78" s="2544"/>
      <c r="CE78" s="2544"/>
      <c r="CF78" s="2544"/>
      <c r="CG78" s="2544"/>
      <c r="CH78" s="2545"/>
    </row>
    <row r="79" spans="2:86">
      <c r="AT79" s="2543"/>
      <c r="AU79" s="2544"/>
      <c r="AV79" s="2544"/>
      <c r="AW79" s="2544"/>
      <c r="AX79" s="2544"/>
      <c r="AY79" s="2544"/>
      <c r="AZ79" s="2544"/>
      <c r="BA79" s="2544"/>
      <c r="BB79" s="2544"/>
      <c r="BC79" s="2544"/>
      <c r="BD79" s="2544"/>
      <c r="BE79" s="2544"/>
      <c r="BF79" s="2544"/>
      <c r="BG79" s="2544"/>
      <c r="BH79" s="2544"/>
      <c r="BI79" s="2544"/>
      <c r="BJ79" s="2544"/>
      <c r="BK79" s="2544"/>
      <c r="BL79" s="2544"/>
      <c r="BM79" s="2544"/>
      <c r="BN79" s="2544"/>
      <c r="BO79" s="2544"/>
      <c r="BP79" s="2544"/>
      <c r="BQ79" s="2544"/>
      <c r="BR79" s="2544"/>
      <c r="BS79" s="2544"/>
      <c r="BT79" s="2544"/>
      <c r="BU79" s="2544"/>
      <c r="BV79" s="2544"/>
      <c r="BW79" s="2544"/>
      <c r="BX79" s="2544"/>
      <c r="BY79" s="2544"/>
      <c r="BZ79" s="2544"/>
      <c r="CA79" s="2544"/>
      <c r="CB79" s="2544"/>
      <c r="CC79" s="2544"/>
      <c r="CD79" s="2544"/>
      <c r="CE79" s="2544"/>
      <c r="CF79" s="2544"/>
      <c r="CG79" s="2544"/>
      <c r="CH79" s="2545"/>
    </row>
    <row r="80" spans="2:86">
      <c r="AT80" s="2546"/>
      <c r="AU80" s="2547"/>
      <c r="AV80" s="2547"/>
      <c r="AW80" s="2547"/>
      <c r="AX80" s="2547"/>
      <c r="AY80" s="2547"/>
      <c r="AZ80" s="2547"/>
      <c r="BA80" s="2547"/>
      <c r="BB80" s="2547"/>
      <c r="BC80" s="2547"/>
      <c r="BD80" s="2547"/>
      <c r="BE80" s="2547"/>
      <c r="BF80" s="2547"/>
      <c r="BG80" s="2547"/>
      <c r="BH80" s="2547"/>
      <c r="BI80" s="2547"/>
      <c r="BJ80" s="2547"/>
      <c r="BK80" s="2547"/>
      <c r="BL80" s="2547"/>
      <c r="BM80" s="2547"/>
      <c r="BN80" s="2547"/>
      <c r="BO80" s="2547"/>
      <c r="BP80" s="2547"/>
      <c r="BQ80" s="2547"/>
      <c r="BR80" s="2547"/>
      <c r="BS80" s="2547"/>
      <c r="BT80" s="2547"/>
      <c r="BU80" s="2547"/>
      <c r="BV80" s="2547"/>
      <c r="BW80" s="2547"/>
      <c r="BX80" s="2547"/>
      <c r="BY80" s="2547"/>
      <c r="BZ80" s="2547"/>
      <c r="CA80" s="2547"/>
      <c r="CB80" s="2547"/>
      <c r="CC80" s="2547"/>
      <c r="CD80" s="2547"/>
      <c r="CE80" s="2547"/>
      <c r="CF80" s="2547"/>
      <c r="CG80" s="2547"/>
      <c r="CH80" s="2548"/>
    </row>
  </sheetData>
  <sheetProtection algorithmName="SHA-512" hashValue="/CrqXHQvZrYzNv1NNRikWI0kL19ZEQXkxHRhbE/CcS/Wz3A/C2wZaxFrNq47a2TMi5NZjrzp7HaT/ZNBiFYXOA==" saltValue="WGhm6TZJ0Ze72iyJBL1DkA==" spinCount="100000" sheet="1" formatCells="0" formatColumns="0" formatRows="0"/>
  <mergeCells count="418">
    <mergeCell ref="AT51:BZ51"/>
    <mergeCell ref="AU52:AU53"/>
    <mergeCell ref="AV52:CH63"/>
    <mergeCell ref="AU64:AU65"/>
    <mergeCell ref="AV64:CH65"/>
    <mergeCell ref="AT67:CH80"/>
    <mergeCell ref="D17:AF17"/>
    <mergeCell ref="AI54:AR57"/>
    <mergeCell ref="AI58:AR61"/>
    <mergeCell ref="AI62:AQ63"/>
    <mergeCell ref="AI64:AQ65"/>
    <mergeCell ref="AT18:BC18"/>
    <mergeCell ref="BF18:BO18"/>
    <mergeCell ref="BF21:BI22"/>
    <mergeCell ref="BJ21:BL22"/>
    <mergeCell ref="BM21:BO22"/>
    <mergeCell ref="C26:G26"/>
    <mergeCell ref="H26:J26"/>
    <mergeCell ref="K26:L26"/>
    <mergeCell ref="M26:N26"/>
    <mergeCell ref="O26:P26"/>
    <mergeCell ref="Q26:R26"/>
    <mergeCell ref="S26:T26"/>
    <mergeCell ref="AB23:AD25"/>
    <mergeCell ref="B20:C20"/>
    <mergeCell ref="D20:AG20"/>
    <mergeCell ref="BX18:BZ18"/>
    <mergeCell ref="BX19:BZ19"/>
    <mergeCell ref="AT6:BO8"/>
    <mergeCell ref="D7:AF7"/>
    <mergeCell ref="D8:N8"/>
    <mergeCell ref="O8:U8"/>
    <mergeCell ref="V8:AI8"/>
    <mergeCell ref="AJ8:AQ8"/>
    <mergeCell ref="F10:K10"/>
    <mergeCell ref="L10:M10"/>
    <mergeCell ref="O10:U10"/>
    <mergeCell ref="X10:AC10"/>
    <mergeCell ref="AD10:AH10"/>
    <mergeCell ref="AJ10:AQ10"/>
    <mergeCell ref="F11:N11"/>
    <mergeCell ref="O11:U11"/>
    <mergeCell ref="X11:AI11"/>
    <mergeCell ref="AJ11:AQ11"/>
    <mergeCell ref="F12:N12"/>
    <mergeCell ref="O12:U12"/>
    <mergeCell ref="X12:AC12"/>
    <mergeCell ref="AD12:AH12"/>
    <mergeCell ref="A1:AR1"/>
    <mergeCell ref="B3:AG3"/>
    <mergeCell ref="AH3:AR3"/>
    <mergeCell ref="B4:C4"/>
    <mergeCell ref="D4:AF5"/>
    <mergeCell ref="AT5:BO5"/>
    <mergeCell ref="F9:N9"/>
    <mergeCell ref="O9:U9"/>
    <mergeCell ref="X9:AI9"/>
    <mergeCell ref="AJ9:AQ9"/>
    <mergeCell ref="AJ12:AQ12"/>
    <mergeCell ref="F13:N13"/>
    <mergeCell ref="O13:U13"/>
    <mergeCell ref="X13:AI13"/>
    <mergeCell ref="AJ13:AQ13"/>
    <mergeCell ref="F14:N14"/>
    <mergeCell ref="O14:U14"/>
    <mergeCell ref="X14:Z14"/>
    <mergeCell ref="AA14:AH14"/>
    <mergeCell ref="AJ14:AQ14"/>
    <mergeCell ref="AU14:BE15"/>
    <mergeCell ref="BH14:BQ15"/>
    <mergeCell ref="B16:C16"/>
    <mergeCell ref="C22:G25"/>
    <mergeCell ref="H22:J25"/>
    <mergeCell ref="K22:X22"/>
    <mergeCell ref="Y22:AA25"/>
    <mergeCell ref="AB22:AH22"/>
    <mergeCell ref="BF19:BI20"/>
    <mergeCell ref="BJ19:BL20"/>
    <mergeCell ref="BM19:BO20"/>
    <mergeCell ref="AE24:AF24"/>
    <mergeCell ref="AG24:AH24"/>
    <mergeCell ref="AE25:AF25"/>
    <mergeCell ref="AG25:AH25"/>
    <mergeCell ref="AT21:AW22"/>
    <mergeCell ref="AX21:AZ22"/>
    <mergeCell ref="BA21:BC22"/>
    <mergeCell ref="AE23:AF23"/>
    <mergeCell ref="AG23:AH23"/>
    <mergeCell ref="AT19:AW20"/>
    <mergeCell ref="AX19:AZ20"/>
    <mergeCell ref="BA19:BC20"/>
    <mergeCell ref="AI22:AQ25"/>
    <mergeCell ref="K23:L25"/>
    <mergeCell ref="M23:N25"/>
    <mergeCell ref="O23:P25"/>
    <mergeCell ref="Q23:R25"/>
    <mergeCell ref="S23:T25"/>
    <mergeCell ref="U23:V25"/>
    <mergeCell ref="W23:X25"/>
    <mergeCell ref="AJ26:AQ26"/>
    <mergeCell ref="U26:V26"/>
    <mergeCell ref="W26:X26"/>
    <mergeCell ref="Y26:AA26"/>
    <mergeCell ref="AE26:AF26"/>
    <mergeCell ref="AG26:AH26"/>
    <mergeCell ref="C27:G28"/>
    <mergeCell ref="H27:J28"/>
    <mergeCell ref="K27:L28"/>
    <mergeCell ref="M27:N28"/>
    <mergeCell ref="O27:P28"/>
    <mergeCell ref="Q27:R28"/>
    <mergeCell ref="S27:T28"/>
    <mergeCell ref="U27:V28"/>
    <mergeCell ref="W27:X28"/>
    <mergeCell ref="AX23:AZ24"/>
    <mergeCell ref="BA23:BC24"/>
    <mergeCell ref="BF23:BI24"/>
    <mergeCell ref="BJ23:BL24"/>
    <mergeCell ref="BM23:BO24"/>
    <mergeCell ref="AE28:AF28"/>
    <mergeCell ref="AG28:AH28"/>
    <mergeCell ref="AI28:AQ28"/>
    <mergeCell ref="BF25:BO26"/>
    <mergeCell ref="BF27:BI27"/>
    <mergeCell ref="BJ27:BO27"/>
    <mergeCell ref="BF28:BI28"/>
    <mergeCell ref="BJ28:BL28"/>
    <mergeCell ref="M29:N29"/>
    <mergeCell ref="O29:P29"/>
    <mergeCell ref="Q29:R29"/>
    <mergeCell ref="Y27:AA28"/>
    <mergeCell ref="AB27:AD28"/>
    <mergeCell ref="AE27:AF27"/>
    <mergeCell ref="AG27:AH27"/>
    <mergeCell ref="AJ27:AQ27"/>
    <mergeCell ref="AT23:AW24"/>
    <mergeCell ref="AG29:AH29"/>
    <mergeCell ref="AJ29:AQ29"/>
    <mergeCell ref="AT25:BC26"/>
    <mergeCell ref="Y29:AA30"/>
    <mergeCell ref="AB29:AD30"/>
    <mergeCell ref="AE29:AF29"/>
    <mergeCell ref="AE30:AF30"/>
    <mergeCell ref="AG30:AH30"/>
    <mergeCell ref="AJ30:AQ30"/>
    <mergeCell ref="AT27:AW27"/>
    <mergeCell ref="AX27:BC27"/>
    <mergeCell ref="AT28:AW28"/>
    <mergeCell ref="AX28:AZ28"/>
    <mergeCell ref="AX29:AZ29"/>
    <mergeCell ref="AB26:AD26"/>
    <mergeCell ref="H31:J32"/>
    <mergeCell ref="K31:L31"/>
    <mergeCell ref="M31:N31"/>
    <mergeCell ref="O31:P31"/>
    <mergeCell ref="Q31:R31"/>
    <mergeCell ref="S31:T31"/>
    <mergeCell ref="U31:V31"/>
    <mergeCell ref="C29:G30"/>
    <mergeCell ref="H29:J30"/>
    <mergeCell ref="K32:L32"/>
    <mergeCell ref="M32:N32"/>
    <mergeCell ref="O32:P32"/>
    <mergeCell ref="Q32:R32"/>
    <mergeCell ref="S32:T32"/>
    <mergeCell ref="U32:V32"/>
    <mergeCell ref="K30:L30"/>
    <mergeCell ref="M30:N30"/>
    <mergeCell ref="O30:P30"/>
    <mergeCell ref="Q30:R30"/>
    <mergeCell ref="S30:T30"/>
    <mergeCell ref="U30:V30"/>
    <mergeCell ref="S29:T29"/>
    <mergeCell ref="U29:V29"/>
    <mergeCell ref="K29:L29"/>
    <mergeCell ref="C33:G34"/>
    <mergeCell ref="H33:J34"/>
    <mergeCell ref="K33:L33"/>
    <mergeCell ref="M33:N33"/>
    <mergeCell ref="O33:P33"/>
    <mergeCell ref="Q33:R33"/>
    <mergeCell ref="AG33:AH33"/>
    <mergeCell ref="AJ33:AQ33"/>
    <mergeCell ref="AT29:AW29"/>
    <mergeCell ref="K34:L34"/>
    <mergeCell ref="M34:N34"/>
    <mergeCell ref="O34:P34"/>
    <mergeCell ref="Q34:R34"/>
    <mergeCell ref="W31:X31"/>
    <mergeCell ref="Y31:AA32"/>
    <mergeCell ref="AB31:AD32"/>
    <mergeCell ref="AE31:AF31"/>
    <mergeCell ref="AG31:AH31"/>
    <mergeCell ref="AJ31:AQ31"/>
    <mergeCell ref="W32:X32"/>
    <mergeCell ref="AE32:AF32"/>
    <mergeCell ref="AG32:AH32"/>
    <mergeCell ref="AJ32:AQ32"/>
    <mergeCell ref="C31:G32"/>
    <mergeCell ref="BF29:BI29"/>
    <mergeCell ref="BJ29:BL29"/>
    <mergeCell ref="S33:T33"/>
    <mergeCell ref="U33:V33"/>
    <mergeCell ref="W33:X33"/>
    <mergeCell ref="Y33:AA34"/>
    <mergeCell ref="AB33:AD34"/>
    <mergeCell ref="AE33:AF33"/>
    <mergeCell ref="W34:X34"/>
    <mergeCell ref="AE34:AF34"/>
    <mergeCell ref="AG34:AH34"/>
    <mergeCell ref="AJ34:AQ34"/>
    <mergeCell ref="AT30:AW30"/>
    <mergeCell ref="AX30:AZ30"/>
    <mergeCell ref="BF30:BI30"/>
    <mergeCell ref="BJ30:BL30"/>
    <mergeCell ref="S34:T34"/>
    <mergeCell ref="U34:V34"/>
    <mergeCell ref="W29:X29"/>
    <mergeCell ref="W30:X30"/>
    <mergeCell ref="AT32:AW32"/>
    <mergeCell ref="AX32:AZ32"/>
    <mergeCell ref="BF32:BI32"/>
    <mergeCell ref="BJ32:BL32"/>
    <mergeCell ref="S36:T36"/>
    <mergeCell ref="U36:V36"/>
    <mergeCell ref="W36:X36"/>
    <mergeCell ref="AE36:AF36"/>
    <mergeCell ref="C35:G36"/>
    <mergeCell ref="H35:J36"/>
    <mergeCell ref="K35:L35"/>
    <mergeCell ref="M35:N35"/>
    <mergeCell ref="O35:P35"/>
    <mergeCell ref="Q35:R35"/>
    <mergeCell ref="K36:L36"/>
    <mergeCell ref="M36:N36"/>
    <mergeCell ref="O36:P36"/>
    <mergeCell ref="Q36:R36"/>
    <mergeCell ref="AT31:AW31"/>
    <mergeCell ref="AX31:AZ31"/>
    <mergeCell ref="BF31:BI31"/>
    <mergeCell ref="BJ31:BL31"/>
    <mergeCell ref="C37:G38"/>
    <mergeCell ref="H37:J38"/>
    <mergeCell ref="K37:L37"/>
    <mergeCell ref="M37:N37"/>
    <mergeCell ref="O37:P37"/>
    <mergeCell ref="Q37:R37"/>
    <mergeCell ref="K38:L38"/>
    <mergeCell ref="M38:N38"/>
    <mergeCell ref="O38:P38"/>
    <mergeCell ref="Q38:R38"/>
    <mergeCell ref="S37:T37"/>
    <mergeCell ref="U37:V37"/>
    <mergeCell ref="W37:X37"/>
    <mergeCell ref="Y37:AA38"/>
    <mergeCell ref="AB37:AD38"/>
    <mergeCell ref="AE37:AF37"/>
    <mergeCell ref="S38:T38"/>
    <mergeCell ref="U38:V38"/>
    <mergeCell ref="S35:T35"/>
    <mergeCell ref="U35:V35"/>
    <mergeCell ref="W38:X38"/>
    <mergeCell ref="AE38:AF38"/>
    <mergeCell ref="AT34:AW34"/>
    <mergeCell ref="AX34:AZ34"/>
    <mergeCell ref="BF34:BI34"/>
    <mergeCell ref="BJ34:BL34"/>
    <mergeCell ref="AG37:AH37"/>
    <mergeCell ref="AJ37:AQ37"/>
    <mergeCell ref="AT33:AW33"/>
    <mergeCell ref="AX33:AZ33"/>
    <mergeCell ref="BF33:BI33"/>
    <mergeCell ref="BJ33:BL33"/>
    <mergeCell ref="AG36:AH36"/>
    <mergeCell ref="AJ36:AQ36"/>
    <mergeCell ref="AT36:AW36"/>
    <mergeCell ref="AX36:AZ36"/>
    <mergeCell ref="BF36:BI36"/>
    <mergeCell ref="BJ36:BL36"/>
    <mergeCell ref="AG35:AH35"/>
    <mergeCell ref="AJ35:AQ35"/>
    <mergeCell ref="W35:X35"/>
    <mergeCell ref="Y35:AA36"/>
    <mergeCell ref="AB35:AD36"/>
    <mergeCell ref="AE35:AF35"/>
    <mergeCell ref="W39:X39"/>
    <mergeCell ref="Y39:AA40"/>
    <mergeCell ref="AB39:AD40"/>
    <mergeCell ref="AE39:AF39"/>
    <mergeCell ref="S40:T40"/>
    <mergeCell ref="U40:V40"/>
    <mergeCell ref="W40:X40"/>
    <mergeCell ref="AE40:AF40"/>
    <mergeCell ref="C39:G40"/>
    <mergeCell ref="H39:J40"/>
    <mergeCell ref="K39:L39"/>
    <mergeCell ref="M39:N39"/>
    <mergeCell ref="O39:P39"/>
    <mergeCell ref="Q39:R39"/>
    <mergeCell ref="K40:L40"/>
    <mergeCell ref="M40:N40"/>
    <mergeCell ref="O40:P40"/>
    <mergeCell ref="Q40:R40"/>
    <mergeCell ref="AT35:AW35"/>
    <mergeCell ref="AX35:AZ35"/>
    <mergeCell ref="BF35:BI35"/>
    <mergeCell ref="BJ35:BL35"/>
    <mergeCell ref="AG38:AH38"/>
    <mergeCell ref="AJ38:AQ38"/>
    <mergeCell ref="M41:N41"/>
    <mergeCell ref="O41:P41"/>
    <mergeCell ref="Q41:R41"/>
    <mergeCell ref="BJ38:BL38"/>
    <mergeCell ref="AT37:AW37"/>
    <mergeCell ref="AX37:AZ37"/>
    <mergeCell ref="BF37:BI37"/>
    <mergeCell ref="BJ37:BL37"/>
    <mergeCell ref="BJ40:BL40"/>
    <mergeCell ref="BJ39:BL39"/>
    <mergeCell ref="BJ41:BL41"/>
    <mergeCell ref="AX40:AZ40"/>
    <mergeCell ref="BF40:BI40"/>
    <mergeCell ref="AT41:AW41"/>
    <mergeCell ref="AX41:AZ41"/>
    <mergeCell ref="BF41:BI41"/>
    <mergeCell ref="S39:T39"/>
    <mergeCell ref="U39:V39"/>
    <mergeCell ref="O42:P42"/>
    <mergeCell ref="Q42:R42"/>
    <mergeCell ref="AG40:AH40"/>
    <mergeCell ref="AJ40:AQ40"/>
    <mergeCell ref="AT38:AW38"/>
    <mergeCell ref="AX38:AZ38"/>
    <mergeCell ref="BF38:BI38"/>
    <mergeCell ref="AG41:AH41"/>
    <mergeCell ref="AJ41:AQ41"/>
    <mergeCell ref="AT39:AW39"/>
    <mergeCell ref="AX39:AZ39"/>
    <mergeCell ref="BF39:BI39"/>
    <mergeCell ref="AG42:AH42"/>
    <mergeCell ref="AJ42:AQ42"/>
    <mergeCell ref="S41:T41"/>
    <mergeCell ref="U41:V41"/>
    <mergeCell ref="W41:X41"/>
    <mergeCell ref="Y41:AA42"/>
    <mergeCell ref="AB41:AD42"/>
    <mergeCell ref="AE41:AF41"/>
    <mergeCell ref="S42:T42"/>
    <mergeCell ref="AT40:AW40"/>
    <mergeCell ref="AG39:AH39"/>
    <mergeCell ref="AJ39:AQ39"/>
    <mergeCell ref="K41:L41"/>
    <mergeCell ref="AJ46:AQ46"/>
    <mergeCell ref="C43:G44"/>
    <mergeCell ref="H43:J44"/>
    <mergeCell ref="K43:L43"/>
    <mergeCell ref="M43:N43"/>
    <mergeCell ref="O43:P43"/>
    <mergeCell ref="Q43:R43"/>
    <mergeCell ref="K44:L44"/>
    <mergeCell ref="M44:N44"/>
    <mergeCell ref="O44:P44"/>
    <mergeCell ref="Q44:R44"/>
    <mergeCell ref="S43:T43"/>
    <mergeCell ref="U43:V43"/>
    <mergeCell ref="W43:X43"/>
    <mergeCell ref="Y43:AA44"/>
    <mergeCell ref="AB43:AD44"/>
    <mergeCell ref="AE43:AF43"/>
    <mergeCell ref="S44:T44"/>
    <mergeCell ref="U44:V44"/>
    <mergeCell ref="W44:X44"/>
    <mergeCell ref="AE44:AF44"/>
    <mergeCell ref="K42:L42"/>
    <mergeCell ref="M42:N42"/>
    <mergeCell ref="AT42:AW42"/>
    <mergeCell ref="AX42:AZ42"/>
    <mergeCell ref="BF42:BI42"/>
    <mergeCell ref="AE45:AF45"/>
    <mergeCell ref="AG45:AH45"/>
    <mergeCell ref="AJ45:AQ45"/>
    <mergeCell ref="BJ42:BL42"/>
    <mergeCell ref="C53:D53"/>
    <mergeCell ref="E53:AQ53"/>
    <mergeCell ref="C45:V46"/>
    <mergeCell ref="W45:AA46"/>
    <mergeCell ref="AB45:AD46"/>
    <mergeCell ref="C47:V47"/>
    <mergeCell ref="AG44:AH44"/>
    <mergeCell ref="AJ44:AQ44"/>
    <mergeCell ref="AE46:AF46"/>
    <mergeCell ref="AG46:AH46"/>
    <mergeCell ref="AG43:AH43"/>
    <mergeCell ref="AJ43:AQ43"/>
    <mergeCell ref="U42:V42"/>
    <mergeCell ref="W42:X42"/>
    <mergeCell ref="AE42:AF42"/>
    <mergeCell ref="C41:G42"/>
    <mergeCell ref="H41:J42"/>
    <mergeCell ref="B55:C55"/>
    <mergeCell ref="D55:AF55"/>
    <mergeCell ref="B58:C58"/>
    <mergeCell ref="D58:AF59"/>
    <mergeCell ref="AG48:AH48"/>
    <mergeCell ref="AJ48:AQ48"/>
    <mergeCell ref="C50:D50"/>
    <mergeCell ref="E50:AQ51"/>
    <mergeCell ref="C51:D51"/>
    <mergeCell ref="C52:D52"/>
    <mergeCell ref="E52:AQ52"/>
    <mergeCell ref="W47:AA48"/>
    <mergeCell ref="AB47:AD48"/>
    <mergeCell ref="AE47:AF47"/>
    <mergeCell ref="AG47:AH47"/>
    <mergeCell ref="AJ47:AQ47"/>
    <mergeCell ref="C48:D48"/>
    <mergeCell ref="E48:V49"/>
    <mergeCell ref="AE48:AF48"/>
  </mergeCells>
  <phoneticPr fontId="4"/>
  <conditionalFormatting sqref="C29 H29 AJ29:AJ32 K29:K42 M29:M42 O29:O42 Q29:Q42 S29:S42 U29:U42 AG29:AG42 C31 H31 C33 H33 AJ33:AQ42 C35 H35 C37 H37 C39 H39 C41 H41">
    <cfRule type="cellIs" dxfId="343" priority="8" operator="equal">
      <formula>0</formula>
    </cfRule>
  </conditionalFormatting>
  <conditionalFormatting sqref="F11:N14">
    <cfRule type="containsBlanks" dxfId="342" priority="1">
      <formula>LEN(TRIM(F11))=0</formula>
    </cfRule>
  </conditionalFormatting>
  <conditionalFormatting sqref="L10:M10">
    <cfRule type="containsBlanks" dxfId="341" priority="9">
      <formula>LEN(TRIM(L10))=0</formula>
    </cfRule>
  </conditionalFormatting>
  <conditionalFormatting sqref="O9:O14 AJ9:AQ14">
    <cfRule type="containsBlanks" dxfId="340" priority="7">
      <formula>LEN(TRIM(O9))=0</formula>
    </cfRule>
  </conditionalFormatting>
  <conditionalFormatting sqref="AA14:AH14">
    <cfRule type="containsBlanks" dxfId="339" priority="5">
      <formula>LEN(TRIM(AA14))=0</formula>
    </cfRule>
  </conditionalFormatting>
  <conditionalFormatting sqref="AD10:AH10 AD12:AH12">
    <cfRule type="containsBlanks" dxfId="338" priority="6">
      <formula>LEN(TRIM(AD10))=0</formula>
    </cfRule>
  </conditionalFormatting>
  <conditionalFormatting sqref="AE29:AE42">
    <cfRule type="cellIs" dxfId="337" priority="3" operator="equal">
      <formula>0</formula>
    </cfRule>
  </conditionalFormatting>
  <conditionalFormatting sqref="AE45:AE48">
    <cfRule type="cellIs" dxfId="336" priority="2" operator="equal">
      <formula>0</formula>
    </cfRule>
  </conditionalFormatting>
  <conditionalFormatting sqref="AG45:AG48 AJ45:AQ48">
    <cfRule type="cellIs" dxfId="335" priority="4" operator="equal">
      <formula>0</formula>
    </cfRule>
  </conditionalFormatting>
  <dataValidations count="3">
    <dataValidation type="list" allowBlank="1" showInputMessage="1" showErrorMessage="1" sqref="L10" xr:uid="{424FEC8F-F439-4E67-BC9E-C122E2875857}">
      <formula1>"配置,兼務,嘱託"</formula1>
    </dataValidation>
    <dataValidation type="list" allowBlank="1" showInputMessage="1" showErrorMessage="1" sqref="AD10:AH10" xr:uid="{8162E957-D9E3-49E5-912A-FAD76747030A}">
      <formula1>"一般型,余裕活用型"</formula1>
    </dataValidation>
    <dataValidation type="list" allowBlank="1" showInputMessage="1" showErrorMessage="1" sqref="AD12:AH12" xr:uid="{63E2CDDC-493A-4AA8-AE29-0B360561FDB2}">
      <formula1>"病児対応型,病後児対応型,,体調不良児対応型,訪問型"</formula1>
    </dataValidation>
  </dataValidations>
  <printOptions horizontalCentered="1"/>
  <pageMargins left="0.70866141732283472" right="0.23622047244094491" top="0.39370078740157483" bottom="0.23622047244094491" header="0" footer="0"/>
  <pageSetup paperSize="9" scale="92"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4513" r:id="rId4" name="Check Box 3">
              <controlPr defaultSize="0" autoFill="0" autoLine="0" autoPict="0">
                <anchor moveWithCells="1">
                  <from>
                    <xdr:col>21</xdr:col>
                    <xdr:colOff>0</xdr:colOff>
                    <xdr:row>10</xdr:row>
                    <xdr:rowOff>152400</xdr:rowOff>
                  </from>
                  <to>
                    <xdr:col>23</xdr:col>
                    <xdr:colOff>38100</xdr:colOff>
                    <xdr:row>12</xdr:row>
                    <xdr:rowOff>19050</xdr:rowOff>
                  </to>
                </anchor>
              </controlPr>
            </control>
          </mc:Choice>
        </mc:AlternateContent>
        <mc:AlternateContent xmlns:mc="http://schemas.openxmlformats.org/markup-compatibility/2006">
          <mc:Choice Requires="x14">
            <control shapeId="1344514" r:id="rId5" name="Check Box 4">
              <controlPr defaultSize="0" autoFill="0" autoLine="0" autoPict="0">
                <anchor moveWithCells="1">
                  <from>
                    <xdr:col>21</xdr:col>
                    <xdr:colOff>0</xdr:colOff>
                    <xdr:row>9</xdr:row>
                    <xdr:rowOff>152400</xdr:rowOff>
                  </from>
                  <to>
                    <xdr:col>23</xdr:col>
                    <xdr:colOff>38100</xdr:colOff>
                    <xdr:row>11</xdr:row>
                    <xdr:rowOff>19050</xdr:rowOff>
                  </to>
                </anchor>
              </controlPr>
            </control>
          </mc:Choice>
        </mc:AlternateContent>
        <mc:AlternateContent xmlns:mc="http://schemas.openxmlformats.org/markup-compatibility/2006">
          <mc:Choice Requires="x14">
            <control shapeId="1344515" r:id="rId6" name="Check Box 5">
              <controlPr defaultSize="0" autoFill="0" autoLine="0" autoPict="0">
                <anchor moveWithCells="1">
                  <from>
                    <xdr:col>21</xdr:col>
                    <xdr:colOff>0</xdr:colOff>
                    <xdr:row>8</xdr:row>
                    <xdr:rowOff>161925</xdr:rowOff>
                  </from>
                  <to>
                    <xdr:col>23</xdr:col>
                    <xdr:colOff>38100</xdr:colOff>
                    <xdr:row>10</xdr:row>
                    <xdr:rowOff>28575</xdr:rowOff>
                  </to>
                </anchor>
              </controlPr>
            </control>
          </mc:Choice>
        </mc:AlternateContent>
        <mc:AlternateContent xmlns:mc="http://schemas.openxmlformats.org/markup-compatibility/2006">
          <mc:Choice Requires="x14">
            <control shapeId="1344516" r:id="rId7" name="Check Box 6">
              <controlPr defaultSize="0" autoFill="0" autoLine="0" autoPict="0">
                <anchor moveWithCells="1">
                  <from>
                    <xdr:col>21</xdr:col>
                    <xdr:colOff>0</xdr:colOff>
                    <xdr:row>7</xdr:row>
                    <xdr:rowOff>161925</xdr:rowOff>
                  </from>
                  <to>
                    <xdr:col>23</xdr:col>
                    <xdr:colOff>38100</xdr:colOff>
                    <xdr:row>9</xdr:row>
                    <xdr:rowOff>28575</xdr:rowOff>
                  </to>
                </anchor>
              </controlPr>
            </control>
          </mc:Choice>
        </mc:AlternateContent>
        <mc:AlternateContent xmlns:mc="http://schemas.openxmlformats.org/markup-compatibility/2006">
          <mc:Choice Requires="x14">
            <control shapeId="1344517" r:id="rId8" name="Check Box 7">
              <controlPr defaultSize="0" autoFill="0" autoLine="0" autoPict="0">
                <anchor moveWithCells="1">
                  <from>
                    <xdr:col>21</xdr:col>
                    <xdr:colOff>0</xdr:colOff>
                    <xdr:row>11</xdr:row>
                    <xdr:rowOff>152400</xdr:rowOff>
                  </from>
                  <to>
                    <xdr:col>23</xdr:col>
                    <xdr:colOff>38100</xdr:colOff>
                    <xdr:row>13</xdr:row>
                    <xdr:rowOff>19050</xdr:rowOff>
                  </to>
                </anchor>
              </controlPr>
            </control>
          </mc:Choice>
        </mc:AlternateContent>
        <mc:AlternateContent xmlns:mc="http://schemas.openxmlformats.org/markup-compatibility/2006">
          <mc:Choice Requires="x14">
            <control shapeId="1344518" r:id="rId9" name="Check Box 8">
              <controlPr defaultSize="0" autoFill="0" autoLine="0" autoPict="0">
                <anchor moveWithCells="1">
                  <from>
                    <xdr:col>21</xdr:col>
                    <xdr:colOff>0</xdr:colOff>
                    <xdr:row>12</xdr:row>
                    <xdr:rowOff>152400</xdr:rowOff>
                  </from>
                  <to>
                    <xdr:col>23</xdr:col>
                    <xdr:colOff>38100</xdr:colOff>
                    <xdr:row>14</xdr:row>
                    <xdr:rowOff>19050</xdr:rowOff>
                  </to>
                </anchor>
              </controlPr>
            </control>
          </mc:Choice>
        </mc:AlternateContent>
        <mc:AlternateContent xmlns:mc="http://schemas.openxmlformats.org/markup-compatibility/2006">
          <mc:Choice Requires="x14">
            <control shapeId="1344519" r:id="rId10" name="Check Box 9">
              <controlPr defaultSize="0" autoFill="0" autoLine="0" autoPict="0">
                <anchor moveWithCells="1">
                  <from>
                    <xdr:col>3</xdr:col>
                    <xdr:colOff>0</xdr:colOff>
                    <xdr:row>10</xdr:row>
                    <xdr:rowOff>152400</xdr:rowOff>
                  </from>
                  <to>
                    <xdr:col>5</xdr:col>
                    <xdr:colOff>38100</xdr:colOff>
                    <xdr:row>12</xdr:row>
                    <xdr:rowOff>19050</xdr:rowOff>
                  </to>
                </anchor>
              </controlPr>
            </control>
          </mc:Choice>
        </mc:AlternateContent>
        <mc:AlternateContent xmlns:mc="http://schemas.openxmlformats.org/markup-compatibility/2006">
          <mc:Choice Requires="x14">
            <control shapeId="1344520" r:id="rId11" name="Check Box 10">
              <controlPr defaultSize="0" autoFill="0" autoLine="0" autoPict="0">
                <anchor moveWithCells="1">
                  <from>
                    <xdr:col>3</xdr:col>
                    <xdr:colOff>0</xdr:colOff>
                    <xdr:row>9</xdr:row>
                    <xdr:rowOff>152400</xdr:rowOff>
                  </from>
                  <to>
                    <xdr:col>5</xdr:col>
                    <xdr:colOff>38100</xdr:colOff>
                    <xdr:row>11</xdr:row>
                    <xdr:rowOff>19050</xdr:rowOff>
                  </to>
                </anchor>
              </controlPr>
            </control>
          </mc:Choice>
        </mc:AlternateContent>
        <mc:AlternateContent xmlns:mc="http://schemas.openxmlformats.org/markup-compatibility/2006">
          <mc:Choice Requires="x14">
            <control shapeId="1344521" r:id="rId12" name="Check Box 11">
              <controlPr defaultSize="0" autoFill="0" autoLine="0" autoPict="0">
                <anchor moveWithCells="1">
                  <from>
                    <xdr:col>3</xdr:col>
                    <xdr:colOff>0</xdr:colOff>
                    <xdr:row>8</xdr:row>
                    <xdr:rowOff>161925</xdr:rowOff>
                  </from>
                  <to>
                    <xdr:col>5</xdr:col>
                    <xdr:colOff>38100</xdr:colOff>
                    <xdr:row>10</xdr:row>
                    <xdr:rowOff>28575</xdr:rowOff>
                  </to>
                </anchor>
              </controlPr>
            </control>
          </mc:Choice>
        </mc:AlternateContent>
        <mc:AlternateContent xmlns:mc="http://schemas.openxmlformats.org/markup-compatibility/2006">
          <mc:Choice Requires="x14">
            <control shapeId="1344522" r:id="rId13" name="Check Box 12">
              <controlPr defaultSize="0" autoFill="0" autoLine="0" autoPict="0">
                <anchor moveWithCells="1">
                  <from>
                    <xdr:col>3</xdr:col>
                    <xdr:colOff>0</xdr:colOff>
                    <xdr:row>7</xdr:row>
                    <xdr:rowOff>161925</xdr:rowOff>
                  </from>
                  <to>
                    <xdr:col>5</xdr:col>
                    <xdr:colOff>38100</xdr:colOff>
                    <xdr:row>9</xdr:row>
                    <xdr:rowOff>28575</xdr:rowOff>
                  </to>
                </anchor>
              </controlPr>
            </control>
          </mc:Choice>
        </mc:AlternateContent>
        <mc:AlternateContent xmlns:mc="http://schemas.openxmlformats.org/markup-compatibility/2006">
          <mc:Choice Requires="x14">
            <control shapeId="1344523" r:id="rId14" name="Check Box 13">
              <controlPr defaultSize="0" autoFill="0" autoLine="0" autoPict="0">
                <anchor moveWithCells="1">
                  <from>
                    <xdr:col>3</xdr:col>
                    <xdr:colOff>0</xdr:colOff>
                    <xdr:row>11</xdr:row>
                    <xdr:rowOff>152400</xdr:rowOff>
                  </from>
                  <to>
                    <xdr:col>5</xdr:col>
                    <xdr:colOff>38100</xdr:colOff>
                    <xdr:row>13</xdr:row>
                    <xdr:rowOff>19050</xdr:rowOff>
                  </to>
                </anchor>
              </controlPr>
            </control>
          </mc:Choice>
        </mc:AlternateContent>
        <mc:AlternateContent xmlns:mc="http://schemas.openxmlformats.org/markup-compatibility/2006">
          <mc:Choice Requires="x14">
            <control shapeId="1344524" r:id="rId15" name="Check Box 14">
              <controlPr defaultSize="0" autoFill="0" autoLine="0" autoPict="0">
                <anchor moveWithCells="1">
                  <from>
                    <xdr:col>3</xdr:col>
                    <xdr:colOff>0</xdr:colOff>
                    <xdr:row>12</xdr:row>
                    <xdr:rowOff>152400</xdr:rowOff>
                  </from>
                  <to>
                    <xdr:col>5</xdr:col>
                    <xdr:colOff>38100</xdr:colOff>
                    <xdr:row>14</xdr:row>
                    <xdr:rowOff>19050</xdr:rowOff>
                  </to>
                </anchor>
              </controlPr>
            </control>
          </mc:Choice>
        </mc:AlternateContent>
        <mc:AlternateContent xmlns:mc="http://schemas.openxmlformats.org/markup-compatibility/2006">
          <mc:Choice Requires="x14">
            <control shapeId="1344525" r:id="rId16" name="Check Box 13">
              <controlPr defaultSize="0" autoFill="0" autoLine="0" autoPict="0">
                <anchor moveWithCells="1">
                  <from>
                    <xdr:col>26</xdr:col>
                    <xdr:colOff>104775</xdr:colOff>
                    <xdr:row>58</xdr:row>
                    <xdr:rowOff>28575</xdr:rowOff>
                  </from>
                  <to>
                    <xdr:col>30</xdr:col>
                    <xdr:colOff>57150</xdr:colOff>
                    <xdr:row>59</xdr:row>
                    <xdr:rowOff>47625</xdr:rowOff>
                  </to>
                </anchor>
              </controlPr>
            </control>
          </mc:Choice>
        </mc:AlternateContent>
        <mc:AlternateContent xmlns:mc="http://schemas.openxmlformats.org/markup-compatibility/2006">
          <mc:Choice Requires="x14">
            <control shapeId="1344526" r:id="rId17" name="Check Box 14">
              <controlPr defaultSize="0" autoFill="0" autoLine="0" autoPict="0">
                <anchor moveWithCells="1">
                  <from>
                    <xdr:col>30</xdr:col>
                    <xdr:colOff>76200</xdr:colOff>
                    <xdr:row>58</xdr:row>
                    <xdr:rowOff>28575</xdr:rowOff>
                  </from>
                  <to>
                    <xdr:col>32</xdr:col>
                    <xdr:colOff>133350</xdr:colOff>
                    <xdr:row>59</xdr:row>
                    <xdr:rowOff>47625</xdr:rowOff>
                  </to>
                </anchor>
              </controlPr>
            </control>
          </mc:Choice>
        </mc:AlternateContent>
        <mc:AlternateContent xmlns:mc="http://schemas.openxmlformats.org/markup-compatibility/2006">
          <mc:Choice Requires="x14">
            <control shapeId="1344527" r:id="rId18" name="Check Box 15">
              <controlPr defaultSize="0" autoFill="0" autoLine="0" autoPict="0">
                <anchor moveWithCells="1">
                  <from>
                    <xdr:col>25</xdr:col>
                    <xdr:colOff>133350</xdr:colOff>
                    <xdr:row>4</xdr:row>
                    <xdr:rowOff>152400</xdr:rowOff>
                  </from>
                  <to>
                    <xdr:col>29</xdr:col>
                    <xdr:colOff>76200</xdr:colOff>
                    <xdr:row>6</xdr:row>
                    <xdr:rowOff>19050</xdr:rowOff>
                  </to>
                </anchor>
              </controlPr>
            </control>
          </mc:Choice>
        </mc:AlternateContent>
        <mc:AlternateContent xmlns:mc="http://schemas.openxmlformats.org/markup-compatibility/2006">
          <mc:Choice Requires="x14">
            <control shapeId="1344528" r:id="rId19" name="Check Box 16">
              <controlPr defaultSize="0" autoFill="0" autoLine="0" autoPict="0">
                <anchor moveWithCells="1">
                  <from>
                    <xdr:col>29</xdr:col>
                    <xdr:colOff>95250</xdr:colOff>
                    <xdr:row>4</xdr:row>
                    <xdr:rowOff>152400</xdr:rowOff>
                  </from>
                  <to>
                    <xdr:col>32</xdr:col>
                    <xdr:colOff>9525</xdr:colOff>
                    <xdr:row>6</xdr:row>
                    <xdr:rowOff>9525</xdr:rowOff>
                  </to>
                </anchor>
              </controlPr>
            </control>
          </mc:Choice>
        </mc:AlternateContent>
        <mc:AlternateContent xmlns:mc="http://schemas.openxmlformats.org/markup-compatibility/2006">
          <mc:Choice Requires="x14">
            <control shapeId="1344529" r:id="rId20" name="Check Box 17">
              <controlPr defaultSize="0" autoFill="0" autoLine="0" autoPict="0">
                <anchor moveWithCells="1">
                  <from>
                    <xdr:col>26</xdr:col>
                    <xdr:colOff>104775</xdr:colOff>
                    <xdr:row>55</xdr:row>
                    <xdr:rowOff>9525</xdr:rowOff>
                  </from>
                  <to>
                    <xdr:col>30</xdr:col>
                    <xdr:colOff>57150</xdr:colOff>
                    <xdr:row>56</xdr:row>
                    <xdr:rowOff>28575</xdr:rowOff>
                  </to>
                </anchor>
              </controlPr>
            </control>
          </mc:Choice>
        </mc:AlternateContent>
        <mc:AlternateContent xmlns:mc="http://schemas.openxmlformats.org/markup-compatibility/2006">
          <mc:Choice Requires="x14">
            <control shapeId="1344530" r:id="rId21" name="Check Box 18">
              <controlPr defaultSize="0" autoFill="0" autoLine="0" autoPict="0">
                <anchor moveWithCells="1">
                  <from>
                    <xdr:col>30</xdr:col>
                    <xdr:colOff>76200</xdr:colOff>
                    <xdr:row>55</xdr:row>
                    <xdr:rowOff>9525</xdr:rowOff>
                  </from>
                  <to>
                    <xdr:col>32</xdr:col>
                    <xdr:colOff>133350</xdr:colOff>
                    <xdr:row>56</xdr:row>
                    <xdr:rowOff>19050</xdr:rowOff>
                  </to>
                </anchor>
              </controlPr>
            </control>
          </mc:Choice>
        </mc:AlternateContent>
        <mc:AlternateContent xmlns:mc="http://schemas.openxmlformats.org/markup-compatibility/2006">
          <mc:Choice Requires="x14">
            <control shapeId="1344539" r:id="rId22" name="Check Box 27">
              <controlPr locked="0" defaultSize="0" autoFill="0" autoLine="0" autoPict="0">
                <anchor moveWithCells="1" sizeWithCells="1">
                  <from>
                    <xdr:col>3</xdr:col>
                    <xdr:colOff>133350</xdr:colOff>
                    <xdr:row>16</xdr:row>
                    <xdr:rowOff>142875</xdr:rowOff>
                  </from>
                  <to>
                    <xdr:col>5</xdr:col>
                    <xdr:colOff>57150</xdr:colOff>
                    <xdr:row>18</xdr:row>
                    <xdr:rowOff>47625</xdr:rowOff>
                  </to>
                </anchor>
              </controlPr>
            </control>
          </mc:Choice>
        </mc:AlternateContent>
        <mc:AlternateContent xmlns:mc="http://schemas.openxmlformats.org/markup-compatibility/2006">
          <mc:Choice Requires="x14">
            <control shapeId="1344540" r:id="rId23" name="Check Box 28">
              <controlPr locked="0" defaultSize="0" autoFill="0" autoLine="0" autoPict="0">
                <anchor moveWithCells="1" sizeWithCells="1">
                  <from>
                    <xdr:col>3</xdr:col>
                    <xdr:colOff>133350</xdr:colOff>
                    <xdr:row>17</xdr:row>
                    <xdr:rowOff>152400</xdr:rowOff>
                  </from>
                  <to>
                    <xdr:col>5</xdr:col>
                    <xdr:colOff>57150</xdr:colOff>
                    <xdr:row>19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8" tint="0.59999389629810485"/>
  </sheetPr>
  <dimension ref="A1:BZ84"/>
  <sheetViews>
    <sheetView showGridLines="0" view="pageBreakPreview" topLeftCell="B1" zoomScaleNormal="100" zoomScaleSheetLayoutView="100" workbookViewId="0">
      <selection activeCell="P56" activeCellId="1" sqref="P54:Q54 P56:Q56"/>
    </sheetView>
  </sheetViews>
  <sheetFormatPr defaultColWidth="8" defaultRowHeight="12"/>
  <cols>
    <col min="1" max="2" width="1.375" style="22" customWidth="1"/>
    <col min="3" max="38" width="2.375" style="22" customWidth="1"/>
    <col min="39" max="56" width="1.875" style="22" customWidth="1"/>
    <col min="57" max="57" width="1.875" style="136" customWidth="1"/>
    <col min="58" max="58" width="1.875" style="22" customWidth="1"/>
    <col min="59" max="59" width="2" style="22" customWidth="1"/>
    <col min="60" max="66" width="2.375" style="22" customWidth="1"/>
    <col min="67" max="84" width="2" style="22" customWidth="1"/>
    <col min="85" max="16384" width="8" style="22"/>
  </cols>
  <sheetData>
    <row r="1" spans="1:78" ht="14.1" customHeight="1">
      <c r="A1" s="1337" t="s">
        <v>1429</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M1" s="577"/>
      <c r="AN1" s="194"/>
      <c r="AO1" s="194"/>
      <c r="AP1" s="194"/>
      <c r="AQ1" s="194"/>
      <c r="AR1" s="194"/>
      <c r="AS1" s="577"/>
      <c r="AT1" s="577"/>
      <c r="AU1" s="577"/>
      <c r="AV1" s="577"/>
      <c r="AW1" s="577"/>
      <c r="AX1" s="577"/>
      <c r="AY1" s="577"/>
      <c r="AZ1" s="577"/>
      <c r="BA1" s="577"/>
      <c r="BB1" s="577"/>
      <c r="BC1" s="577"/>
      <c r="BD1" s="577"/>
      <c r="BE1" s="577"/>
    </row>
    <row r="2" spans="1:78" ht="5.0999999999999996" customHeight="1" thickBot="1"/>
    <row r="3" spans="1:78" ht="14.1" customHeight="1">
      <c r="B3" s="1339" t="s">
        <v>181</v>
      </c>
      <c r="C3" s="1340"/>
      <c r="D3" s="1340"/>
      <c r="E3" s="1340"/>
      <c r="F3" s="1340"/>
      <c r="G3" s="1340"/>
      <c r="H3" s="1340"/>
      <c r="I3" s="1340"/>
      <c r="J3" s="1340"/>
      <c r="K3" s="1340"/>
      <c r="L3" s="1340"/>
      <c r="M3" s="1340"/>
      <c r="N3" s="1340"/>
      <c r="O3" s="1340"/>
      <c r="P3" s="1340"/>
      <c r="Q3" s="1340"/>
      <c r="R3" s="1340"/>
      <c r="S3" s="1340"/>
      <c r="T3" s="1340"/>
      <c r="U3" s="1340"/>
      <c r="V3" s="1340"/>
      <c r="W3" s="1340"/>
      <c r="X3" s="1340"/>
      <c r="Y3" s="2625"/>
      <c r="Z3" s="1858" t="s">
        <v>465</v>
      </c>
      <c r="AA3" s="1340"/>
      <c r="AB3" s="1340"/>
      <c r="AC3" s="1340"/>
      <c r="AD3" s="1340"/>
      <c r="AE3" s="1340"/>
      <c r="AF3" s="1340"/>
      <c r="AG3" s="1340"/>
      <c r="AH3" s="1340"/>
      <c r="AI3" s="1340"/>
      <c r="AJ3" s="1340"/>
      <c r="AK3" s="1340"/>
      <c r="AL3" s="1859"/>
      <c r="AM3" s="197"/>
      <c r="AN3" s="197"/>
      <c r="AO3" s="197"/>
      <c r="AP3" s="197"/>
      <c r="AQ3" s="197"/>
      <c r="AR3" s="197"/>
      <c r="AS3" s="197"/>
      <c r="AT3" s="197"/>
      <c r="AU3" s="197"/>
      <c r="AV3" s="197"/>
      <c r="AW3" s="197"/>
      <c r="AX3" s="197"/>
      <c r="AY3" s="197"/>
      <c r="AZ3" s="197"/>
      <c r="BA3" s="197"/>
      <c r="BB3" s="197"/>
      <c r="BC3" s="197"/>
      <c r="BD3" s="197"/>
      <c r="BE3" s="197"/>
    </row>
    <row r="4" spans="1:78" ht="14.1" customHeight="1">
      <c r="B4" s="1921">
        <v>4</v>
      </c>
      <c r="C4" s="1922"/>
      <c r="D4" s="1873" t="s">
        <v>471</v>
      </c>
      <c r="E4" s="1873"/>
      <c r="F4" s="1873"/>
      <c r="G4" s="1873"/>
      <c r="H4" s="1873"/>
      <c r="I4" s="1873"/>
      <c r="J4" s="1873"/>
      <c r="K4" s="1873"/>
      <c r="L4" s="1873"/>
      <c r="M4" s="1873"/>
      <c r="N4" s="1873"/>
      <c r="O4" s="1873"/>
      <c r="P4" s="1873"/>
      <c r="Q4" s="1873"/>
      <c r="R4" s="1873"/>
      <c r="S4" s="1873"/>
      <c r="T4" s="1873"/>
      <c r="U4" s="1873"/>
      <c r="V4" s="1873"/>
      <c r="W4" s="1873"/>
      <c r="X4" s="1873"/>
      <c r="Y4" s="133"/>
      <c r="Z4" s="39"/>
      <c r="AA4" s="23"/>
      <c r="AB4" s="23"/>
      <c r="AC4" s="23"/>
      <c r="AD4" s="172"/>
      <c r="AE4" s="172"/>
      <c r="AF4" s="172"/>
      <c r="AG4" s="172"/>
      <c r="AH4" s="172"/>
      <c r="AI4" s="172"/>
      <c r="AJ4" s="172"/>
      <c r="AK4" s="172"/>
      <c r="AL4" s="663"/>
      <c r="AM4" s="664"/>
      <c r="AN4" s="261"/>
      <c r="AO4" s="262"/>
      <c r="AP4" s="262"/>
      <c r="AQ4" s="262"/>
      <c r="AR4" s="262"/>
      <c r="AS4" s="262"/>
      <c r="AT4" s="262"/>
      <c r="AU4" s="262"/>
      <c r="AV4" s="262"/>
      <c r="AW4" s="262"/>
      <c r="AX4" s="262"/>
      <c r="AY4" s="262"/>
      <c r="AZ4" s="262"/>
      <c r="BA4" s="262"/>
      <c r="BB4" s="262"/>
      <c r="BC4" s="262"/>
      <c r="BD4" s="262"/>
      <c r="BE4" s="262"/>
      <c r="BF4" s="262"/>
      <c r="BG4" s="262"/>
      <c r="BH4" s="262"/>
    </row>
    <row r="5" spans="1:78" ht="14.1" customHeight="1">
      <c r="B5" s="1736" t="s">
        <v>451</v>
      </c>
      <c r="C5" s="1462"/>
      <c r="D5" s="1737" t="s">
        <v>806</v>
      </c>
      <c r="E5" s="1737"/>
      <c r="F5" s="1737"/>
      <c r="G5" s="1737"/>
      <c r="H5" s="1737"/>
      <c r="I5" s="1737"/>
      <c r="J5" s="1737"/>
      <c r="K5" s="1737"/>
      <c r="L5" s="1737"/>
      <c r="M5" s="1737"/>
      <c r="N5" s="1737"/>
      <c r="O5" s="1737"/>
      <c r="P5" s="1737"/>
      <c r="Q5" s="1737"/>
      <c r="R5" s="1737"/>
      <c r="S5" s="1737"/>
      <c r="T5" s="1737"/>
      <c r="U5" s="1737"/>
      <c r="V5" s="1737"/>
      <c r="W5" s="1737"/>
      <c r="X5" s="1737"/>
      <c r="Y5" s="1737"/>
      <c r="Z5" s="1737"/>
      <c r="AA5" s="1737"/>
      <c r="AB5" s="1737"/>
      <c r="AC5" s="1737"/>
      <c r="AD5" s="1737"/>
      <c r="AE5" s="1737"/>
      <c r="AF5" s="1737"/>
      <c r="AG5" s="1737"/>
      <c r="AH5" s="1737"/>
      <c r="AI5" s="1737"/>
      <c r="AJ5" s="1737"/>
      <c r="AK5" s="1737"/>
      <c r="AL5" s="32"/>
      <c r="AM5" s="664"/>
      <c r="AN5" s="262"/>
      <c r="AO5" s="262"/>
      <c r="AP5" s="262"/>
      <c r="AQ5" s="262"/>
      <c r="AR5" s="262"/>
      <c r="AS5" s="262"/>
      <c r="AT5" s="262"/>
      <c r="AU5" s="262"/>
      <c r="AV5" s="262"/>
      <c r="AW5" s="262"/>
      <c r="AX5" s="262"/>
      <c r="AY5" s="262"/>
      <c r="AZ5" s="262"/>
      <c r="BA5" s="262"/>
      <c r="BB5" s="262"/>
      <c r="BC5" s="262"/>
      <c r="BD5" s="262"/>
      <c r="BE5" s="262"/>
      <c r="BF5" s="262"/>
      <c r="BG5" s="262"/>
      <c r="BH5" s="262"/>
    </row>
    <row r="6" spans="1:78" ht="14.1" customHeight="1">
      <c r="B6" s="29"/>
      <c r="C6" s="665" t="s">
        <v>35</v>
      </c>
      <c r="D6" s="2644" t="s">
        <v>1225</v>
      </c>
      <c r="E6" s="2644"/>
      <c r="F6" s="2644"/>
      <c r="G6" s="2644"/>
      <c r="H6" s="2626" t="s">
        <v>1719</v>
      </c>
      <c r="I6" s="2626"/>
      <c r="J6" s="2626"/>
      <c r="K6" s="2626"/>
      <c r="L6" s="2626"/>
      <c r="M6" s="2626"/>
      <c r="N6" s="2626"/>
      <c r="O6" s="2626"/>
      <c r="P6" s="2626"/>
      <c r="Q6" s="2626"/>
      <c r="R6" s="2626"/>
      <c r="S6" s="2626"/>
      <c r="T6" s="2640"/>
      <c r="U6" s="2640"/>
      <c r="V6" s="2284" t="s">
        <v>192</v>
      </c>
      <c r="W6" s="2284"/>
      <c r="X6" s="2284"/>
      <c r="Y6" s="2284"/>
      <c r="Z6" s="2284"/>
      <c r="AA6" s="2284"/>
      <c r="AB6" s="2646"/>
      <c r="AC6" s="2646"/>
      <c r="AD6" s="2284" t="s">
        <v>182</v>
      </c>
      <c r="AE6" s="2284"/>
      <c r="AF6" s="666"/>
      <c r="AG6" s="667" t="s">
        <v>28</v>
      </c>
      <c r="AH6" s="666"/>
      <c r="AI6" s="1764" t="s">
        <v>183</v>
      </c>
      <c r="AJ6" s="1764"/>
      <c r="AK6" s="1764"/>
      <c r="AL6" s="163"/>
      <c r="AM6" s="668"/>
      <c r="AN6" s="262"/>
      <c r="AO6" s="262"/>
      <c r="AP6" s="262"/>
      <c r="AQ6" s="262"/>
      <c r="AR6" s="262"/>
      <c r="AS6" s="262"/>
      <c r="AT6" s="262"/>
      <c r="AU6" s="262"/>
      <c r="AV6" s="262"/>
      <c r="AW6" s="262"/>
      <c r="AX6" s="262"/>
      <c r="AY6" s="262"/>
      <c r="AZ6" s="262"/>
      <c r="BA6" s="262"/>
      <c r="BB6" s="262"/>
      <c r="BC6" s="262"/>
      <c r="BD6" s="262"/>
      <c r="BE6" s="262"/>
      <c r="BF6" s="262"/>
      <c r="BG6" s="262"/>
      <c r="BH6" s="262"/>
    </row>
    <row r="7" spans="1:78" ht="14.1" customHeight="1">
      <c r="B7" s="29"/>
      <c r="C7" s="2632"/>
      <c r="D7" s="2509"/>
      <c r="E7" s="2633"/>
      <c r="F7" s="1403" t="s">
        <v>472</v>
      </c>
      <c r="G7" s="1404"/>
      <c r="H7" s="1404"/>
      <c r="I7" s="1405"/>
      <c r="J7" s="1403" t="s">
        <v>473</v>
      </c>
      <c r="K7" s="1404"/>
      <c r="L7" s="1404"/>
      <c r="M7" s="1405"/>
      <c r="N7" s="1403" t="s">
        <v>474</v>
      </c>
      <c r="O7" s="1404"/>
      <c r="P7" s="1404"/>
      <c r="Q7" s="1405"/>
      <c r="R7" s="1403" t="s">
        <v>442</v>
      </c>
      <c r="S7" s="1404"/>
      <c r="T7" s="1404"/>
      <c r="U7" s="1405"/>
      <c r="V7" s="1403" t="s">
        <v>475</v>
      </c>
      <c r="W7" s="1404"/>
      <c r="X7" s="1404"/>
      <c r="Y7" s="1405"/>
      <c r="Z7" s="1403" t="s">
        <v>444</v>
      </c>
      <c r="AA7" s="1404"/>
      <c r="AB7" s="1404"/>
      <c r="AC7" s="1404"/>
      <c r="AD7" s="1403" t="s">
        <v>184</v>
      </c>
      <c r="AE7" s="1404"/>
      <c r="AF7" s="1404"/>
      <c r="AG7" s="1405"/>
      <c r="AH7" s="1366" t="s">
        <v>150</v>
      </c>
      <c r="AI7" s="1367"/>
      <c r="AJ7" s="1368"/>
      <c r="AK7" s="105"/>
      <c r="AL7" s="206"/>
      <c r="AM7" s="668"/>
      <c r="AN7" s="262"/>
      <c r="AO7" s="262"/>
      <c r="AP7" s="262"/>
      <c r="AQ7" s="262"/>
      <c r="AR7" s="262"/>
      <c r="AS7" s="262"/>
      <c r="AT7" s="262"/>
      <c r="AU7" s="262"/>
      <c r="AV7" s="262"/>
      <c r="AW7" s="262"/>
      <c r="AX7" s="262"/>
      <c r="AY7" s="262"/>
      <c r="AZ7" s="262"/>
      <c r="BA7" s="262"/>
      <c r="BB7" s="262"/>
      <c r="BC7" s="262"/>
      <c r="BD7" s="262"/>
      <c r="BE7" s="262"/>
      <c r="BF7" s="262"/>
      <c r="BG7" s="262"/>
      <c r="BH7" s="262"/>
      <c r="BI7" s="105"/>
      <c r="BJ7" s="105"/>
    </row>
    <row r="8" spans="1:78" ht="14.1" customHeight="1">
      <c r="B8" s="29"/>
      <c r="C8" s="2634"/>
      <c r="D8" s="2635"/>
      <c r="E8" s="2636"/>
      <c r="F8" s="2614" t="s">
        <v>1122</v>
      </c>
      <c r="G8" s="2615"/>
      <c r="H8" s="2570" t="s">
        <v>1123</v>
      </c>
      <c r="I8" s="2571"/>
      <c r="J8" s="2614" t="s">
        <v>1122</v>
      </c>
      <c r="K8" s="2615"/>
      <c r="L8" s="2570" t="s">
        <v>1123</v>
      </c>
      <c r="M8" s="2571"/>
      <c r="N8" s="2614" t="s">
        <v>1122</v>
      </c>
      <c r="O8" s="2615"/>
      <c r="P8" s="2570" t="s">
        <v>1123</v>
      </c>
      <c r="Q8" s="2571"/>
      <c r="R8" s="2614" t="s">
        <v>1122</v>
      </c>
      <c r="S8" s="2615"/>
      <c r="T8" s="2570" t="s">
        <v>1123</v>
      </c>
      <c r="U8" s="2571"/>
      <c r="V8" s="2614" t="s">
        <v>1122</v>
      </c>
      <c r="W8" s="2615"/>
      <c r="X8" s="2570" t="s">
        <v>1123</v>
      </c>
      <c r="Y8" s="2571"/>
      <c r="Z8" s="2614" t="s">
        <v>1122</v>
      </c>
      <c r="AA8" s="2615"/>
      <c r="AB8" s="2570" t="s">
        <v>1123</v>
      </c>
      <c r="AC8" s="2571"/>
      <c r="AD8" s="2614" t="s">
        <v>1122</v>
      </c>
      <c r="AE8" s="2615"/>
      <c r="AF8" s="2570" t="s">
        <v>1123</v>
      </c>
      <c r="AG8" s="2571"/>
      <c r="AH8" s="1369"/>
      <c r="AI8" s="1370"/>
      <c r="AJ8" s="1371"/>
      <c r="AK8" s="105"/>
      <c r="AL8" s="206"/>
      <c r="AM8" s="668"/>
      <c r="AN8" s="262"/>
      <c r="AO8" s="262"/>
      <c r="AP8" s="262"/>
      <c r="AQ8" s="262"/>
      <c r="AR8" s="262"/>
      <c r="AS8" s="262"/>
      <c r="AT8" s="262"/>
      <c r="AU8" s="262"/>
      <c r="AV8" s="262"/>
      <c r="AW8" s="262"/>
      <c r="AX8" s="262"/>
      <c r="AY8" s="262"/>
      <c r="AZ8" s="262"/>
      <c r="BA8" s="262"/>
      <c r="BB8" s="262"/>
      <c r="BC8" s="262"/>
      <c r="BD8" s="262"/>
      <c r="BE8" s="262"/>
      <c r="BF8" s="262"/>
      <c r="BG8" s="262"/>
      <c r="BH8" s="262"/>
      <c r="BI8" s="105"/>
      <c r="BJ8" s="105"/>
    </row>
    <row r="9" spans="1:78" ht="14.1" customHeight="1">
      <c r="B9" s="29"/>
      <c r="C9" s="2641">
        <v>4</v>
      </c>
      <c r="D9" s="2642"/>
      <c r="E9" s="2643"/>
      <c r="F9" s="2612"/>
      <c r="G9" s="2613"/>
      <c r="H9" s="2620"/>
      <c r="I9" s="2621"/>
      <c r="J9" s="2612"/>
      <c r="K9" s="2613"/>
      <c r="L9" s="2620"/>
      <c r="M9" s="2621"/>
      <c r="N9" s="2612"/>
      <c r="O9" s="2613"/>
      <c r="P9" s="2620"/>
      <c r="Q9" s="2621"/>
      <c r="R9" s="2612"/>
      <c r="S9" s="2613"/>
      <c r="T9" s="2620"/>
      <c r="U9" s="2621"/>
      <c r="V9" s="2612"/>
      <c r="W9" s="2613"/>
      <c r="X9" s="2620"/>
      <c r="Y9" s="2621"/>
      <c r="Z9" s="2612"/>
      <c r="AA9" s="2613"/>
      <c r="AB9" s="2620"/>
      <c r="AC9" s="2621"/>
      <c r="AD9" s="2618">
        <f t="shared" ref="AD9:AD20" si="0">SUM(F9,J9,N9,R9,V9,Z9)</f>
        <v>0</v>
      </c>
      <c r="AE9" s="2619"/>
      <c r="AF9" s="2622">
        <f t="shared" ref="AF9:AF20" si="1">SUM(H9,L9,P9,T9,X9,AB9)</f>
        <v>0</v>
      </c>
      <c r="AG9" s="2623"/>
      <c r="AH9" s="2618">
        <f t="shared" ref="AH9:AH20" si="2">SUM(AD9:AG9)</f>
        <v>0</v>
      </c>
      <c r="AI9" s="2631"/>
      <c r="AJ9" s="2623"/>
      <c r="AK9" s="669"/>
      <c r="AL9" s="206"/>
      <c r="AM9" s="668"/>
      <c r="AN9" s="262"/>
      <c r="AO9" s="262"/>
      <c r="AP9" s="262"/>
      <c r="AQ9" s="262"/>
      <c r="AR9" s="262"/>
      <c r="AS9" s="262"/>
      <c r="AT9" s="262"/>
      <c r="AU9" s="262"/>
      <c r="AV9" s="262"/>
      <c r="AW9" s="262"/>
      <c r="AX9" s="262"/>
      <c r="AY9" s="262"/>
      <c r="AZ9" s="262"/>
      <c r="BA9" s="262"/>
      <c r="BB9" s="262"/>
      <c r="BC9" s="262"/>
      <c r="BD9" s="262"/>
      <c r="BE9" s="262"/>
      <c r="BF9" s="262"/>
      <c r="BG9" s="262"/>
      <c r="BH9" s="262"/>
      <c r="BI9" s="105"/>
      <c r="BJ9" s="105"/>
    </row>
    <row r="10" spans="1:78" ht="13.5" customHeight="1">
      <c r="A10" s="23"/>
      <c r="B10" s="34"/>
      <c r="C10" s="2599">
        <v>5</v>
      </c>
      <c r="D10" s="2600"/>
      <c r="E10" s="2601"/>
      <c r="F10" s="2595"/>
      <c r="G10" s="2596"/>
      <c r="H10" s="2563"/>
      <c r="I10" s="2564"/>
      <c r="J10" s="2595"/>
      <c r="K10" s="2596"/>
      <c r="L10" s="2563"/>
      <c r="M10" s="2564"/>
      <c r="N10" s="2595"/>
      <c r="O10" s="2596"/>
      <c r="P10" s="2563"/>
      <c r="Q10" s="2564"/>
      <c r="R10" s="2595"/>
      <c r="S10" s="2596"/>
      <c r="T10" s="2563"/>
      <c r="U10" s="2564"/>
      <c r="V10" s="2595"/>
      <c r="W10" s="2596"/>
      <c r="X10" s="2563"/>
      <c r="Y10" s="2564"/>
      <c r="Z10" s="2595"/>
      <c r="AA10" s="2596"/>
      <c r="AB10" s="2563"/>
      <c r="AC10" s="2564"/>
      <c r="AD10" s="2565">
        <f t="shared" si="0"/>
        <v>0</v>
      </c>
      <c r="AE10" s="2566"/>
      <c r="AF10" s="2567">
        <f t="shared" si="1"/>
        <v>0</v>
      </c>
      <c r="AG10" s="2568"/>
      <c r="AH10" s="2565">
        <f t="shared" si="2"/>
        <v>0</v>
      </c>
      <c r="AI10" s="2569"/>
      <c r="AJ10" s="2568"/>
      <c r="AK10" s="669"/>
      <c r="AL10" s="206"/>
      <c r="AM10" s="668"/>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105"/>
      <c r="BJ10" s="105"/>
    </row>
    <row r="11" spans="1:78" ht="14.1" customHeight="1">
      <c r="A11" s="23"/>
      <c r="B11" s="208"/>
      <c r="C11" s="2599">
        <v>6</v>
      </c>
      <c r="D11" s="2600"/>
      <c r="E11" s="2601"/>
      <c r="F11" s="2595"/>
      <c r="G11" s="2596"/>
      <c r="H11" s="2563"/>
      <c r="I11" s="2564"/>
      <c r="J11" s="2595"/>
      <c r="K11" s="2596"/>
      <c r="L11" s="2563"/>
      <c r="M11" s="2564"/>
      <c r="N11" s="2595"/>
      <c r="O11" s="2596"/>
      <c r="P11" s="2563"/>
      <c r="Q11" s="2564"/>
      <c r="R11" s="2595"/>
      <c r="S11" s="2596"/>
      <c r="T11" s="2563"/>
      <c r="U11" s="2564"/>
      <c r="V11" s="2595"/>
      <c r="W11" s="2596"/>
      <c r="X11" s="2563"/>
      <c r="Y11" s="2564"/>
      <c r="Z11" s="2595"/>
      <c r="AA11" s="2596"/>
      <c r="AB11" s="2563"/>
      <c r="AC11" s="2564"/>
      <c r="AD11" s="2565">
        <f t="shared" si="0"/>
        <v>0</v>
      </c>
      <c r="AE11" s="2566"/>
      <c r="AF11" s="2567">
        <f t="shared" si="1"/>
        <v>0</v>
      </c>
      <c r="AG11" s="2568"/>
      <c r="AH11" s="2565">
        <f t="shared" si="2"/>
        <v>0</v>
      </c>
      <c r="AI11" s="2569"/>
      <c r="AJ11" s="2568"/>
      <c r="AK11" s="669"/>
      <c r="AL11" s="32"/>
      <c r="AM11" s="34"/>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105"/>
      <c r="BJ11" s="105"/>
    </row>
    <row r="12" spans="1:78" ht="14.1" customHeight="1">
      <c r="A12" s="23"/>
      <c r="B12" s="29"/>
      <c r="C12" s="2599">
        <v>7</v>
      </c>
      <c r="D12" s="2600"/>
      <c r="E12" s="2601"/>
      <c r="F12" s="2595"/>
      <c r="G12" s="2596"/>
      <c r="H12" s="2563"/>
      <c r="I12" s="2564"/>
      <c r="J12" s="2595"/>
      <c r="K12" s="2596"/>
      <c r="L12" s="2563"/>
      <c r="M12" s="2564"/>
      <c r="N12" s="2595"/>
      <c r="O12" s="2596"/>
      <c r="P12" s="2563"/>
      <c r="Q12" s="2564"/>
      <c r="R12" s="2595"/>
      <c r="S12" s="2596"/>
      <c r="T12" s="2563"/>
      <c r="U12" s="2564"/>
      <c r="V12" s="2595"/>
      <c r="W12" s="2596"/>
      <c r="X12" s="2563"/>
      <c r="Y12" s="2564"/>
      <c r="Z12" s="2595"/>
      <c r="AA12" s="2596"/>
      <c r="AB12" s="2563"/>
      <c r="AC12" s="2564"/>
      <c r="AD12" s="2565">
        <f t="shared" si="0"/>
        <v>0</v>
      </c>
      <c r="AE12" s="2566"/>
      <c r="AF12" s="2567">
        <f t="shared" si="1"/>
        <v>0</v>
      </c>
      <c r="AG12" s="2568"/>
      <c r="AH12" s="2565">
        <f t="shared" si="2"/>
        <v>0</v>
      </c>
      <c r="AI12" s="2569"/>
      <c r="AJ12" s="2568"/>
      <c r="AK12" s="669"/>
      <c r="AL12" s="32"/>
      <c r="AM12" s="34"/>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105"/>
      <c r="BJ12" s="105"/>
    </row>
    <row r="13" spans="1:78" ht="12.95" customHeight="1">
      <c r="A13" s="23"/>
      <c r="B13" s="29"/>
      <c r="C13" s="2599">
        <v>8</v>
      </c>
      <c r="D13" s="2600"/>
      <c r="E13" s="2601"/>
      <c r="F13" s="2595"/>
      <c r="G13" s="2596"/>
      <c r="H13" s="2563"/>
      <c r="I13" s="2564"/>
      <c r="J13" s="2595"/>
      <c r="K13" s="2596"/>
      <c r="L13" s="2563"/>
      <c r="M13" s="2564"/>
      <c r="N13" s="2595"/>
      <c r="O13" s="2596"/>
      <c r="P13" s="2563"/>
      <c r="Q13" s="2564"/>
      <c r="R13" s="2595"/>
      <c r="S13" s="2596"/>
      <c r="T13" s="2563"/>
      <c r="U13" s="2564"/>
      <c r="V13" s="2595"/>
      <c r="W13" s="2596"/>
      <c r="X13" s="2563"/>
      <c r="Y13" s="2564"/>
      <c r="Z13" s="2595"/>
      <c r="AA13" s="2596"/>
      <c r="AB13" s="2563"/>
      <c r="AC13" s="2564"/>
      <c r="AD13" s="2565">
        <f t="shared" si="0"/>
        <v>0</v>
      </c>
      <c r="AE13" s="2566"/>
      <c r="AF13" s="2567">
        <f t="shared" si="1"/>
        <v>0</v>
      </c>
      <c r="AG13" s="2568"/>
      <c r="AH13" s="2565">
        <f t="shared" si="2"/>
        <v>0</v>
      </c>
      <c r="AI13" s="2569"/>
      <c r="AJ13" s="2568"/>
      <c r="AK13" s="669"/>
      <c r="AL13" s="32"/>
      <c r="AN13" s="262"/>
      <c r="AO13" s="262"/>
      <c r="AP13" s="262"/>
      <c r="AQ13" s="262"/>
      <c r="AR13" s="262"/>
      <c r="AS13" s="262"/>
      <c r="AU13" s="670"/>
      <c r="BE13" s="22"/>
    </row>
    <row r="14" spans="1:78" ht="12.95" customHeight="1">
      <c r="A14" s="23"/>
      <c r="B14" s="29"/>
      <c r="C14" s="2599">
        <v>9</v>
      </c>
      <c r="D14" s="2600"/>
      <c r="E14" s="2601"/>
      <c r="F14" s="2595"/>
      <c r="G14" s="2596"/>
      <c r="H14" s="2563"/>
      <c r="I14" s="2564"/>
      <c r="J14" s="2595"/>
      <c r="K14" s="2596"/>
      <c r="L14" s="2563"/>
      <c r="M14" s="2564"/>
      <c r="N14" s="2595"/>
      <c r="O14" s="2596"/>
      <c r="P14" s="2563"/>
      <c r="Q14" s="2564"/>
      <c r="R14" s="2595"/>
      <c r="S14" s="2596"/>
      <c r="T14" s="2563"/>
      <c r="U14" s="2564"/>
      <c r="V14" s="2595"/>
      <c r="W14" s="2596"/>
      <c r="X14" s="2563"/>
      <c r="Y14" s="2564"/>
      <c r="Z14" s="2595"/>
      <c r="AA14" s="2596"/>
      <c r="AB14" s="2563"/>
      <c r="AC14" s="2564"/>
      <c r="AD14" s="2565">
        <f t="shared" si="0"/>
        <v>0</v>
      </c>
      <c r="AE14" s="2566"/>
      <c r="AF14" s="2567">
        <f t="shared" si="1"/>
        <v>0</v>
      </c>
      <c r="AG14" s="2568"/>
      <c r="AH14" s="2565">
        <f t="shared" si="2"/>
        <v>0</v>
      </c>
      <c r="AI14" s="2569"/>
      <c r="AJ14" s="2568"/>
      <c r="AK14" s="669"/>
      <c r="AL14" s="32"/>
      <c r="AN14" s="262"/>
      <c r="AO14" s="262"/>
      <c r="AP14" s="262"/>
      <c r="AQ14" s="262"/>
      <c r="AR14" s="262"/>
      <c r="AS14" s="262"/>
      <c r="AT14" s="670"/>
      <c r="AU14" s="670"/>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row>
    <row r="15" spans="1:78" ht="12.95" customHeight="1">
      <c r="A15" s="23"/>
      <c r="B15" s="29"/>
      <c r="C15" s="2599">
        <v>10</v>
      </c>
      <c r="D15" s="2600"/>
      <c r="E15" s="2601"/>
      <c r="F15" s="2595"/>
      <c r="G15" s="2596"/>
      <c r="H15" s="2563"/>
      <c r="I15" s="2564"/>
      <c r="J15" s="2595"/>
      <c r="K15" s="2596"/>
      <c r="L15" s="2563"/>
      <c r="M15" s="2564"/>
      <c r="N15" s="2595"/>
      <c r="O15" s="2596"/>
      <c r="P15" s="2563"/>
      <c r="Q15" s="2564"/>
      <c r="R15" s="2595"/>
      <c r="S15" s="2596"/>
      <c r="T15" s="2563"/>
      <c r="U15" s="2564"/>
      <c r="V15" s="2595"/>
      <c r="W15" s="2596"/>
      <c r="X15" s="2563"/>
      <c r="Y15" s="2564"/>
      <c r="Z15" s="2595"/>
      <c r="AA15" s="2596"/>
      <c r="AB15" s="2563"/>
      <c r="AC15" s="2564"/>
      <c r="AD15" s="2565">
        <f t="shared" si="0"/>
        <v>0</v>
      </c>
      <c r="AE15" s="2566"/>
      <c r="AF15" s="2567">
        <f t="shared" si="1"/>
        <v>0</v>
      </c>
      <c r="AG15" s="2568"/>
      <c r="AH15" s="2565">
        <f t="shared" si="2"/>
        <v>0</v>
      </c>
      <c r="AI15" s="2569"/>
      <c r="AJ15" s="2568"/>
      <c r="AK15" s="669"/>
      <c r="AL15" s="32"/>
      <c r="AP15" s="105"/>
      <c r="AQ15" s="105"/>
      <c r="AR15" s="105"/>
      <c r="AS15" s="105"/>
      <c r="AT15" s="671"/>
      <c r="AU15" s="671"/>
      <c r="AV15" s="142"/>
      <c r="AW15" s="142"/>
      <c r="AX15" s="672"/>
      <c r="AY15" s="672"/>
      <c r="AZ15" s="142"/>
      <c r="BA15" s="142"/>
      <c r="BB15" s="672"/>
      <c r="BC15" s="672"/>
      <c r="BD15" s="142"/>
      <c r="BE15" s="142"/>
      <c r="BF15" s="672"/>
      <c r="BG15" s="672"/>
      <c r="BH15" s="142"/>
      <c r="BI15" s="142"/>
      <c r="BJ15" s="672"/>
      <c r="BK15" s="672"/>
      <c r="BL15" s="142"/>
      <c r="BM15" s="142"/>
      <c r="BN15" s="672"/>
      <c r="BO15" s="672"/>
      <c r="BP15" s="142"/>
      <c r="BQ15" s="142"/>
      <c r="BR15" s="672"/>
      <c r="BS15" s="672"/>
      <c r="BT15" s="669"/>
      <c r="BU15" s="669"/>
      <c r="BV15" s="669"/>
      <c r="BW15" s="669"/>
      <c r="BX15" s="669"/>
      <c r="BY15" s="669"/>
      <c r="BZ15" s="669"/>
    </row>
    <row r="16" spans="1:78" ht="12.95" customHeight="1">
      <c r="A16" s="23"/>
      <c r="B16" s="29"/>
      <c r="C16" s="2599">
        <v>11</v>
      </c>
      <c r="D16" s="2600"/>
      <c r="E16" s="2601"/>
      <c r="F16" s="2595"/>
      <c r="G16" s="2596"/>
      <c r="H16" s="2563"/>
      <c r="I16" s="2564"/>
      <c r="J16" s="2595"/>
      <c r="K16" s="2596"/>
      <c r="L16" s="2563"/>
      <c r="M16" s="2564"/>
      <c r="N16" s="2595"/>
      <c r="O16" s="2596"/>
      <c r="P16" s="2563"/>
      <c r="Q16" s="2564"/>
      <c r="R16" s="2595"/>
      <c r="S16" s="2596"/>
      <c r="T16" s="2563"/>
      <c r="U16" s="2564"/>
      <c r="V16" s="2595"/>
      <c r="W16" s="2596"/>
      <c r="X16" s="2563"/>
      <c r="Y16" s="2564"/>
      <c r="Z16" s="2595"/>
      <c r="AA16" s="2596"/>
      <c r="AB16" s="2563"/>
      <c r="AC16" s="2564"/>
      <c r="AD16" s="2565">
        <f t="shared" si="0"/>
        <v>0</v>
      </c>
      <c r="AE16" s="2566"/>
      <c r="AF16" s="2567">
        <f t="shared" si="1"/>
        <v>0</v>
      </c>
      <c r="AG16" s="2568"/>
      <c r="AH16" s="2565">
        <f t="shared" si="2"/>
        <v>0</v>
      </c>
      <c r="AI16" s="2569"/>
      <c r="AJ16" s="2568"/>
      <c r="AK16" s="669"/>
      <c r="AL16" s="32"/>
      <c r="AT16" s="671"/>
      <c r="AU16" s="671"/>
      <c r="AV16" s="142"/>
      <c r="AW16" s="142"/>
      <c r="AX16" s="672"/>
      <c r="AY16" s="672"/>
      <c r="AZ16" s="142"/>
      <c r="BA16" s="142"/>
      <c r="BB16" s="672"/>
      <c r="BC16" s="672"/>
      <c r="BD16" s="142"/>
      <c r="BE16" s="142"/>
      <c r="BF16" s="672"/>
      <c r="BG16" s="672"/>
      <c r="BH16" s="142"/>
      <c r="BI16" s="142"/>
      <c r="BJ16" s="672"/>
      <c r="BK16" s="672"/>
      <c r="BL16" s="142"/>
      <c r="BM16" s="142"/>
      <c r="BN16" s="672"/>
      <c r="BO16" s="672"/>
      <c r="BP16" s="142"/>
      <c r="BQ16" s="142"/>
      <c r="BR16" s="672"/>
      <c r="BS16" s="672"/>
      <c r="BT16" s="669"/>
      <c r="BU16" s="669"/>
      <c r="BV16" s="669"/>
      <c r="BW16" s="669"/>
      <c r="BX16" s="669"/>
      <c r="BY16" s="669"/>
      <c r="BZ16" s="669"/>
    </row>
    <row r="17" spans="1:78" ht="12.95" customHeight="1">
      <c r="A17" s="23"/>
      <c r="B17" s="29"/>
      <c r="C17" s="2599">
        <v>12</v>
      </c>
      <c r="D17" s="2600"/>
      <c r="E17" s="2602"/>
      <c r="F17" s="2595"/>
      <c r="G17" s="2596"/>
      <c r="H17" s="2563"/>
      <c r="I17" s="2564"/>
      <c r="J17" s="2595"/>
      <c r="K17" s="2596"/>
      <c r="L17" s="2563"/>
      <c r="M17" s="2564"/>
      <c r="N17" s="2595"/>
      <c r="O17" s="2596"/>
      <c r="P17" s="2563"/>
      <c r="Q17" s="2564"/>
      <c r="R17" s="2595"/>
      <c r="S17" s="2596"/>
      <c r="T17" s="2563"/>
      <c r="U17" s="2564"/>
      <c r="V17" s="2595"/>
      <c r="W17" s="2596"/>
      <c r="X17" s="2563"/>
      <c r="Y17" s="2564"/>
      <c r="Z17" s="2595"/>
      <c r="AA17" s="2596"/>
      <c r="AB17" s="2563"/>
      <c r="AC17" s="2564"/>
      <c r="AD17" s="2565">
        <f t="shared" si="0"/>
        <v>0</v>
      </c>
      <c r="AE17" s="2566"/>
      <c r="AF17" s="2567">
        <f t="shared" si="1"/>
        <v>0</v>
      </c>
      <c r="AG17" s="2568"/>
      <c r="AH17" s="2565">
        <f t="shared" si="2"/>
        <v>0</v>
      </c>
      <c r="AI17" s="2569"/>
      <c r="AJ17" s="2568"/>
      <c r="AK17" s="669"/>
      <c r="AL17" s="32"/>
      <c r="AT17" s="671"/>
      <c r="AU17" s="671"/>
      <c r="AV17" s="142"/>
      <c r="AW17" s="142"/>
      <c r="AX17" s="672"/>
      <c r="AY17" s="672"/>
      <c r="AZ17" s="142"/>
      <c r="BA17" s="142"/>
      <c r="BB17" s="672"/>
      <c r="BC17" s="672"/>
      <c r="BD17" s="142"/>
      <c r="BE17" s="142"/>
      <c r="BF17" s="672"/>
      <c r="BG17" s="672"/>
      <c r="BH17" s="142"/>
      <c r="BI17" s="142"/>
      <c r="BJ17" s="672"/>
      <c r="BK17" s="672"/>
      <c r="BL17" s="142"/>
      <c r="BM17" s="142"/>
      <c r="BN17" s="672"/>
      <c r="BO17" s="672"/>
      <c r="BP17" s="142"/>
      <c r="BQ17" s="142"/>
      <c r="BR17" s="672"/>
      <c r="BS17" s="672"/>
      <c r="BT17" s="669"/>
      <c r="BU17" s="669"/>
      <c r="BV17" s="669"/>
      <c r="BW17" s="669"/>
      <c r="BX17" s="669"/>
      <c r="BY17" s="669"/>
      <c r="BZ17" s="669"/>
    </row>
    <row r="18" spans="1:78" ht="12.95" customHeight="1">
      <c r="A18" s="23"/>
      <c r="B18" s="29"/>
      <c r="C18" s="2599">
        <v>1</v>
      </c>
      <c r="D18" s="2600"/>
      <c r="E18" s="2601"/>
      <c r="F18" s="2595"/>
      <c r="G18" s="2596"/>
      <c r="H18" s="2563"/>
      <c r="I18" s="2564"/>
      <c r="J18" s="2595"/>
      <c r="K18" s="2596"/>
      <c r="L18" s="2563"/>
      <c r="M18" s="2564"/>
      <c r="N18" s="2595"/>
      <c r="O18" s="2596"/>
      <c r="P18" s="2563"/>
      <c r="Q18" s="2564"/>
      <c r="R18" s="2595"/>
      <c r="S18" s="2596"/>
      <c r="T18" s="2563"/>
      <c r="U18" s="2564"/>
      <c r="V18" s="2595"/>
      <c r="W18" s="2596"/>
      <c r="X18" s="2563"/>
      <c r="Y18" s="2564"/>
      <c r="Z18" s="2595"/>
      <c r="AA18" s="2596"/>
      <c r="AB18" s="2563"/>
      <c r="AC18" s="2564"/>
      <c r="AD18" s="2565">
        <f t="shared" si="0"/>
        <v>0</v>
      </c>
      <c r="AE18" s="2566"/>
      <c r="AF18" s="2567">
        <f t="shared" si="1"/>
        <v>0</v>
      </c>
      <c r="AG18" s="2568"/>
      <c r="AH18" s="2565">
        <f t="shared" si="2"/>
        <v>0</v>
      </c>
      <c r="AI18" s="2569"/>
      <c r="AJ18" s="2568"/>
      <c r="AK18" s="669"/>
      <c r="AL18" s="32"/>
      <c r="AT18" s="671"/>
      <c r="AU18" s="671"/>
      <c r="AV18" s="142"/>
      <c r="AW18" s="142"/>
      <c r="AX18" s="672"/>
      <c r="AY18" s="672"/>
      <c r="AZ18" s="142"/>
      <c r="BA18" s="142"/>
      <c r="BB18" s="672"/>
      <c r="BC18" s="672"/>
      <c r="BD18" s="142"/>
      <c r="BE18" s="142"/>
      <c r="BF18" s="672"/>
      <c r="BG18" s="672"/>
      <c r="BH18" s="142"/>
      <c r="BI18" s="142"/>
      <c r="BJ18" s="672"/>
      <c r="BK18" s="672"/>
      <c r="BL18" s="142"/>
      <c r="BM18" s="142"/>
      <c r="BN18" s="672"/>
      <c r="BO18" s="672"/>
      <c r="BP18" s="142"/>
      <c r="BQ18" s="142"/>
      <c r="BR18" s="672"/>
      <c r="BS18" s="672"/>
      <c r="BT18" s="669"/>
      <c r="BU18" s="669"/>
      <c r="BV18" s="669"/>
      <c r="BW18" s="669"/>
      <c r="BX18" s="669"/>
      <c r="BY18" s="669"/>
      <c r="BZ18" s="669"/>
    </row>
    <row r="19" spans="1:78" ht="12.95" customHeight="1">
      <c r="A19" s="23"/>
      <c r="B19" s="29"/>
      <c r="C19" s="2599">
        <v>2</v>
      </c>
      <c r="D19" s="2600"/>
      <c r="E19" s="2601"/>
      <c r="F19" s="2595"/>
      <c r="G19" s="2596"/>
      <c r="H19" s="2563"/>
      <c r="I19" s="2564"/>
      <c r="J19" s="2595"/>
      <c r="K19" s="2596"/>
      <c r="L19" s="2563"/>
      <c r="M19" s="2564"/>
      <c r="N19" s="2595"/>
      <c r="O19" s="2596"/>
      <c r="P19" s="2563"/>
      <c r="Q19" s="2564"/>
      <c r="R19" s="2595"/>
      <c r="S19" s="2596"/>
      <c r="T19" s="2563"/>
      <c r="U19" s="2564"/>
      <c r="V19" s="2595"/>
      <c r="W19" s="2596"/>
      <c r="X19" s="2563"/>
      <c r="Y19" s="2564"/>
      <c r="Z19" s="2595"/>
      <c r="AA19" s="2596"/>
      <c r="AB19" s="2563"/>
      <c r="AC19" s="2564"/>
      <c r="AD19" s="2565">
        <f t="shared" si="0"/>
        <v>0</v>
      </c>
      <c r="AE19" s="2566"/>
      <c r="AF19" s="2567">
        <f t="shared" si="1"/>
        <v>0</v>
      </c>
      <c r="AG19" s="2568"/>
      <c r="AH19" s="2565">
        <f t="shared" si="2"/>
        <v>0</v>
      </c>
      <c r="AI19" s="2569"/>
      <c r="AJ19" s="2568"/>
      <c r="AK19" s="669"/>
      <c r="AL19" s="32"/>
      <c r="AT19" s="671"/>
      <c r="AU19" s="671"/>
      <c r="AV19" s="142"/>
      <c r="AW19" s="142"/>
      <c r="AX19" s="672"/>
      <c r="AY19" s="672"/>
      <c r="AZ19" s="142"/>
      <c r="BA19" s="142"/>
      <c r="BB19" s="672"/>
      <c r="BC19" s="672"/>
      <c r="BD19" s="142"/>
      <c r="BE19" s="142"/>
      <c r="BF19" s="672"/>
      <c r="BG19" s="672"/>
      <c r="BH19" s="142"/>
      <c r="BI19" s="142"/>
      <c r="BJ19" s="672"/>
      <c r="BK19" s="672"/>
      <c r="BL19" s="142"/>
      <c r="BM19" s="142"/>
      <c r="BN19" s="672"/>
      <c r="BO19" s="672"/>
      <c r="BP19" s="142"/>
      <c r="BQ19" s="142"/>
      <c r="BR19" s="672"/>
      <c r="BS19" s="672"/>
      <c r="BT19" s="669"/>
      <c r="BU19" s="669"/>
      <c r="BV19" s="669"/>
      <c r="BW19" s="669"/>
      <c r="BX19" s="669"/>
      <c r="BY19" s="669"/>
      <c r="BZ19" s="669"/>
    </row>
    <row r="20" spans="1:78" ht="12.95" customHeight="1">
      <c r="A20" s="23"/>
      <c r="B20" s="29"/>
      <c r="C20" s="2607">
        <v>3</v>
      </c>
      <c r="D20" s="2608"/>
      <c r="E20" s="2609"/>
      <c r="F20" s="2597"/>
      <c r="G20" s="2598"/>
      <c r="H20" s="2589"/>
      <c r="I20" s="2590"/>
      <c r="J20" s="2597"/>
      <c r="K20" s="2598"/>
      <c r="L20" s="2589"/>
      <c r="M20" s="2590"/>
      <c r="N20" s="2597"/>
      <c r="O20" s="2598"/>
      <c r="P20" s="2589"/>
      <c r="Q20" s="2590"/>
      <c r="R20" s="2597"/>
      <c r="S20" s="2598"/>
      <c r="T20" s="2589"/>
      <c r="U20" s="2590"/>
      <c r="V20" s="2597"/>
      <c r="W20" s="2598"/>
      <c r="X20" s="2589"/>
      <c r="Y20" s="2590"/>
      <c r="Z20" s="2597"/>
      <c r="AA20" s="2598"/>
      <c r="AB20" s="2589"/>
      <c r="AC20" s="2590"/>
      <c r="AD20" s="2578">
        <f t="shared" si="0"/>
        <v>0</v>
      </c>
      <c r="AE20" s="2591"/>
      <c r="AF20" s="2592">
        <f t="shared" si="1"/>
        <v>0</v>
      </c>
      <c r="AG20" s="2580"/>
      <c r="AH20" s="2578">
        <f t="shared" si="2"/>
        <v>0</v>
      </c>
      <c r="AI20" s="2579"/>
      <c r="AJ20" s="2580"/>
      <c r="AK20" s="669"/>
      <c r="AL20" s="32"/>
      <c r="AT20" s="671"/>
      <c r="AU20" s="671"/>
      <c r="AV20" s="142"/>
      <c r="AW20" s="142"/>
      <c r="AX20" s="672"/>
      <c r="AY20" s="672"/>
      <c r="AZ20" s="142"/>
      <c r="BA20" s="142"/>
      <c r="BB20" s="672"/>
      <c r="BC20" s="672"/>
      <c r="BD20" s="142"/>
      <c r="BE20" s="142"/>
      <c r="BF20" s="672"/>
      <c r="BG20" s="672"/>
      <c r="BH20" s="142"/>
      <c r="BI20" s="142"/>
      <c r="BJ20" s="672"/>
      <c r="BK20" s="672"/>
      <c r="BL20" s="142"/>
      <c r="BM20" s="142"/>
      <c r="BN20" s="672"/>
      <c r="BO20" s="672"/>
      <c r="BP20" s="142"/>
      <c r="BQ20" s="142"/>
      <c r="BR20" s="672"/>
      <c r="BS20" s="672"/>
      <c r="BT20" s="669"/>
      <c r="BU20" s="669"/>
      <c r="BV20" s="669"/>
      <c r="BW20" s="669"/>
      <c r="BX20" s="669"/>
      <c r="BY20" s="669"/>
      <c r="BZ20" s="669"/>
    </row>
    <row r="21" spans="1:78" ht="12.95" customHeight="1">
      <c r="A21" s="23"/>
      <c r="B21" s="29"/>
      <c r="C21" s="2057" t="s">
        <v>39</v>
      </c>
      <c r="D21" s="2058"/>
      <c r="E21" s="2603"/>
      <c r="F21" s="2572">
        <f>SUM(F9:G20)</f>
        <v>0</v>
      </c>
      <c r="G21" s="2593"/>
      <c r="H21" s="2627">
        <f>SUM(H9:I20)</f>
        <v>0</v>
      </c>
      <c r="I21" s="2574"/>
      <c r="J21" s="2572">
        <f>SUM(J9:K20)</f>
        <v>0</v>
      </c>
      <c r="K21" s="2593"/>
      <c r="L21" s="2627">
        <f>SUM(L9:M20)</f>
        <v>0</v>
      </c>
      <c r="M21" s="2574"/>
      <c r="N21" s="2572">
        <f>SUM(N9:O20)</f>
        <v>0</v>
      </c>
      <c r="O21" s="2593"/>
      <c r="P21" s="2627">
        <f>SUM(P9:Q20)</f>
        <v>0</v>
      </c>
      <c r="Q21" s="2574"/>
      <c r="R21" s="2572">
        <f>SUM(R9:S20)</f>
        <v>0</v>
      </c>
      <c r="S21" s="2593"/>
      <c r="T21" s="2627">
        <f>SUM(T9:U20)</f>
        <v>0</v>
      </c>
      <c r="U21" s="2574"/>
      <c r="V21" s="2572">
        <f>SUM(V9:W20)</f>
        <v>0</v>
      </c>
      <c r="W21" s="2593"/>
      <c r="X21" s="2627">
        <f>SUM(X9:Y20)</f>
        <v>0</v>
      </c>
      <c r="Y21" s="2574"/>
      <c r="Z21" s="2572">
        <f>SUM(Z9:AA20)</f>
        <v>0</v>
      </c>
      <c r="AA21" s="2593"/>
      <c r="AB21" s="2627">
        <f>SUM(AB9:AC20)</f>
        <v>0</v>
      </c>
      <c r="AC21" s="2574"/>
      <c r="AD21" s="673" t="s">
        <v>185</v>
      </c>
      <c r="AE21" s="674"/>
      <c r="AF21" s="2627">
        <f>SUM(AF9:AG20)</f>
        <v>0</v>
      </c>
      <c r="AG21" s="2574"/>
      <c r="AH21" s="2572">
        <f>AD22+AF21</f>
        <v>0</v>
      </c>
      <c r="AI21" s="2573"/>
      <c r="AJ21" s="2574"/>
      <c r="AK21" s="669"/>
      <c r="AL21" s="32"/>
      <c r="AT21" s="671"/>
      <c r="AU21" s="671"/>
      <c r="AV21" s="142"/>
      <c r="AW21" s="142"/>
      <c r="AX21" s="672"/>
      <c r="AY21" s="672"/>
      <c r="AZ21" s="142"/>
      <c r="BA21" s="142"/>
      <c r="BB21" s="672"/>
      <c r="BC21" s="672"/>
      <c r="BD21" s="142"/>
      <c r="BE21" s="142"/>
      <c r="BF21" s="672"/>
      <c r="BG21" s="672"/>
      <c r="BH21" s="142"/>
      <c r="BI21" s="142"/>
      <c r="BJ21" s="672"/>
      <c r="BK21" s="672"/>
      <c r="BL21" s="142"/>
      <c r="BM21" s="142"/>
      <c r="BN21" s="672"/>
      <c r="BO21" s="672"/>
      <c r="BP21" s="142"/>
      <c r="BQ21" s="142"/>
      <c r="BR21" s="672"/>
      <c r="BS21" s="672"/>
      <c r="BT21" s="669"/>
      <c r="BU21" s="669"/>
      <c r="BV21" s="669"/>
      <c r="BW21" s="669"/>
      <c r="BX21" s="669"/>
      <c r="BY21" s="669"/>
      <c r="BZ21" s="669"/>
    </row>
    <row r="22" spans="1:78" ht="12.95" customHeight="1">
      <c r="A22" s="23"/>
      <c r="B22" s="29"/>
      <c r="C22" s="2604"/>
      <c r="D22" s="2605"/>
      <c r="E22" s="2606"/>
      <c r="F22" s="2575"/>
      <c r="G22" s="2594"/>
      <c r="H22" s="2628"/>
      <c r="I22" s="2577"/>
      <c r="J22" s="2575"/>
      <c r="K22" s="2594"/>
      <c r="L22" s="2628"/>
      <c r="M22" s="2577"/>
      <c r="N22" s="2575"/>
      <c r="O22" s="2594"/>
      <c r="P22" s="2628"/>
      <c r="Q22" s="2577"/>
      <c r="R22" s="2575"/>
      <c r="S22" s="2594"/>
      <c r="T22" s="2628"/>
      <c r="U22" s="2577"/>
      <c r="V22" s="2575"/>
      <c r="W22" s="2594"/>
      <c r="X22" s="2628"/>
      <c r="Y22" s="2577"/>
      <c r="Z22" s="2575"/>
      <c r="AA22" s="2594"/>
      <c r="AB22" s="2628"/>
      <c r="AC22" s="2577"/>
      <c r="AD22" s="2561">
        <f>SUM(AD9:AE20)</f>
        <v>0</v>
      </c>
      <c r="AE22" s="2562"/>
      <c r="AF22" s="2628"/>
      <c r="AG22" s="2577"/>
      <c r="AH22" s="2575"/>
      <c r="AI22" s="2576"/>
      <c r="AJ22" s="2577"/>
      <c r="AK22" s="669"/>
      <c r="AL22" s="32"/>
      <c r="AT22" s="671"/>
      <c r="AU22" s="671"/>
      <c r="AV22" s="142"/>
      <c r="AW22" s="142"/>
      <c r="AX22" s="672"/>
      <c r="AY22" s="672"/>
      <c r="AZ22" s="142"/>
      <c r="BA22" s="142"/>
      <c r="BB22" s="672"/>
      <c r="BC22" s="672"/>
      <c r="BD22" s="142"/>
      <c r="BE22" s="142"/>
      <c r="BF22" s="672"/>
      <c r="BG22" s="672"/>
      <c r="BH22" s="142"/>
      <c r="BI22" s="142"/>
      <c r="BJ22" s="672"/>
      <c r="BK22" s="672"/>
      <c r="BL22" s="142"/>
      <c r="BM22" s="142"/>
      <c r="BN22" s="672"/>
      <c r="BO22" s="672"/>
      <c r="BP22" s="142"/>
      <c r="BQ22" s="142"/>
      <c r="BR22" s="672"/>
      <c r="BS22" s="672"/>
      <c r="BT22" s="669"/>
      <c r="BU22" s="669"/>
      <c r="BV22" s="669"/>
      <c r="BW22" s="669"/>
      <c r="BX22" s="669"/>
      <c r="BY22" s="669"/>
      <c r="BZ22" s="669"/>
    </row>
    <row r="23" spans="1:78" ht="12.95" customHeight="1">
      <c r="A23" s="23"/>
      <c r="B23" s="29"/>
      <c r="C23" s="2610" t="s">
        <v>186</v>
      </c>
      <c r="D23" s="2610"/>
      <c r="E23" s="2610"/>
      <c r="F23" s="2610"/>
      <c r="G23" s="2610"/>
      <c r="H23" s="675" t="s">
        <v>187</v>
      </c>
      <c r="I23" s="2617" t="s">
        <v>1239</v>
      </c>
      <c r="J23" s="2617"/>
      <c r="K23" s="2617"/>
      <c r="L23" s="2617"/>
      <c r="M23" s="2617"/>
      <c r="N23" s="2617"/>
      <c r="O23" s="2617"/>
      <c r="P23" s="2617" t="s">
        <v>1240</v>
      </c>
      <c r="Q23" s="2617"/>
      <c r="R23" s="2617"/>
      <c r="S23" s="2617"/>
      <c r="T23" s="2617"/>
      <c r="U23" s="2617"/>
      <c r="V23" s="2617"/>
      <c r="W23" s="2617"/>
      <c r="X23" s="2617"/>
      <c r="Y23" s="2617"/>
      <c r="Z23" s="2617"/>
      <c r="AA23" s="2617"/>
      <c r="AB23" s="2617"/>
      <c r="AC23" s="2617"/>
      <c r="AD23" s="2617"/>
      <c r="AE23" s="2617"/>
      <c r="AF23" s="2617"/>
      <c r="AG23" s="2617"/>
      <c r="AH23" s="2617"/>
      <c r="AI23" s="2617"/>
      <c r="AJ23" s="2617"/>
      <c r="AK23" s="676"/>
      <c r="AL23" s="32"/>
      <c r="AT23" s="671"/>
      <c r="AU23" s="677"/>
      <c r="AV23" s="142"/>
      <c r="AW23" s="142"/>
      <c r="AX23" s="672"/>
      <c r="AY23" s="672"/>
      <c r="AZ23" s="142"/>
      <c r="BA23" s="142"/>
      <c r="BB23" s="672"/>
      <c r="BC23" s="672"/>
      <c r="BD23" s="142"/>
      <c r="BE23" s="142"/>
      <c r="BF23" s="672"/>
      <c r="BG23" s="672"/>
      <c r="BH23" s="142"/>
      <c r="BI23" s="142"/>
      <c r="BJ23" s="672"/>
      <c r="BK23" s="672"/>
      <c r="BL23" s="142"/>
      <c r="BM23" s="142"/>
      <c r="BN23" s="672"/>
      <c r="BO23" s="672"/>
      <c r="BP23" s="142"/>
      <c r="BQ23" s="142"/>
      <c r="BR23" s="672"/>
      <c r="BS23" s="672"/>
      <c r="BT23" s="669"/>
      <c r="BU23" s="669"/>
      <c r="BV23" s="669"/>
      <c r="BW23" s="669"/>
      <c r="BX23" s="669"/>
      <c r="BY23" s="669"/>
      <c r="BZ23" s="669"/>
    </row>
    <row r="24" spans="1:78" ht="12.95" customHeight="1">
      <c r="A24" s="23"/>
      <c r="B24" s="29"/>
      <c r="H24" s="675" t="s">
        <v>187</v>
      </c>
      <c r="I24" s="2022" t="s">
        <v>188</v>
      </c>
      <c r="J24" s="2022"/>
      <c r="K24" s="2022"/>
      <c r="L24" s="2022"/>
      <c r="M24" s="2022"/>
      <c r="N24" s="2022"/>
      <c r="O24" s="2022"/>
      <c r="P24" s="2022"/>
      <c r="Q24" s="2022"/>
      <c r="R24" s="2022"/>
      <c r="S24" s="2022"/>
      <c r="T24" s="2022"/>
      <c r="U24" s="2022"/>
      <c r="V24" s="2022"/>
      <c r="W24" s="2022"/>
      <c r="X24" s="2022"/>
      <c r="Y24" s="2022"/>
      <c r="Z24" s="2022"/>
      <c r="AA24" s="2022"/>
      <c r="AB24" s="2022"/>
      <c r="AC24" s="2022"/>
      <c r="AD24" s="2022"/>
      <c r="AE24" s="2022"/>
      <c r="AF24" s="2022"/>
      <c r="AG24" s="2022"/>
      <c r="AH24" s="2022"/>
      <c r="AI24" s="2022"/>
      <c r="AJ24" s="2022"/>
      <c r="AK24" s="35"/>
      <c r="AL24" s="32"/>
      <c r="AT24" s="671"/>
      <c r="AU24" s="671"/>
      <c r="AV24" s="142"/>
      <c r="AW24" s="142"/>
      <c r="AX24" s="672"/>
      <c r="AY24" s="672"/>
      <c r="AZ24" s="142"/>
      <c r="BA24" s="142"/>
      <c r="BB24" s="672"/>
      <c r="BC24" s="672"/>
      <c r="BD24" s="142"/>
      <c r="BE24" s="142"/>
      <c r="BF24" s="672"/>
      <c r="BG24" s="672"/>
      <c r="BH24" s="142"/>
      <c r="BI24" s="142"/>
      <c r="BJ24" s="672"/>
      <c r="BK24" s="672"/>
      <c r="BL24" s="142"/>
      <c r="BM24" s="142"/>
      <c r="BN24" s="672"/>
      <c r="BO24" s="672"/>
      <c r="BP24" s="142"/>
      <c r="BQ24" s="142"/>
      <c r="BR24" s="672"/>
      <c r="BS24" s="672"/>
      <c r="BT24" s="669"/>
      <c r="BU24" s="669"/>
      <c r="BV24" s="669"/>
      <c r="BW24" s="669"/>
      <c r="BX24" s="669"/>
      <c r="BY24" s="669"/>
      <c r="BZ24" s="669"/>
    </row>
    <row r="25" spans="1:78" ht="12.95" customHeight="1">
      <c r="A25" s="23"/>
      <c r="B25" s="29"/>
      <c r="H25" s="106" t="s">
        <v>344</v>
      </c>
      <c r="I25" s="2022" t="s">
        <v>774</v>
      </c>
      <c r="J25" s="2022"/>
      <c r="K25" s="2022"/>
      <c r="L25" s="2022"/>
      <c r="M25" s="2022"/>
      <c r="N25" s="2022"/>
      <c r="O25" s="2022"/>
      <c r="P25" s="2022"/>
      <c r="Q25" s="2022"/>
      <c r="R25" s="2022"/>
      <c r="S25" s="2022"/>
      <c r="T25" s="2022"/>
      <c r="U25" s="2022"/>
      <c r="V25" s="2022"/>
      <c r="W25" s="2022"/>
      <c r="X25" s="2022"/>
      <c r="Y25" s="2022"/>
      <c r="Z25" s="2022"/>
      <c r="AA25" s="2022"/>
      <c r="AB25" s="2022"/>
      <c r="AC25" s="2022"/>
      <c r="AD25" s="2022"/>
      <c r="AE25" s="2022"/>
      <c r="AF25" s="2022"/>
      <c r="AG25" s="2022"/>
      <c r="AH25" s="2022"/>
      <c r="AI25" s="2022"/>
      <c r="AJ25" s="2022"/>
      <c r="AK25" s="35"/>
      <c r="AL25" s="32"/>
      <c r="AT25" s="671"/>
      <c r="AU25" s="671"/>
      <c r="AV25" s="142"/>
      <c r="AW25" s="142"/>
      <c r="AX25" s="672"/>
      <c r="AY25" s="672"/>
      <c r="AZ25" s="142"/>
      <c r="BA25" s="142"/>
      <c r="BB25" s="672"/>
      <c r="BC25" s="672"/>
      <c r="BD25" s="142"/>
      <c r="BE25" s="142"/>
      <c r="BF25" s="672"/>
      <c r="BG25" s="672"/>
      <c r="BH25" s="142"/>
      <c r="BI25" s="142"/>
      <c r="BJ25" s="672"/>
      <c r="BK25" s="672"/>
      <c r="BL25" s="142"/>
      <c r="BM25" s="142"/>
      <c r="BN25" s="672"/>
      <c r="BO25" s="672"/>
      <c r="BP25" s="142"/>
      <c r="BQ25" s="142"/>
      <c r="BR25" s="672"/>
      <c r="BS25" s="672"/>
      <c r="BT25" s="669"/>
      <c r="BU25" s="669"/>
      <c r="BV25" s="669"/>
      <c r="BW25" s="669"/>
      <c r="BX25" s="669"/>
      <c r="BY25" s="669"/>
      <c r="BZ25" s="669"/>
    </row>
    <row r="26" spans="1:78" ht="12" customHeight="1">
      <c r="A26" s="23"/>
      <c r="B26" s="29"/>
      <c r="C26" s="671"/>
      <c r="D26" s="671"/>
      <c r="E26" s="671"/>
      <c r="F26" s="142"/>
      <c r="G26" s="142"/>
      <c r="H26" s="672"/>
      <c r="I26" s="672"/>
      <c r="J26" s="142"/>
      <c r="K26" s="142"/>
      <c r="L26" s="672"/>
      <c r="M26" s="672"/>
      <c r="N26" s="142"/>
      <c r="O26" s="142"/>
      <c r="P26" s="672"/>
      <c r="Q26" s="672"/>
      <c r="R26" s="142"/>
      <c r="S26" s="142"/>
      <c r="T26" s="672"/>
      <c r="U26" s="672"/>
      <c r="V26" s="142"/>
      <c r="W26" s="142"/>
      <c r="X26" s="672"/>
      <c r="Y26" s="672"/>
      <c r="Z26" s="142"/>
      <c r="AA26" s="142"/>
      <c r="AB26" s="672"/>
      <c r="AC26" s="672"/>
      <c r="AD26" s="669"/>
      <c r="AE26" s="669"/>
      <c r="AF26" s="669"/>
      <c r="AG26" s="669"/>
      <c r="AH26" s="669"/>
      <c r="AI26" s="669"/>
      <c r="AJ26" s="669"/>
      <c r="AK26" s="669"/>
      <c r="AL26" s="32"/>
      <c r="AT26" s="671"/>
      <c r="AU26" s="671"/>
      <c r="AV26" s="142"/>
      <c r="AW26" s="142"/>
      <c r="AX26" s="672"/>
      <c r="AY26" s="672"/>
      <c r="AZ26" s="142"/>
      <c r="BA26" s="142"/>
      <c r="BB26" s="672"/>
      <c r="BC26" s="672"/>
      <c r="BD26" s="142"/>
      <c r="BE26" s="142"/>
      <c r="BF26" s="672"/>
      <c r="BG26" s="672"/>
      <c r="BH26" s="142"/>
      <c r="BI26" s="142"/>
      <c r="BJ26" s="672"/>
      <c r="BK26" s="672"/>
      <c r="BL26" s="142"/>
      <c r="BM26" s="142"/>
      <c r="BN26" s="672"/>
      <c r="BO26" s="672"/>
      <c r="BP26" s="142"/>
      <c r="BQ26" s="142"/>
      <c r="BR26" s="672"/>
      <c r="BS26" s="672"/>
      <c r="BT26" s="669"/>
      <c r="BU26" s="669"/>
      <c r="BV26" s="669"/>
      <c r="BW26" s="669"/>
      <c r="BX26" s="669"/>
      <c r="BY26" s="669"/>
      <c r="BZ26" s="669"/>
    </row>
    <row r="27" spans="1:78" ht="12.95" customHeight="1">
      <c r="A27" s="23"/>
      <c r="B27" s="29"/>
      <c r="C27" s="136" t="s">
        <v>476</v>
      </c>
      <c r="D27" s="1737" t="s">
        <v>1430</v>
      </c>
      <c r="E27" s="1737"/>
      <c r="F27" s="1737"/>
      <c r="G27" s="1737"/>
      <c r="H27" s="1737"/>
      <c r="I27" s="1737"/>
      <c r="J27" s="1737"/>
      <c r="K27" s="1737"/>
      <c r="L27" s="1737"/>
      <c r="M27" s="1737"/>
      <c r="N27" s="1737"/>
      <c r="O27" s="1737"/>
      <c r="P27" s="1737"/>
      <c r="Q27" s="1737"/>
      <c r="R27" s="1737"/>
      <c r="S27" s="1737"/>
      <c r="T27" s="1737"/>
      <c r="U27" s="1737"/>
      <c r="V27" s="1737"/>
      <c r="W27" s="1737"/>
      <c r="X27" s="1737"/>
      <c r="AK27" s="580"/>
      <c r="AL27" s="32"/>
      <c r="AT27" s="47"/>
      <c r="AU27" s="670"/>
      <c r="AV27" s="669"/>
      <c r="AW27" s="669"/>
      <c r="AX27" s="669"/>
      <c r="AY27" s="669"/>
      <c r="AZ27" s="669"/>
      <c r="BA27" s="669"/>
      <c r="BB27" s="669"/>
      <c r="BC27" s="669"/>
      <c r="BD27" s="669"/>
      <c r="BE27" s="669"/>
      <c r="BF27" s="669"/>
      <c r="BG27" s="669"/>
      <c r="BH27" s="669"/>
      <c r="BI27" s="669"/>
      <c r="BJ27" s="669"/>
      <c r="BK27" s="669"/>
      <c r="BL27" s="669"/>
      <c r="BM27" s="669"/>
      <c r="BN27" s="669"/>
      <c r="BO27" s="669"/>
      <c r="BP27" s="669"/>
      <c r="BQ27" s="669"/>
      <c r="BR27" s="669"/>
      <c r="BS27" s="669"/>
      <c r="BT27" s="678"/>
      <c r="BU27" s="679"/>
      <c r="BV27" s="669"/>
      <c r="BW27" s="669"/>
      <c r="BX27" s="669"/>
      <c r="BY27" s="669"/>
      <c r="BZ27" s="669"/>
    </row>
    <row r="28" spans="1:78" ht="12.95" customHeight="1">
      <c r="A28" s="23"/>
      <c r="B28" s="29"/>
      <c r="E28" s="2630" t="s">
        <v>1720</v>
      </c>
      <c r="F28" s="1929"/>
      <c r="G28" s="1929"/>
      <c r="H28" s="1929"/>
      <c r="I28" s="1929"/>
      <c r="J28" s="1929"/>
      <c r="K28" s="1929"/>
      <c r="L28" s="1929"/>
      <c r="M28" s="1929"/>
      <c r="N28" s="1929"/>
      <c r="O28" s="1929"/>
      <c r="P28" s="2629"/>
      <c r="Q28" s="2629"/>
      <c r="R28" s="22" t="s">
        <v>189</v>
      </c>
      <c r="S28" s="22" t="s">
        <v>148</v>
      </c>
      <c r="U28" s="1764" t="s">
        <v>483</v>
      </c>
      <c r="V28" s="1764"/>
      <c r="W28" s="1764"/>
      <c r="X28" s="1764"/>
      <c r="Y28" s="105" t="s">
        <v>126</v>
      </c>
      <c r="AA28" s="1737" t="s">
        <v>484</v>
      </c>
      <c r="AB28" s="1737"/>
      <c r="AC28" s="1737"/>
      <c r="AD28" s="1737"/>
      <c r="AE28" s="1737"/>
      <c r="AL28" s="32"/>
      <c r="AT28" s="670"/>
      <c r="AU28" s="670"/>
      <c r="AV28" s="669"/>
      <c r="AW28" s="669"/>
      <c r="AX28" s="669"/>
      <c r="AY28" s="669"/>
      <c r="AZ28" s="669"/>
      <c r="BA28" s="669"/>
      <c r="BB28" s="669"/>
      <c r="BC28" s="669"/>
      <c r="BD28" s="669"/>
      <c r="BE28" s="669"/>
      <c r="BF28" s="669"/>
      <c r="BG28" s="669"/>
      <c r="BH28" s="669"/>
      <c r="BI28" s="669"/>
      <c r="BJ28" s="669"/>
      <c r="BK28" s="669"/>
      <c r="BL28" s="669"/>
      <c r="BM28" s="669"/>
      <c r="BN28" s="669"/>
      <c r="BO28" s="669"/>
      <c r="BP28" s="669"/>
      <c r="BQ28" s="669"/>
      <c r="BR28" s="669"/>
      <c r="BS28" s="669"/>
      <c r="BT28" s="680"/>
      <c r="BU28" s="680"/>
      <c r="BV28" s="669"/>
      <c r="BW28" s="669"/>
      <c r="BX28" s="669"/>
      <c r="BY28" s="669"/>
      <c r="BZ28" s="669"/>
    </row>
    <row r="29" spans="1:78" ht="12" customHeight="1">
      <c r="A29" s="23"/>
      <c r="B29" s="29"/>
      <c r="AL29" s="32"/>
    </row>
    <row r="30" spans="1:78" ht="12.6" customHeight="1">
      <c r="A30" s="23"/>
      <c r="B30" s="29"/>
      <c r="C30" s="136" t="s">
        <v>477</v>
      </c>
      <c r="D30" s="2616" t="s">
        <v>478</v>
      </c>
      <c r="E30" s="2616"/>
      <c r="F30" s="2616"/>
      <c r="G30" s="2616"/>
      <c r="H30" s="1929" t="s">
        <v>190</v>
      </c>
      <c r="I30" s="1929"/>
      <c r="J30" s="2616" t="s">
        <v>191</v>
      </c>
      <c r="K30" s="2616"/>
      <c r="L30" s="2616"/>
      <c r="M30" s="2616"/>
      <c r="N30" s="2616"/>
      <c r="O30" s="2616"/>
      <c r="P30" s="2616"/>
      <c r="Q30" s="2616"/>
      <c r="R30" s="2624"/>
      <c r="S30" s="2624"/>
      <c r="T30" s="1764" t="s">
        <v>192</v>
      </c>
      <c r="U30" s="1764"/>
      <c r="V30" s="1764"/>
      <c r="W30" s="1764"/>
      <c r="X30" s="1764"/>
      <c r="Y30" s="1764"/>
      <c r="Z30" s="1764"/>
      <c r="AA30" s="2624"/>
      <c r="AB30" s="2624"/>
      <c r="AC30" s="1929" t="s">
        <v>182</v>
      </c>
      <c r="AD30" s="1929"/>
      <c r="AE30" s="681"/>
      <c r="AF30" s="682" t="s">
        <v>28</v>
      </c>
      <c r="AG30" s="683"/>
      <c r="AH30" s="1764" t="s">
        <v>183</v>
      </c>
      <c r="AI30" s="1764"/>
      <c r="AJ30" s="1764"/>
      <c r="AK30" s="163"/>
      <c r="AL30" s="684"/>
      <c r="AM30" s="685"/>
      <c r="AN30" s="685"/>
      <c r="AO30" s="685"/>
      <c r="AP30" s="686"/>
      <c r="BB30" s="686"/>
      <c r="BC30" s="686"/>
      <c r="BD30" s="686"/>
      <c r="BE30" s="687"/>
    </row>
    <row r="31" spans="1:78" ht="12" customHeight="1">
      <c r="A31" s="23"/>
      <c r="B31" s="29"/>
      <c r="H31" s="2284" t="s">
        <v>193</v>
      </c>
      <c r="I31" s="2284"/>
      <c r="J31" s="2616" t="s">
        <v>194</v>
      </c>
      <c r="K31" s="2616"/>
      <c r="L31" s="2616"/>
      <c r="M31" s="2616"/>
      <c r="N31" s="2616"/>
      <c r="O31" s="2616"/>
      <c r="P31" s="2616"/>
      <c r="Q31" s="2616"/>
      <c r="R31" s="2611"/>
      <c r="S31" s="2611"/>
      <c r="T31" s="1764" t="s">
        <v>380</v>
      </c>
      <c r="U31" s="1764"/>
      <c r="V31" s="1764"/>
      <c r="W31" s="1764"/>
      <c r="X31" s="1764"/>
      <c r="Y31" s="1764"/>
      <c r="Z31" s="1764"/>
      <c r="AA31" s="2611"/>
      <c r="AB31" s="2611"/>
      <c r="AC31" s="1929" t="s">
        <v>182</v>
      </c>
      <c r="AD31" s="1929"/>
      <c r="AE31" s="688"/>
      <c r="AF31" s="682" t="s">
        <v>28</v>
      </c>
      <c r="AG31" s="666"/>
      <c r="AH31" s="1764" t="s">
        <v>183</v>
      </c>
      <c r="AI31" s="1764"/>
      <c r="AJ31" s="1764"/>
      <c r="AK31" s="163"/>
      <c r="AL31" s="28"/>
      <c r="AM31" s="133"/>
      <c r="AN31" s="133"/>
      <c r="AO31" s="23"/>
      <c r="AP31" s="23"/>
    </row>
    <row r="32" spans="1:78" ht="12" customHeight="1">
      <c r="A32" s="23"/>
      <c r="B32" s="29"/>
      <c r="C32" s="2632"/>
      <c r="D32" s="2509"/>
      <c r="E32" s="2633"/>
      <c r="F32" s="1403" t="s">
        <v>472</v>
      </c>
      <c r="G32" s="1404"/>
      <c r="H32" s="1404"/>
      <c r="I32" s="1405"/>
      <c r="J32" s="1403" t="s">
        <v>473</v>
      </c>
      <c r="K32" s="1404"/>
      <c r="L32" s="1404"/>
      <c r="M32" s="1405"/>
      <c r="N32" s="1403" t="s">
        <v>479</v>
      </c>
      <c r="O32" s="1404"/>
      <c r="P32" s="1404"/>
      <c r="Q32" s="1405"/>
      <c r="R32" s="1403" t="s">
        <v>480</v>
      </c>
      <c r="S32" s="1404"/>
      <c r="T32" s="1404"/>
      <c r="U32" s="1405"/>
      <c r="V32" s="1403" t="s">
        <v>475</v>
      </c>
      <c r="W32" s="1404"/>
      <c r="X32" s="1404"/>
      <c r="Y32" s="1405"/>
      <c r="Z32" s="1403" t="s">
        <v>481</v>
      </c>
      <c r="AA32" s="1404"/>
      <c r="AB32" s="1404"/>
      <c r="AC32" s="1404"/>
      <c r="AD32" s="1403" t="s">
        <v>184</v>
      </c>
      <c r="AE32" s="1404"/>
      <c r="AF32" s="1404"/>
      <c r="AG32" s="1405"/>
      <c r="AH32" s="1366" t="s">
        <v>150</v>
      </c>
      <c r="AI32" s="1367"/>
      <c r="AJ32" s="1368"/>
      <c r="AK32" s="105"/>
      <c r="AL32" s="204"/>
      <c r="AM32" s="23"/>
      <c r="AN32" s="23"/>
      <c r="AO32" s="23"/>
      <c r="AP32" s="23"/>
      <c r="BB32" s="23"/>
      <c r="BC32" s="23"/>
      <c r="BD32" s="23"/>
    </row>
    <row r="33" spans="1:57" ht="14.1" customHeight="1">
      <c r="A33" s="23"/>
      <c r="B33" s="29"/>
      <c r="C33" s="2634"/>
      <c r="D33" s="2635"/>
      <c r="E33" s="2636"/>
      <c r="F33" s="2614" t="s">
        <v>1122</v>
      </c>
      <c r="G33" s="2615"/>
      <c r="H33" s="2570" t="s">
        <v>1123</v>
      </c>
      <c r="I33" s="2571"/>
      <c r="J33" s="2614" t="s">
        <v>1122</v>
      </c>
      <c r="K33" s="2615"/>
      <c r="L33" s="2570" t="s">
        <v>1123</v>
      </c>
      <c r="M33" s="2571"/>
      <c r="N33" s="2614" t="s">
        <v>1122</v>
      </c>
      <c r="O33" s="2615"/>
      <c r="P33" s="2570" t="s">
        <v>1123</v>
      </c>
      <c r="Q33" s="2571"/>
      <c r="R33" s="2614" t="s">
        <v>1122</v>
      </c>
      <c r="S33" s="2615"/>
      <c r="T33" s="2570" t="s">
        <v>1123</v>
      </c>
      <c r="U33" s="2571"/>
      <c r="V33" s="2614" t="s">
        <v>1122</v>
      </c>
      <c r="W33" s="2615"/>
      <c r="X33" s="2570" t="s">
        <v>1123</v>
      </c>
      <c r="Y33" s="2571"/>
      <c r="Z33" s="2614" t="s">
        <v>1122</v>
      </c>
      <c r="AA33" s="2615"/>
      <c r="AB33" s="2570" t="s">
        <v>1123</v>
      </c>
      <c r="AC33" s="2571"/>
      <c r="AD33" s="2614" t="s">
        <v>1122</v>
      </c>
      <c r="AE33" s="2615"/>
      <c r="AF33" s="2570" t="s">
        <v>1123</v>
      </c>
      <c r="AG33" s="2571"/>
      <c r="AH33" s="1369"/>
      <c r="AI33" s="1370"/>
      <c r="AJ33" s="1371"/>
      <c r="AK33" s="105"/>
      <c r="AL33" s="689"/>
      <c r="AO33" s="23"/>
      <c r="BE33" s="22"/>
    </row>
    <row r="34" spans="1:57" ht="14.1" customHeight="1">
      <c r="B34" s="34"/>
      <c r="C34" s="2641">
        <v>4</v>
      </c>
      <c r="D34" s="2642"/>
      <c r="E34" s="2643"/>
      <c r="F34" s="2612"/>
      <c r="G34" s="2613"/>
      <c r="H34" s="2620"/>
      <c r="I34" s="2621"/>
      <c r="J34" s="2612"/>
      <c r="K34" s="2613"/>
      <c r="L34" s="2620"/>
      <c r="M34" s="2621"/>
      <c r="N34" s="2612"/>
      <c r="O34" s="2613"/>
      <c r="P34" s="2620"/>
      <c r="Q34" s="2621"/>
      <c r="R34" s="2612"/>
      <c r="S34" s="2613"/>
      <c r="T34" s="2620"/>
      <c r="U34" s="2621"/>
      <c r="V34" s="2612"/>
      <c r="W34" s="2613"/>
      <c r="X34" s="2620"/>
      <c r="Y34" s="2621"/>
      <c r="Z34" s="2612"/>
      <c r="AA34" s="2613"/>
      <c r="AB34" s="2620"/>
      <c r="AC34" s="2621"/>
      <c r="AD34" s="2618">
        <f t="shared" ref="AD34:AD45" si="3">SUM(F34,J34,N34,R34,V34,Z34)</f>
        <v>0</v>
      </c>
      <c r="AE34" s="2619"/>
      <c r="AF34" s="2622">
        <f t="shared" ref="AF34:AF45" si="4">SUM(H34,L34,P34,T34,X34,AB34)</f>
        <v>0</v>
      </c>
      <c r="AG34" s="2623"/>
      <c r="AH34" s="2618">
        <f t="shared" ref="AH34:AH45" si="5">SUM(AD34:AG34)</f>
        <v>0</v>
      </c>
      <c r="AI34" s="2631"/>
      <c r="AJ34" s="2623"/>
      <c r="AK34" s="669"/>
      <c r="AL34" s="32"/>
    </row>
    <row r="35" spans="1:57" ht="14.1" customHeight="1">
      <c r="B35" s="34"/>
      <c r="C35" s="2599">
        <v>5</v>
      </c>
      <c r="D35" s="2600"/>
      <c r="E35" s="2601"/>
      <c r="F35" s="2595"/>
      <c r="G35" s="2596"/>
      <c r="H35" s="2563"/>
      <c r="I35" s="2564"/>
      <c r="J35" s="2595"/>
      <c r="K35" s="2596"/>
      <c r="L35" s="2563"/>
      <c r="M35" s="2564"/>
      <c r="N35" s="2595"/>
      <c r="O35" s="2596"/>
      <c r="P35" s="2563"/>
      <c r="Q35" s="2564"/>
      <c r="R35" s="2595"/>
      <c r="S35" s="2596"/>
      <c r="T35" s="2563"/>
      <c r="U35" s="2564"/>
      <c r="V35" s="2595"/>
      <c r="W35" s="2596"/>
      <c r="X35" s="2563"/>
      <c r="Y35" s="2564"/>
      <c r="Z35" s="2595"/>
      <c r="AA35" s="2596"/>
      <c r="AB35" s="2563"/>
      <c r="AC35" s="2564"/>
      <c r="AD35" s="2565">
        <f>SUM(F35,J35,N35,R35,V35,Z35)</f>
        <v>0</v>
      </c>
      <c r="AE35" s="2566"/>
      <c r="AF35" s="2567">
        <f t="shared" si="4"/>
        <v>0</v>
      </c>
      <c r="AG35" s="2568"/>
      <c r="AH35" s="2565">
        <f t="shared" si="5"/>
        <v>0</v>
      </c>
      <c r="AI35" s="2569"/>
      <c r="AJ35" s="2568"/>
      <c r="AK35" s="669"/>
      <c r="AL35" s="32"/>
    </row>
    <row r="36" spans="1:57" ht="12.6" customHeight="1">
      <c r="A36" s="23"/>
      <c r="B36" s="29"/>
      <c r="C36" s="2599">
        <v>6</v>
      </c>
      <c r="D36" s="2600"/>
      <c r="E36" s="2601"/>
      <c r="F36" s="2595"/>
      <c r="G36" s="2596"/>
      <c r="H36" s="2563"/>
      <c r="I36" s="2564"/>
      <c r="J36" s="2595"/>
      <c r="K36" s="2596"/>
      <c r="L36" s="2563"/>
      <c r="M36" s="2564"/>
      <c r="N36" s="2595"/>
      <c r="O36" s="2596"/>
      <c r="P36" s="2563"/>
      <c r="Q36" s="2564"/>
      <c r="R36" s="2595"/>
      <c r="S36" s="2596"/>
      <c r="T36" s="2563"/>
      <c r="U36" s="2564"/>
      <c r="V36" s="2595"/>
      <c r="W36" s="2596"/>
      <c r="X36" s="2563"/>
      <c r="Y36" s="2564"/>
      <c r="Z36" s="2595"/>
      <c r="AA36" s="2596"/>
      <c r="AB36" s="2563"/>
      <c r="AC36" s="2564"/>
      <c r="AD36" s="2565">
        <f t="shared" si="3"/>
        <v>0</v>
      </c>
      <c r="AE36" s="2566"/>
      <c r="AF36" s="2567">
        <f>SUM(H36,L36,P36,T36,X36,AB36)</f>
        <v>0</v>
      </c>
      <c r="AG36" s="2568"/>
      <c r="AH36" s="2565">
        <f>SUM(AD36:AG36)</f>
        <v>0</v>
      </c>
      <c r="AI36" s="2569"/>
      <c r="AJ36" s="2568"/>
      <c r="AK36" s="669"/>
      <c r="AL36" s="32"/>
      <c r="AM36" s="34"/>
      <c r="AR36" s="23"/>
    </row>
    <row r="37" spans="1:57" ht="12.6" customHeight="1">
      <c r="A37" s="23"/>
      <c r="B37" s="29"/>
      <c r="C37" s="2599">
        <v>7</v>
      </c>
      <c r="D37" s="2600"/>
      <c r="E37" s="2601"/>
      <c r="F37" s="2595"/>
      <c r="G37" s="2596"/>
      <c r="H37" s="2563"/>
      <c r="I37" s="2564"/>
      <c r="J37" s="2595"/>
      <c r="K37" s="2596"/>
      <c r="L37" s="2563"/>
      <c r="M37" s="2564"/>
      <c r="N37" s="2595"/>
      <c r="O37" s="2596"/>
      <c r="P37" s="2563"/>
      <c r="Q37" s="2564"/>
      <c r="R37" s="2595"/>
      <c r="S37" s="2596"/>
      <c r="T37" s="2563"/>
      <c r="U37" s="2564"/>
      <c r="V37" s="2595"/>
      <c r="W37" s="2596"/>
      <c r="X37" s="2563"/>
      <c r="Y37" s="2564"/>
      <c r="Z37" s="2595"/>
      <c r="AA37" s="2596"/>
      <c r="AB37" s="2563"/>
      <c r="AC37" s="2564"/>
      <c r="AD37" s="2565">
        <f t="shared" si="3"/>
        <v>0</v>
      </c>
      <c r="AE37" s="2566"/>
      <c r="AF37" s="2567">
        <f t="shared" si="4"/>
        <v>0</v>
      </c>
      <c r="AG37" s="2568"/>
      <c r="AH37" s="2565">
        <f t="shared" si="5"/>
        <v>0</v>
      </c>
      <c r="AI37" s="2569"/>
      <c r="AJ37" s="2568"/>
      <c r="AK37" s="669"/>
      <c r="AL37" s="32"/>
      <c r="AM37" s="34"/>
    </row>
    <row r="38" spans="1:57" ht="12.95" customHeight="1">
      <c r="A38" s="23"/>
      <c r="B38" s="29"/>
      <c r="C38" s="2599">
        <v>8</v>
      </c>
      <c r="D38" s="2600"/>
      <c r="E38" s="2601"/>
      <c r="F38" s="2595"/>
      <c r="G38" s="2596"/>
      <c r="H38" s="2563"/>
      <c r="I38" s="2564"/>
      <c r="J38" s="2595"/>
      <c r="K38" s="2596"/>
      <c r="L38" s="2563"/>
      <c r="M38" s="2564"/>
      <c r="N38" s="2595"/>
      <c r="O38" s="2596"/>
      <c r="P38" s="2563"/>
      <c r="Q38" s="2564"/>
      <c r="R38" s="2595"/>
      <c r="S38" s="2596"/>
      <c r="T38" s="2563"/>
      <c r="U38" s="2564"/>
      <c r="V38" s="2595"/>
      <c r="W38" s="2596"/>
      <c r="X38" s="2563"/>
      <c r="Y38" s="2564"/>
      <c r="Z38" s="2595"/>
      <c r="AA38" s="2596"/>
      <c r="AB38" s="2563"/>
      <c r="AC38" s="2564"/>
      <c r="AD38" s="2565">
        <f t="shared" si="3"/>
        <v>0</v>
      </c>
      <c r="AE38" s="2566"/>
      <c r="AF38" s="2567">
        <f t="shared" si="4"/>
        <v>0</v>
      </c>
      <c r="AG38" s="2568"/>
      <c r="AH38" s="2565">
        <f t="shared" si="5"/>
        <v>0</v>
      </c>
      <c r="AI38" s="2569"/>
      <c r="AJ38" s="2568"/>
      <c r="AK38" s="669"/>
      <c r="AL38" s="32"/>
      <c r="AM38" s="34"/>
    </row>
    <row r="39" spans="1:57" ht="12.95" customHeight="1">
      <c r="A39" s="23"/>
      <c r="B39" s="29"/>
      <c r="C39" s="2599">
        <v>9</v>
      </c>
      <c r="D39" s="2600"/>
      <c r="E39" s="2601"/>
      <c r="F39" s="2595"/>
      <c r="G39" s="2596"/>
      <c r="H39" s="2563"/>
      <c r="I39" s="2564"/>
      <c r="J39" s="2595"/>
      <c r="K39" s="2596"/>
      <c r="L39" s="2563"/>
      <c r="M39" s="2564"/>
      <c r="N39" s="2595"/>
      <c r="O39" s="2596"/>
      <c r="P39" s="2563"/>
      <c r="Q39" s="2564"/>
      <c r="R39" s="2595"/>
      <c r="S39" s="2596"/>
      <c r="T39" s="2563"/>
      <c r="U39" s="2564"/>
      <c r="V39" s="2595"/>
      <c r="W39" s="2596"/>
      <c r="X39" s="2563"/>
      <c r="Y39" s="2564"/>
      <c r="Z39" s="2595"/>
      <c r="AA39" s="2596"/>
      <c r="AB39" s="2563"/>
      <c r="AC39" s="2564"/>
      <c r="AD39" s="2565">
        <f t="shared" si="3"/>
        <v>0</v>
      </c>
      <c r="AE39" s="2566"/>
      <c r="AF39" s="2567">
        <f t="shared" si="4"/>
        <v>0</v>
      </c>
      <c r="AG39" s="2568"/>
      <c r="AH39" s="2565">
        <f t="shared" si="5"/>
        <v>0</v>
      </c>
      <c r="AI39" s="2569"/>
      <c r="AJ39" s="2568"/>
      <c r="AK39" s="669"/>
      <c r="AL39" s="32"/>
      <c r="AM39" s="34"/>
    </row>
    <row r="40" spans="1:57" ht="12.95" customHeight="1">
      <c r="A40" s="23"/>
      <c r="B40" s="29"/>
      <c r="C40" s="2599">
        <v>10</v>
      </c>
      <c r="D40" s="2600"/>
      <c r="E40" s="2601"/>
      <c r="F40" s="2595"/>
      <c r="G40" s="2596"/>
      <c r="H40" s="2563"/>
      <c r="I40" s="2564"/>
      <c r="J40" s="2595"/>
      <c r="K40" s="2596"/>
      <c r="L40" s="2563"/>
      <c r="M40" s="2564"/>
      <c r="N40" s="2595"/>
      <c r="O40" s="2596"/>
      <c r="P40" s="2563"/>
      <c r="Q40" s="2564"/>
      <c r="R40" s="2595"/>
      <c r="S40" s="2596"/>
      <c r="T40" s="2563"/>
      <c r="U40" s="2564"/>
      <c r="V40" s="2595"/>
      <c r="W40" s="2596"/>
      <c r="X40" s="2563"/>
      <c r="Y40" s="2564"/>
      <c r="Z40" s="2595"/>
      <c r="AA40" s="2596"/>
      <c r="AB40" s="2563"/>
      <c r="AC40" s="2564"/>
      <c r="AD40" s="2565">
        <f t="shared" si="3"/>
        <v>0</v>
      </c>
      <c r="AE40" s="2566"/>
      <c r="AF40" s="2567">
        <f t="shared" si="4"/>
        <v>0</v>
      </c>
      <c r="AG40" s="2568"/>
      <c r="AH40" s="2565">
        <f>SUM(AD40:AG40)</f>
        <v>0</v>
      </c>
      <c r="AI40" s="2569"/>
      <c r="AJ40" s="2568"/>
      <c r="AK40" s="669"/>
      <c r="AL40" s="32"/>
      <c r="AM40" s="34"/>
    </row>
    <row r="41" spans="1:57" ht="12.95" customHeight="1">
      <c r="A41" s="23"/>
      <c r="B41" s="29"/>
      <c r="C41" s="2599">
        <v>11</v>
      </c>
      <c r="D41" s="2600"/>
      <c r="E41" s="2601"/>
      <c r="F41" s="2595"/>
      <c r="G41" s="2596"/>
      <c r="H41" s="2563"/>
      <c r="I41" s="2564"/>
      <c r="J41" s="2595"/>
      <c r="K41" s="2596"/>
      <c r="L41" s="2563"/>
      <c r="M41" s="2564"/>
      <c r="N41" s="2595"/>
      <c r="O41" s="2596"/>
      <c r="P41" s="2563"/>
      <c r="Q41" s="2564"/>
      <c r="R41" s="2595"/>
      <c r="S41" s="2596"/>
      <c r="T41" s="2563"/>
      <c r="U41" s="2564"/>
      <c r="V41" s="2595"/>
      <c r="W41" s="2596"/>
      <c r="X41" s="2563"/>
      <c r="Y41" s="2564"/>
      <c r="Z41" s="2595"/>
      <c r="AA41" s="2596"/>
      <c r="AB41" s="2563"/>
      <c r="AC41" s="2564"/>
      <c r="AD41" s="2565">
        <f t="shared" si="3"/>
        <v>0</v>
      </c>
      <c r="AE41" s="2566"/>
      <c r="AF41" s="2567">
        <f t="shared" si="4"/>
        <v>0</v>
      </c>
      <c r="AG41" s="2568"/>
      <c r="AH41" s="2565">
        <f t="shared" si="5"/>
        <v>0</v>
      </c>
      <c r="AI41" s="2569"/>
      <c r="AJ41" s="2568"/>
      <c r="AK41" s="669"/>
      <c r="AL41" s="32"/>
      <c r="AM41" s="34"/>
    </row>
    <row r="42" spans="1:57" ht="12.95" customHeight="1">
      <c r="A42" s="23"/>
      <c r="B42" s="29"/>
      <c r="C42" s="2599">
        <v>12</v>
      </c>
      <c r="D42" s="2600"/>
      <c r="E42" s="2602"/>
      <c r="F42" s="2595"/>
      <c r="G42" s="2596"/>
      <c r="H42" s="2563"/>
      <c r="I42" s="2564"/>
      <c r="J42" s="2595"/>
      <c r="K42" s="2596"/>
      <c r="L42" s="2563"/>
      <c r="M42" s="2564"/>
      <c r="N42" s="2595"/>
      <c r="O42" s="2596"/>
      <c r="P42" s="2563"/>
      <c r="Q42" s="2564"/>
      <c r="R42" s="2595"/>
      <c r="S42" s="2596"/>
      <c r="T42" s="2563"/>
      <c r="U42" s="2564"/>
      <c r="V42" s="2595"/>
      <c r="W42" s="2596"/>
      <c r="X42" s="2563"/>
      <c r="Y42" s="2564"/>
      <c r="Z42" s="2595"/>
      <c r="AA42" s="2596"/>
      <c r="AB42" s="2563"/>
      <c r="AC42" s="2564"/>
      <c r="AD42" s="2565">
        <f t="shared" si="3"/>
        <v>0</v>
      </c>
      <c r="AE42" s="2566"/>
      <c r="AF42" s="2567">
        <f t="shared" si="4"/>
        <v>0</v>
      </c>
      <c r="AG42" s="2568"/>
      <c r="AH42" s="2565">
        <f t="shared" si="5"/>
        <v>0</v>
      </c>
      <c r="AI42" s="2569"/>
      <c r="AJ42" s="2568"/>
      <c r="AK42" s="669"/>
      <c r="AL42" s="32"/>
      <c r="AM42" s="34"/>
    </row>
    <row r="43" spans="1:57" ht="12.95" customHeight="1">
      <c r="A43" s="23"/>
      <c r="B43" s="29"/>
      <c r="C43" s="2599">
        <v>1</v>
      </c>
      <c r="D43" s="2600"/>
      <c r="E43" s="2601"/>
      <c r="F43" s="2595"/>
      <c r="G43" s="2596"/>
      <c r="H43" s="2563"/>
      <c r="I43" s="2564"/>
      <c r="J43" s="2595"/>
      <c r="K43" s="2596"/>
      <c r="L43" s="2563"/>
      <c r="M43" s="2564"/>
      <c r="N43" s="2595"/>
      <c r="O43" s="2596"/>
      <c r="P43" s="2563"/>
      <c r="Q43" s="2564"/>
      <c r="R43" s="2595"/>
      <c r="S43" s="2596"/>
      <c r="T43" s="2563"/>
      <c r="U43" s="2564"/>
      <c r="V43" s="2595"/>
      <c r="W43" s="2596"/>
      <c r="X43" s="2563"/>
      <c r="Y43" s="2564"/>
      <c r="Z43" s="2595"/>
      <c r="AA43" s="2596"/>
      <c r="AB43" s="2563"/>
      <c r="AC43" s="2564"/>
      <c r="AD43" s="2565">
        <f t="shared" si="3"/>
        <v>0</v>
      </c>
      <c r="AE43" s="2566"/>
      <c r="AF43" s="2567">
        <f t="shared" si="4"/>
        <v>0</v>
      </c>
      <c r="AG43" s="2568"/>
      <c r="AH43" s="2565">
        <f t="shared" si="5"/>
        <v>0</v>
      </c>
      <c r="AI43" s="2569"/>
      <c r="AJ43" s="2568"/>
      <c r="AK43" s="669"/>
      <c r="AL43" s="32"/>
      <c r="AM43" s="34"/>
    </row>
    <row r="44" spans="1:57" ht="12.95" customHeight="1">
      <c r="A44" s="23"/>
      <c r="B44" s="29"/>
      <c r="C44" s="2599">
        <v>2</v>
      </c>
      <c r="D44" s="2600"/>
      <c r="E44" s="2601"/>
      <c r="F44" s="2595"/>
      <c r="G44" s="2596"/>
      <c r="H44" s="2563"/>
      <c r="I44" s="2564"/>
      <c r="J44" s="2595"/>
      <c r="K44" s="2596"/>
      <c r="L44" s="2563"/>
      <c r="M44" s="2564"/>
      <c r="N44" s="2595"/>
      <c r="O44" s="2596"/>
      <c r="P44" s="2563"/>
      <c r="Q44" s="2564"/>
      <c r="R44" s="2595"/>
      <c r="S44" s="2596"/>
      <c r="T44" s="2563"/>
      <c r="U44" s="2564"/>
      <c r="V44" s="2595"/>
      <c r="W44" s="2596"/>
      <c r="X44" s="2563"/>
      <c r="Y44" s="2564"/>
      <c r="Z44" s="2595"/>
      <c r="AA44" s="2596"/>
      <c r="AB44" s="2563"/>
      <c r="AC44" s="2564"/>
      <c r="AD44" s="2565">
        <f t="shared" si="3"/>
        <v>0</v>
      </c>
      <c r="AE44" s="2566"/>
      <c r="AF44" s="2567">
        <f t="shared" si="4"/>
        <v>0</v>
      </c>
      <c r="AG44" s="2568"/>
      <c r="AH44" s="2565">
        <f t="shared" si="5"/>
        <v>0</v>
      </c>
      <c r="AI44" s="2569"/>
      <c r="AJ44" s="2568"/>
      <c r="AK44" s="669"/>
      <c r="AL44" s="32"/>
      <c r="AM44" s="34"/>
    </row>
    <row r="45" spans="1:57" ht="12.95" customHeight="1">
      <c r="A45" s="23"/>
      <c r="B45" s="29"/>
      <c r="C45" s="2607">
        <v>3</v>
      </c>
      <c r="D45" s="2608"/>
      <c r="E45" s="2609"/>
      <c r="F45" s="2597"/>
      <c r="G45" s="2598"/>
      <c r="H45" s="2589"/>
      <c r="I45" s="2590"/>
      <c r="J45" s="2597"/>
      <c r="K45" s="2598"/>
      <c r="L45" s="2589"/>
      <c r="M45" s="2590"/>
      <c r="N45" s="2597"/>
      <c r="O45" s="2598"/>
      <c r="P45" s="2589"/>
      <c r="Q45" s="2590"/>
      <c r="R45" s="2597"/>
      <c r="S45" s="2598"/>
      <c r="T45" s="2589"/>
      <c r="U45" s="2590"/>
      <c r="V45" s="2597"/>
      <c r="W45" s="2598"/>
      <c r="X45" s="2589"/>
      <c r="Y45" s="2590"/>
      <c r="Z45" s="2597"/>
      <c r="AA45" s="2598"/>
      <c r="AB45" s="2589"/>
      <c r="AC45" s="2590"/>
      <c r="AD45" s="2578">
        <f t="shared" si="3"/>
        <v>0</v>
      </c>
      <c r="AE45" s="2591"/>
      <c r="AF45" s="2592">
        <f t="shared" si="4"/>
        <v>0</v>
      </c>
      <c r="AG45" s="2580"/>
      <c r="AH45" s="2578">
        <f t="shared" si="5"/>
        <v>0</v>
      </c>
      <c r="AI45" s="2579"/>
      <c r="AJ45" s="2580"/>
      <c r="AK45" s="669"/>
      <c r="AL45" s="32"/>
      <c r="AM45" s="34"/>
    </row>
    <row r="46" spans="1:57" ht="12.95" customHeight="1">
      <c r="A46" s="23"/>
      <c r="B46" s="29"/>
      <c r="C46" s="2057" t="s">
        <v>381</v>
      </c>
      <c r="D46" s="2058"/>
      <c r="E46" s="2603"/>
      <c r="F46" s="2572">
        <f>SUM(F34:G45)</f>
        <v>0</v>
      </c>
      <c r="G46" s="2593"/>
      <c r="H46" s="2581">
        <f>SUM(H34:I45)</f>
        <v>0</v>
      </c>
      <c r="I46" s="2582"/>
      <c r="J46" s="2572">
        <f>SUM(J34:K45)</f>
        <v>0</v>
      </c>
      <c r="K46" s="2593"/>
      <c r="L46" s="2581">
        <f>SUM(L34:M45)</f>
        <v>0</v>
      </c>
      <c r="M46" s="2582"/>
      <c r="N46" s="2572">
        <f>SUM(N34:O45)</f>
        <v>0</v>
      </c>
      <c r="O46" s="2593"/>
      <c r="P46" s="2581">
        <f>SUM(P34:Q45)</f>
        <v>0</v>
      </c>
      <c r="Q46" s="2582"/>
      <c r="R46" s="2572">
        <f>SUM(R34:S45)</f>
        <v>0</v>
      </c>
      <c r="S46" s="2593"/>
      <c r="T46" s="2581">
        <f>SUM(T34:U45)</f>
        <v>0</v>
      </c>
      <c r="U46" s="2582"/>
      <c r="V46" s="2572">
        <f>SUM(V34:W45)</f>
        <v>0</v>
      </c>
      <c r="W46" s="2593"/>
      <c r="X46" s="2581">
        <f>SUM(X34:Y45)</f>
        <v>0</v>
      </c>
      <c r="Y46" s="2582"/>
      <c r="Z46" s="2572">
        <f>SUM(Z34:AA45)</f>
        <v>0</v>
      </c>
      <c r="AA46" s="2593"/>
      <c r="AB46" s="2581">
        <f>SUM(AB34:AC45)</f>
        <v>0</v>
      </c>
      <c r="AC46" s="2582"/>
      <c r="AD46" s="673" t="s">
        <v>211</v>
      </c>
      <c r="AE46" s="674"/>
      <c r="AF46" s="2585">
        <f>SUM(AF34:AG45)</f>
        <v>0</v>
      </c>
      <c r="AG46" s="2586"/>
      <c r="AH46" s="2572">
        <f>AD47+AF46</f>
        <v>0</v>
      </c>
      <c r="AI46" s="2573"/>
      <c r="AJ46" s="2574"/>
      <c r="AK46" s="669"/>
      <c r="AL46" s="32"/>
      <c r="AM46" s="34"/>
    </row>
    <row r="47" spans="1:57" ht="12.95" customHeight="1">
      <c r="A47" s="23"/>
      <c r="B47" s="29"/>
      <c r="C47" s="2604"/>
      <c r="D47" s="2605"/>
      <c r="E47" s="2606"/>
      <c r="F47" s="2575"/>
      <c r="G47" s="2594"/>
      <c r="H47" s="2583"/>
      <c r="I47" s="2584"/>
      <c r="J47" s="2575"/>
      <c r="K47" s="2594"/>
      <c r="L47" s="2583"/>
      <c r="M47" s="2584"/>
      <c r="N47" s="2575"/>
      <c r="O47" s="2594"/>
      <c r="P47" s="2583"/>
      <c r="Q47" s="2584"/>
      <c r="R47" s="2575"/>
      <c r="S47" s="2594"/>
      <c r="T47" s="2583"/>
      <c r="U47" s="2584"/>
      <c r="V47" s="2575"/>
      <c r="W47" s="2594"/>
      <c r="X47" s="2583"/>
      <c r="Y47" s="2584"/>
      <c r="Z47" s="2575"/>
      <c r="AA47" s="2594"/>
      <c r="AB47" s="2583"/>
      <c r="AC47" s="2584"/>
      <c r="AD47" s="2561">
        <f>SUM(AD34:AE45)</f>
        <v>0</v>
      </c>
      <c r="AE47" s="2562"/>
      <c r="AF47" s="2587"/>
      <c r="AG47" s="2588"/>
      <c r="AH47" s="2575"/>
      <c r="AI47" s="2576"/>
      <c r="AJ47" s="2577"/>
      <c r="AK47" s="669"/>
      <c r="AL47" s="32"/>
      <c r="AM47" s="34"/>
    </row>
    <row r="48" spans="1:57" ht="12" customHeight="1">
      <c r="A48" s="23"/>
      <c r="B48" s="29"/>
      <c r="C48" s="2639" t="s">
        <v>186</v>
      </c>
      <c r="D48" s="2639"/>
      <c r="E48" s="2639"/>
      <c r="F48" s="2639"/>
      <c r="G48" s="2639"/>
      <c r="H48" s="675" t="s">
        <v>187</v>
      </c>
      <c r="I48" s="2645" t="s">
        <v>1241</v>
      </c>
      <c r="J48" s="2645"/>
      <c r="K48" s="2645"/>
      <c r="L48" s="2645"/>
      <c r="M48" s="2645"/>
      <c r="N48" s="2645"/>
      <c r="O48" s="2645"/>
      <c r="P48" s="2637" t="s">
        <v>1240</v>
      </c>
      <c r="Q48" s="2637"/>
      <c r="R48" s="2637"/>
      <c r="S48" s="2637"/>
      <c r="T48" s="2637"/>
      <c r="U48" s="2637"/>
      <c r="V48" s="2637"/>
      <c r="W48" s="2637"/>
      <c r="X48" s="2637"/>
      <c r="Y48" s="2637"/>
      <c r="Z48" s="2637"/>
      <c r="AA48" s="2637"/>
      <c r="AB48" s="2637"/>
      <c r="AC48" s="2637"/>
      <c r="AD48" s="2637"/>
      <c r="AE48" s="2637"/>
      <c r="AF48" s="2637"/>
      <c r="AG48" s="2637"/>
      <c r="AH48" s="2637"/>
      <c r="AI48" s="2637"/>
      <c r="AJ48" s="2637"/>
      <c r="AK48" s="690"/>
      <c r="AL48" s="32"/>
      <c r="AM48" s="34"/>
    </row>
    <row r="49" spans="1:68" ht="12" customHeight="1">
      <c r="A49" s="23"/>
      <c r="B49" s="29"/>
      <c r="H49" s="675" t="s">
        <v>187</v>
      </c>
      <c r="I49" s="2638" t="s">
        <v>195</v>
      </c>
      <c r="J49" s="2638"/>
      <c r="K49" s="2638"/>
      <c r="L49" s="2638"/>
      <c r="M49" s="2638"/>
      <c r="N49" s="2638"/>
      <c r="O49" s="2638"/>
      <c r="P49" s="2638"/>
      <c r="Q49" s="2638"/>
      <c r="R49" s="2638"/>
      <c r="S49" s="2638"/>
      <c r="T49" s="2638"/>
      <c r="U49" s="2638"/>
      <c r="V49" s="2638"/>
      <c r="W49" s="2638"/>
      <c r="X49" s="2638"/>
      <c r="Y49" s="2638"/>
      <c r="Z49" s="2638"/>
      <c r="AA49" s="2638"/>
      <c r="AB49" s="2638"/>
      <c r="AC49" s="2638"/>
      <c r="AD49" s="2638"/>
      <c r="AE49" s="2638"/>
      <c r="AF49" s="2638"/>
      <c r="AG49" s="2638"/>
      <c r="AH49" s="2638"/>
      <c r="AI49" s="2638"/>
      <c r="AJ49" s="2638"/>
      <c r="AK49" s="588"/>
      <c r="AL49" s="32"/>
      <c r="AM49" s="34"/>
    </row>
    <row r="50" spans="1:68" ht="12" customHeight="1">
      <c r="A50" s="23"/>
      <c r="B50" s="29"/>
      <c r="H50" s="675" t="s">
        <v>187</v>
      </c>
      <c r="I50" s="2638" t="s">
        <v>213</v>
      </c>
      <c r="J50" s="2638"/>
      <c r="K50" s="2638"/>
      <c r="L50" s="2638"/>
      <c r="M50" s="2638"/>
      <c r="N50" s="2638"/>
      <c r="O50" s="2638"/>
      <c r="P50" s="2638"/>
      <c r="Q50" s="2638"/>
      <c r="R50" s="2638"/>
      <c r="S50" s="2638"/>
      <c r="T50" s="2638"/>
      <c r="U50" s="2638"/>
      <c r="V50" s="2638"/>
      <c r="W50" s="2638"/>
      <c r="X50" s="2638"/>
      <c r="Y50" s="2638"/>
      <c r="Z50" s="2638"/>
      <c r="AA50" s="2638"/>
      <c r="AB50" s="2638"/>
      <c r="AC50" s="2638"/>
      <c r="AD50" s="2638"/>
      <c r="AE50" s="2638"/>
      <c r="AF50" s="2638"/>
      <c r="AG50" s="2638"/>
      <c r="AH50" s="2638"/>
      <c r="AI50" s="2638"/>
      <c r="AJ50" s="2638"/>
      <c r="AK50" s="588"/>
      <c r="AL50" s="32"/>
      <c r="AM50" s="34"/>
    </row>
    <row r="51" spans="1:68" ht="12" customHeight="1">
      <c r="A51" s="23"/>
      <c r="B51" s="29"/>
      <c r="H51" s="675"/>
      <c r="I51" s="691"/>
      <c r="J51" s="691"/>
      <c r="K51" s="691"/>
      <c r="L51" s="691"/>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c r="AK51" s="690"/>
      <c r="AL51" s="32"/>
      <c r="AM51" s="34"/>
    </row>
    <row r="52" spans="1:68" ht="14.1" customHeight="1">
      <c r="A52" s="23"/>
      <c r="B52" s="29"/>
      <c r="C52" s="136" t="s">
        <v>440</v>
      </c>
      <c r="D52" s="2560" t="s">
        <v>1243</v>
      </c>
      <c r="E52" s="2560"/>
      <c r="F52" s="2560"/>
      <c r="G52" s="2560"/>
      <c r="H52" s="2560"/>
      <c r="I52" s="2560"/>
      <c r="J52" s="2560"/>
      <c r="K52" s="2560"/>
      <c r="L52" s="2560"/>
      <c r="M52" s="2560"/>
      <c r="N52" s="2560"/>
      <c r="O52" s="2560"/>
      <c r="P52" s="2560"/>
      <c r="Q52" s="2560"/>
      <c r="R52" s="2560"/>
      <c r="S52" s="2560"/>
      <c r="T52" s="2560"/>
      <c r="U52" s="2560"/>
      <c r="V52" s="2560"/>
      <c r="W52" s="2560"/>
      <c r="X52" s="2560"/>
      <c r="Y52" s="2560"/>
      <c r="Z52" s="2560"/>
      <c r="AA52" s="2560"/>
      <c r="AB52" s="2560"/>
      <c r="AC52" s="2560"/>
      <c r="AD52" s="2560"/>
      <c r="AE52" s="2560"/>
      <c r="AF52" s="2560"/>
      <c r="AG52" s="2560"/>
      <c r="AH52" s="2560"/>
      <c r="AI52" s="2560"/>
      <c r="AJ52" s="2560"/>
      <c r="AK52" s="692"/>
      <c r="AL52" s="32"/>
      <c r="AM52" s="34"/>
      <c r="AR52" s="693"/>
      <c r="AS52" s="693"/>
      <c r="AT52" s="693"/>
      <c r="AU52" s="693"/>
      <c r="AV52" s="693"/>
      <c r="AW52" s="693"/>
      <c r="AX52" s="693"/>
      <c r="AY52" s="693"/>
      <c r="AZ52" s="693"/>
      <c r="BA52" s="693"/>
      <c r="BB52" s="693"/>
      <c r="BC52" s="693"/>
      <c r="BD52" s="693"/>
      <c r="BE52" s="693"/>
      <c r="BF52" s="693"/>
      <c r="BG52" s="693"/>
      <c r="BH52" s="693"/>
      <c r="BI52" s="693"/>
      <c r="BJ52" s="693"/>
      <c r="BK52" s="693"/>
      <c r="BL52" s="693"/>
      <c r="BM52" s="693"/>
      <c r="BN52" s="693"/>
      <c r="BO52" s="693"/>
      <c r="BP52" s="693"/>
    </row>
    <row r="53" spans="1:68" ht="14.1" customHeight="1">
      <c r="A53" s="23"/>
      <c r="B53" s="29"/>
      <c r="C53" s="1462" t="s">
        <v>179</v>
      </c>
      <c r="D53" s="1462"/>
      <c r="E53" s="1462"/>
      <c r="F53" s="1737" t="s">
        <v>737</v>
      </c>
      <c r="G53" s="1737"/>
      <c r="H53" s="1737"/>
      <c r="I53" s="1737"/>
      <c r="J53" s="1737"/>
      <c r="K53" s="1737"/>
      <c r="L53" s="1737"/>
      <c r="M53" s="1737"/>
      <c r="N53" s="1737"/>
      <c r="O53" s="1737"/>
      <c r="P53" s="1737"/>
      <c r="Q53" s="1737"/>
      <c r="R53" s="1737"/>
      <c r="S53" s="1737"/>
      <c r="T53" s="1737"/>
      <c r="U53" s="1737"/>
      <c r="V53" s="1737"/>
      <c r="W53" s="1737"/>
      <c r="X53" s="1737"/>
      <c r="AL53" s="32"/>
      <c r="AM53" s="34"/>
    </row>
    <row r="54" spans="1:68" ht="14.1" customHeight="1">
      <c r="A54" s="23"/>
      <c r="B54" s="29"/>
      <c r="E54" s="1929" t="s">
        <v>1721</v>
      </c>
      <c r="F54" s="1929"/>
      <c r="G54" s="1929"/>
      <c r="H54" s="1929"/>
      <c r="I54" s="1929"/>
      <c r="J54" s="1929"/>
      <c r="K54" s="1929"/>
      <c r="L54" s="1929"/>
      <c r="M54" s="1929"/>
      <c r="N54" s="1929"/>
      <c r="O54" s="1929"/>
      <c r="P54" s="2629"/>
      <c r="Q54" s="2629"/>
      <c r="R54" s="22" t="s">
        <v>189</v>
      </c>
      <c r="S54" s="694" t="s">
        <v>148</v>
      </c>
      <c r="U54" s="1929" t="s">
        <v>485</v>
      </c>
      <c r="V54" s="1929"/>
      <c r="W54" s="1929"/>
      <c r="X54" s="1929"/>
      <c r="Y54" s="1929"/>
      <c r="Z54" s="1929"/>
      <c r="AA54" s="105" t="s">
        <v>126</v>
      </c>
      <c r="AC54" s="1764" t="s">
        <v>486</v>
      </c>
      <c r="AD54" s="1764"/>
      <c r="AE54" s="1764"/>
      <c r="AF54" s="1764"/>
      <c r="AG54" s="1764"/>
      <c r="AL54" s="684"/>
      <c r="AM54" s="695"/>
      <c r="AN54" s="685"/>
      <c r="AO54" s="685"/>
      <c r="AP54" s="686"/>
      <c r="BB54" s="686"/>
      <c r="BC54" s="686"/>
      <c r="BD54" s="686"/>
      <c r="BE54" s="687"/>
    </row>
    <row r="55" spans="1:68" ht="14.1" customHeight="1">
      <c r="A55" s="23"/>
      <c r="B55" s="29"/>
      <c r="C55" s="1462" t="s">
        <v>152</v>
      </c>
      <c r="D55" s="1462"/>
      <c r="E55" s="1462"/>
      <c r="F55" s="1737" t="s">
        <v>738</v>
      </c>
      <c r="G55" s="1737"/>
      <c r="H55" s="1737"/>
      <c r="I55" s="1737"/>
      <c r="J55" s="1737"/>
      <c r="K55" s="1737"/>
      <c r="L55" s="1737"/>
      <c r="M55" s="1737"/>
      <c r="N55" s="1737"/>
      <c r="O55" s="1737"/>
      <c r="P55" s="1737"/>
      <c r="Q55" s="1737"/>
      <c r="R55" s="1737"/>
      <c r="S55" s="1737"/>
      <c r="T55" s="1737"/>
      <c r="U55" s="1737"/>
      <c r="V55" s="1737"/>
      <c r="W55" s="1737"/>
      <c r="X55" s="1737"/>
      <c r="AL55" s="684"/>
      <c r="AM55" s="695"/>
      <c r="AN55" s="685"/>
      <c r="AO55" s="685"/>
      <c r="AP55" s="686"/>
      <c r="BB55" s="686"/>
      <c r="BC55" s="686"/>
      <c r="BD55" s="686"/>
      <c r="BE55" s="687"/>
    </row>
    <row r="56" spans="1:68" ht="14.1" customHeight="1">
      <c r="A56" s="23"/>
      <c r="B56" s="29"/>
      <c r="E56" s="1929" t="s">
        <v>1722</v>
      </c>
      <c r="F56" s="1929"/>
      <c r="G56" s="1929"/>
      <c r="H56" s="1929"/>
      <c r="I56" s="1929"/>
      <c r="J56" s="1929"/>
      <c r="K56" s="1929"/>
      <c r="L56" s="1929"/>
      <c r="M56" s="1929"/>
      <c r="N56" s="1929"/>
      <c r="O56" s="1929"/>
      <c r="P56" s="2629"/>
      <c r="Q56" s="2629"/>
      <c r="R56" s="22" t="s">
        <v>487</v>
      </c>
      <c r="S56" s="694" t="s">
        <v>148</v>
      </c>
      <c r="U56" s="1929" t="s">
        <v>488</v>
      </c>
      <c r="V56" s="1929"/>
      <c r="W56" s="1929"/>
      <c r="X56" s="1929"/>
      <c r="Y56" s="1929"/>
      <c r="Z56" s="1929"/>
      <c r="AA56" s="105" t="s">
        <v>126</v>
      </c>
      <c r="AC56" s="1764" t="s">
        <v>482</v>
      </c>
      <c r="AD56" s="1764"/>
      <c r="AE56" s="1764"/>
      <c r="AF56" s="1764"/>
      <c r="AG56" s="1764"/>
      <c r="AL56" s="28"/>
      <c r="AM56" s="696"/>
      <c r="AN56" s="133"/>
      <c r="AO56" s="23"/>
      <c r="AP56" s="23"/>
    </row>
    <row r="57" spans="1:68" ht="12" customHeight="1">
      <c r="A57" s="23"/>
      <c r="B57" s="29"/>
      <c r="K57" s="23"/>
      <c r="L57" s="23"/>
      <c r="M57" s="23"/>
      <c r="N57" s="23"/>
      <c r="O57" s="23"/>
      <c r="P57" s="23"/>
      <c r="Y57" s="23"/>
      <c r="Z57" s="23"/>
      <c r="AA57" s="23"/>
      <c r="AB57" s="23"/>
      <c r="AC57" s="23"/>
      <c r="AD57" s="23"/>
      <c r="AE57" s="23"/>
      <c r="AF57" s="23"/>
      <c r="AG57" s="23"/>
      <c r="AH57" s="23"/>
      <c r="AI57" s="23"/>
      <c r="AJ57" s="23"/>
      <c r="AK57" s="23"/>
      <c r="AL57" s="204"/>
      <c r="AM57" s="34"/>
      <c r="AN57" s="23"/>
      <c r="AO57" s="23"/>
      <c r="AP57" s="23"/>
      <c r="BB57" s="23"/>
      <c r="BC57" s="23"/>
      <c r="BD57" s="23"/>
    </row>
    <row r="58" spans="1:68" ht="14.1" customHeight="1">
      <c r="A58" s="23"/>
      <c r="B58" s="1736" t="s">
        <v>450</v>
      </c>
      <c r="C58" s="1462"/>
      <c r="D58" s="1737" t="s">
        <v>1596</v>
      </c>
      <c r="E58" s="1737"/>
      <c r="F58" s="1737"/>
      <c r="G58" s="1737"/>
      <c r="H58" s="1737"/>
      <c r="I58" s="1737"/>
      <c r="J58" s="1737"/>
      <c r="K58" s="1737"/>
      <c r="L58" s="1737"/>
      <c r="M58" s="1737"/>
      <c r="N58" s="1737"/>
      <c r="O58" s="1737"/>
      <c r="P58" s="1737"/>
      <c r="Q58" s="1737"/>
      <c r="R58" s="1737"/>
      <c r="S58" s="1737"/>
      <c r="T58" s="1737"/>
      <c r="U58" s="1737"/>
      <c r="V58" s="1737"/>
      <c r="W58" s="1737"/>
      <c r="X58" s="1737"/>
      <c r="Z58" s="169" t="s">
        <v>126</v>
      </c>
      <c r="AA58" s="1707" t="s">
        <v>742</v>
      </c>
      <c r="AB58" s="1707"/>
      <c r="AC58" s="1707"/>
      <c r="AD58" s="1707"/>
      <c r="AE58" s="1707"/>
      <c r="AF58" s="1707"/>
      <c r="AG58" s="1707"/>
      <c r="AH58" s="1707"/>
      <c r="AI58" s="1707"/>
      <c r="AJ58" s="1707"/>
      <c r="AK58" s="1707"/>
      <c r="AL58" s="684"/>
      <c r="AM58" s="34"/>
      <c r="AN58" s="685"/>
      <c r="AO58" s="685"/>
      <c r="AP58" s="685"/>
      <c r="AQ58" s="685"/>
      <c r="AR58" s="686"/>
      <c r="AS58" s="686"/>
      <c r="AT58" s="686"/>
      <c r="AU58" s="686"/>
      <c r="AV58" s="686"/>
      <c r="AW58" s="686"/>
      <c r="AX58" s="686"/>
      <c r="AY58" s="686"/>
      <c r="AZ58" s="686"/>
      <c r="BA58" s="686"/>
      <c r="BB58" s="686"/>
      <c r="BC58" s="686"/>
      <c r="BD58" s="686"/>
      <c r="BE58" s="686"/>
      <c r="BF58" s="136"/>
    </row>
    <row r="59" spans="1:68" ht="14.1" customHeight="1">
      <c r="A59" s="23"/>
      <c r="B59" s="29"/>
      <c r="S59" s="697"/>
      <c r="T59" s="23"/>
      <c r="U59" s="23"/>
      <c r="V59" s="23"/>
      <c r="W59" s="23"/>
      <c r="X59" s="23"/>
      <c r="Z59" s="169"/>
      <c r="AA59" s="1707"/>
      <c r="AB59" s="1707"/>
      <c r="AC59" s="1707"/>
      <c r="AD59" s="1707"/>
      <c r="AE59" s="1707"/>
      <c r="AF59" s="1707"/>
      <c r="AG59" s="1707"/>
      <c r="AH59" s="1707"/>
      <c r="AI59" s="1707"/>
      <c r="AJ59" s="1707"/>
      <c r="AK59" s="1707"/>
      <c r="AL59" s="698"/>
      <c r="AM59" s="34"/>
      <c r="AN59" s="699"/>
      <c r="AO59" s="699"/>
      <c r="AP59" s="699"/>
      <c r="AQ59" s="699"/>
      <c r="BE59" s="22"/>
      <c r="BF59" s="136"/>
    </row>
    <row r="60" spans="1:68" ht="14.1" customHeight="1">
      <c r="A60" s="23"/>
      <c r="B60" s="29"/>
      <c r="C60" s="47"/>
      <c r="D60" s="47"/>
      <c r="Z60" s="31"/>
      <c r="AA60" s="160"/>
      <c r="AB60" s="160"/>
      <c r="AC60" s="160"/>
      <c r="AD60" s="160"/>
      <c r="AE60" s="160"/>
      <c r="AF60" s="160"/>
      <c r="AG60" s="160"/>
      <c r="AH60" s="160"/>
      <c r="AI60" s="160"/>
      <c r="AJ60" s="160"/>
      <c r="AK60" s="160"/>
      <c r="AL60" s="28"/>
      <c r="AM60" s="34"/>
      <c r="AN60" s="133"/>
      <c r="AO60" s="26"/>
      <c r="AP60" s="23"/>
      <c r="AQ60" s="23"/>
      <c r="BE60" s="22"/>
      <c r="BF60" s="136"/>
    </row>
    <row r="61" spans="1:68" ht="14.1" customHeight="1">
      <c r="A61" s="23"/>
      <c r="B61" s="1736" t="s">
        <v>445</v>
      </c>
      <c r="C61" s="1860"/>
      <c r="D61" s="1737" t="s">
        <v>734</v>
      </c>
      <c r="E61" s="1737"/>
      <c r="F61" s="1737"/>
      <c r="G61" s="1737"/>
      <c r="H61" s="1737"/>
      <c r="I61" s="1737"/>
      <c r="J61" s="1737"/>
      <c r="K61" s="1737"/>
      <c r="L61" s="1737"/>
      <c r="M61" s="1737"/>
      <c r="N61" s="1737"/>
      <c r="O61" s="1737"/>
      <c r="P61" s="1737"/>
      <c r="Q61" s="1737"/>
      <c r="R61" s="1737"/>
      <c r="S61" s="1737"/>
      <c r="T61" s="1737"/>
      <c r="U61" s="1737"/>
      <c r="V61" s="1737"/>
      <c r="W61" s="1737"/>
      <c r="X61" s="1737"/>
      <c r="Z61" s="176" t="s">
        <v>500</v>
      </c>
      <c r="AA61" s="2022" t="s">
        <v>196</v>
      </c>
      <c r="AB61" s="2022"/>
      <c r="AC61" s="2022"/>
      <c r="AD61" s="2022"/>
      <c r="AE61" s="2022"/>
      <c r="AF61" s="2022"/>
      <c r="AG61" s="2022"/>
      <c r="AH61" s="2022"/>
      <c r="AI61" s="2022"/>
      <c r="AJ61" s="2022"/>
      <c r="AK61" s="2022"/>
      <c r="AL61" s="698"/>
      <c r="AM61" s="34"/>
      <c r="AN61" s="699"/>
      <c r="AO61" s="699"/>
      <c r="AP61" s="699"/>
      <c r="AQ61" s="699"/>
      <c r="AR61" s="699"/>
      <c r="AS61" s="699"/>
      <c r="AT61" s="699"/>
      <c r="AU61" s="699"/>
      <c r="AV61" s="699"/>
      <c r="AW61" s="699"/>
      <c r="AX61" s="699"/>
      <c r="AY61" s="699"/>
      <c r="AZ61" s="699"/>
      <c r="BA61" s="699"/>
      <c r="BB61" s="23"/>
      <c r="BC61" s="23"/>
      <c r="BD61" s="23"/>
      <c r="BE61" s="23"/>
      <c r="BF61" s="23"/>
    </row>
    <row r="62" spans="1:68" ht="14.1" customHeight="1">
      <c r="A62" s="23"/>
      <c r="B62" s="34"/>
      <c r="C62" s="23"/>
      <c r="D62" s="23"/>
      <c r="G62" s="23"/>
      <c r="H62" s="23"/>
      <c r="I62" s="23"/>
      <c r="J62" s="23"/>
      <c r="K62" s="23"/>
      <c r="L62" s="23"/>
      <c r="M62" s="23"/>
      <c r="N62" s="23"/>
      <c r="O62" s="23"/>
      <c r="P62" s="23"/>
      <c r="Q62" s="23"/>
      <c r="R62" s="23"/>
      <c r="S62" s="23"/>
      <c r="T62" s="23"/>
      <c r="U62" s="23"/>
      <c r="V62" s="136"/>
      <c r="W62" s="105"/>
      <c r="X62" s="105"/>
      <c r="Y62" s="105"/>
      <c r="Z62" s="169"/>
      <c r="AA62" s="1707" t="s">
        <v>1242</v>
      </c>
      <c r="AB62" s="1707"/>
      <c r="AC62" s="1707"/>
      <c r="AD62" s="1707"/>
      <c r="AE62" s="1707"/>
      <c r="AF62" s="1707"/>
      <c r="AG62" s="1707"/>
      <c r="AH62" s="1707"/>
      <c r="AI62" s="1707"/>
      <c r="AJ62" s="1707"/>
      <c r="AK62" s="1707"/>
      <c r="AL62" s="28"/>
      <c r="AM62" s="34"/>
      <c r="AN62" s="133"/>
      <c r="AO62" s="26"/>
      <c r="AP62" s="23"/>
      <c r="AQ62" s="23"/>
      <c r="AR62" s="23"/>
      <c r="AS62" s="23"/>
      <c r="AT62" s="23"/>
      <c r="AU62" s="23"/>
      <c r="AV62" s="23"/>
      <c r="AW62" s="23"/>
      <c r="AX62" s="23"/>
      <c r="AY62" s="23"/>
      <c r="AZ62" s="23"/>
      <c r="BA62" s="23"/>
      <c r="BB62" s="23"/>
      <c r="BC62" s="23"/>
      <c r="BD62" s="23"/>
      <c r="BE62" s="23"/>
      <c r="BF62" s="23"/>
    </row>
    <row r="63" spans="1:68" ht="14.1" customHeight="1">
      <c r="A63" s="23"/>
      <c r="B63" s="34"/>
      <c r="D63" s="136" t="s">
        <v>15</v>
      </c>
      <c r="E63" s="1737" t="s">
        <v>735</v>
      </c>
      <c r="F63" s="1737"/>
      <c r="G63" s="1737"/>
      <c r="H63" s="1737"/>
      <c r="I63" s="1737"/>
      <c r="J63" s="1737"/>
      <c r="K63" s="1737"/>
      <c r="L63" s="1737"/>
      <c r="M63" s="1737"/>
      <c r="N63" s="1737"/>
      <c r="O63" s="1737"/>
      <c r="P63" s="1737"/>
      <c r="Q63" s="1737"/>
      <c r="R63" s="1737"/>
      <c r="S63" s="1737"/>
      <c r="T63" s="1737"/>
      <c r="U63" s="1737"/>
      <c r="V63" s="1737"/>
      <c r="W63" s="1737"/>
      <c r="X63" s="1737"/>
      <c r="Z63" s="49"/>
      <c r="AA63" s="1707"/>
      <c r="AB63" s="1707"/>
      <c r="AC63" s="1707"/>
      <c r="AD63" s="1707"/>
      <c r="AE63" s="1707"/>
      <c r="AF63" s="1707"/>
      <c r="AG63" s="1707"/>
      <c r="AH63" s="1707"/>
      <c r="AI63" s="1707"/>
      <c r="AJ63" s="1707"/>
      <c r="AK63" s="1707"/>
      <c r="AL63" s="28"/>
      <c r="AM63" s="34"/>
      <c r="AN63" s="133"/>
      <c r="AO63" s="26"/>
      <c r="AP63" s="23"/>
      <c r="AQ63" s="23"/>
      <c r="AR63" s="23"/>
      <c r="AS63" s="23"/>
      <c r="AT63" s="23"/>
      <c r="AU63" s="23"/>
      <c r="AV63" s="23"/>
      <c r="AW63" s="23"/>
      <c r="AX63" s="23"/>
      <c r="AY63" s="23"/>
      <c r="AZ63" s="23"/>
      <c r="BA63" s="23"/>
      <c r="BB63" s="23"/>
      <c r="BC63" s="23"/>
      <c r="BD63" s="23"/>
      <c r="BE63" s="23"/>
      <c r="BF63" s="23"/>
    </row>
    <row r="64" spans="1:68" ht="14.1" customHeight="1">
      <c r="A64" s="23"/>
      <c r="B64" s="34"/>
      <c r="E64" s="23"/>
      <c r="F64" s="23"/>
      <c r="Z64" s="49"/>
      <c r="AA64" s="1707"/>
      <c r="AB64" s="1707"/>
      <c r="AC64" s="1707"/>
      <c r="AD64" s="1707"/>
      <c r="AE64" s="1707"/>
      <c r="AF64" s="1707"/>
      <c r="AG64" s="1707"/>
      <c r="AH64" s="1707"/>
      <c r="AI64" s="1707"/>
      <c r="AJ64" s="1707"/>
      <c r="AK64" s="1707"/>
      <c r="AL64" s="203"/>
      <c r="AM64" s="34"/>
      <c r="AN64" s="133"/>
      <c r="AO64" s="26"/>
      <c r="BE64" s="22"/>
    </row>
    <row r="65" spans="1:58" ht="14.1" customHeight="1">
      <c r="A65" s="23"/>
      <c r="B65" s="29"/>
      <c r="S65" s="697"/>
      <c r="T65" s="23"/>
      <c r="U65" s="23"/>
      <c r="V65" s="23"/>
      <c r="W65" s="23"/>
      <c r="X65" s="23"/>
      <c r="Y65" s="48"/>
      <c r="Z65" s="49"/>
      <c r="AA65" s="1707"/>
      <c r="AB65" s="1707"/>
      <c r="AC65" s="1707"/>
      <c r="AD65" s="1707"/>
      <c r="AE65" s="1707"/>
      <c r="AF65" s="1707"/>
      <c r="AG65" s="1707"/>
      <c r="AH65" s="1707"/>
      <c r="AI65" s="1707"/>
      <c r="AJ65" s="1707"/>
      <c r="AK65" s="1707"/>
      <c r="AL65" s="32"/>
      <c r="AM65" s="34"/>
      <c r="AN65" s="133"/>
      <c r="AO65" s="26"/>
      <c r="BE65" s="22"/>
    </row>
    <row r="66" spans="1:58" ht="14.1" customHeight="1" thickBot="1">
      <c r="A66" s="23"/>
      <c r="B66" s="94"/>
      <c r="C66" s="96"/>
      <c r="D66" s="96"/>
      <c r="E66" s="96"/>
      <c r="F66" s="96"/>
      <c r="G66" s="96"/>
      <c r="H66" s="96"/>
      <c r="I66" s="96"/>
      <c r="J66" s="96"/>
      <c r="K66" s="96"/>
      <c r="L66" s="96"/>
      <c r="M66" s="96"/>
      <c r="N66" s="96"/>
      <c r="O66" s="96"/>
      <c r="P66" s="96"/>
      <c r="Q66" s="96"/>
      <c r="R66" s="96"/>
      <c r="S66" s="96"/>
      <c r="T66" s="96"/>
      <c r="U66" s="96"/>
      <c r="V66" s="96"/>
      <c r="W66" s="96"/>
      <c r="X66" s="96"/>
      <c r="Y66" s="700"/>
      <c r="Z66" s="701"/>
      <c r="AA66" s="2549"/>
      <c r="AB66" s="2549"/>
      <c r="AC66" s="2549"/>
      <c r="AD66" s="2549"/>
      <c r="AE66" s="2549"/>
      <c r="AF66" s="2549"/>
      <c r="AG66" s="2549"/>
      <c r="AH66" s="2549"/>
      <c r="AI66" s="2549"/>
      <c r="AJ66" s="2549"/>
      <c r="AK66" s="2549"/>
      <c r="AL66" s="209"/>
      <c r="AM66" s="34"/>
      <c r="AN66" s="23"/>
      <c r="AO66" s="23"/>
      <c r="AP66" s="35"/>
      <c r="AQ66" s="35"/>
      <c r="AR66" s="35"/>
      <c r="AS66" s="35"/>
      <c r="AT66" s="35"/>
      <c r="AU66" s="35"/>
      <c r="AV66" s="35"/>
      <c r="AW66" s="35"/>
      <c r="AX66" s="35"/>
      <c r="AY66" s="35"/>
      <c r="AZ66" s="35"/>
      <c r="BA66" s="35"/>
      <c r="BB66" s="35"/>
      <c r="BC66" s="35"/>
      <c r="BD66" s="35"/>
      <c r="BE66" s="35"/>
      <c r="BF66" s="35"/>
    </row>
    <row r="67" spans="1:58" ht="14.1" customHeight="1">
      <c r="B67" s="702"/>
      <c r="C67" s="702"/>
      <c r="D67" s="702"/>
      <c r="E67" s="702"/>
      <c r="F67" s="702"/>
      <c r="G67" s="702"/>
      <c r="H67" s="702"/>
      <c r="I67" s="702"/>
      <c r="J67" s="702"/>
      <c r="K67" s="702"/>
      <c r="L67" s="702"/>
      <c r="M67" s="702"/>
      <c r="N67" s="702"/>
      <c r="O67" s="702"/>
      <c r="P67" s="702"/>
      <c r="Q67" s="702"/>
      <c r="R67" s="702"/>
      <c r="S67" s="702"/>
      <c r="T67" s="702"/>
      <c r="U67" s="702"/>
      <c r="V67" s="702"/>
      <c r="W67" s="702"/>
      <c r="X67" s="702"/>
      <c r="Y67" s="702"/>
      <c r="Z67" s="703"/>
      <c r="AA67" s="704"/>
      <c r="AB67" s="704"/>
      <c r="AC67" s="704"/>
      <c r="AD67" s="704"/>
      <c r="AE67" s="704"/>
      <c r="AF67" s="704"/>
      <c r="AG67" s="704"/>
      <c r="AH67" s="704"/>
      <c r="AI67" s="704"/>
      <c r="AJ67" s="702"/>
      <c r="AK67" s="702"/>
      <c r="AL67" s="702"/>
    </row>
    <row r="68" spans="1:58" ht="14.1" customHeight="1"/>
    <row r="69" spans="1:58" ht="14.1" customHeight="1"/>
    <row r="70" spans="1:58" ht="14.1" customHeight="1"/>
    <row r="71" spans="1:58" ht="14.1" customHeight="1"/>
    <row r="72" spans="1:58" ht="14.1" customHeight="1"/>
    <row r="73" spans="1:58" ht="14.1" customHeight="1"/>
    <row r="74" spans="1:58" ht="14.1" customHeight="1"/>
    <row r="75" spans="1:58" ht="14.1" customHeight="1"/>
    <row r="76" spans="1:58" ht="14.1" customHeight="1"/>
    <row r="77" spans="1:58" ht="14.1" customHeight="1"/>
    <row r="78" spans="1:58" ht="14.1" customHeight="1"/>
    <row r="79" spans="1:58" ht="14.1" customHeight="1"/>
    <row r="80" spans="1:58" ht="14.1" customHeight="1"/>
    <row r="81" ht="14.1" customHeight="1"/>
    <row r="82" ht="14.1" customHeight="1"/>
    <row r="83" ht="14.1" customHeight="1"/>
    <row r="84" ht="14.1" customHeight="1"/>
  </sheetData>
  <sheetProtection algorithmName="SHA-512" hashValue="901Jm3yU4zaTYuwEZplUxedYg590fqPdv6HXck3EjuaamPKGkcFD+aW8Z8Gbi9ORTjeh7Xi4NGjGYBUMrl3Fww==" saltValue="VoPaTDATzMQv4RmDsPR5aw==" spinCount="100000" sheet="1" formatCells="0" formatColumns="0" formatRows="0"/>
  <mergeCells count="527">
    <mergeCell ref="V6:AA6"/>
    <mergeCell ref="AB6:AC6"/>
    <mergeCell ref="AD6:AE6"/>
    <mergeCell ref="AI6:AK6"/>
    <mergeCell ref="P46:Q47"/>
    <mergeCell ref="P36:Q36"/>
    <mergeCell ref="R36:S36"/>
    <mergeCell ref="T36:U36"/>
    <mergeCell ref="P35:Q35"/>
    <mergeCell ref="X46:Y47"/>
    <mergeCell ref="T45:U45"/>
    <mergeCell ref="R39:S39"/>
    <mergeCell ref="T39:U39"/>
    <mergeCell ref="P41:Q41"/>
    <mergeCell ref="R41:S41"/>
    <mergeCell ref="V44:W44"/>
    <mergeCell ref="R42:S42"/>
    <mergeCell ref="T42:U42"/>
    <mergeCell ref="T40:U40"/>
    <mergeCell ref="R43:S43"/>
    <mergeCell ref="X37:Y37"/>
    <mergeCell ref="P40:Q40"/>
    <mergeCell ref="P45:Q45"/>
    <mergeCell ref="P37:Q37"/>
    <mergeCell ref="B61:C61"/>
    <mergeCell ref="J30:Q30"/>
    <mergeCell ref="J31:Q31"/>
    <mergeCell ref="U54:Z54"/>
    <mergeCell ref="U56:Z56"/>
    <mergeCell ref="B58:C58"/>
    <mergeCell ref="F34:G34"/>
    <mergeCell ref="C34:E34"/>
    <mergeCell ref="P33:Q33"/>
    <mergeCell ref="P34:Q34"/>
    <mergeCell ref="J34:K34"/>
    <mergeCell ref="L34:M34"/>
    <mergeCell ref="E56:O56"/>
    <mergeCell ref="E54:O54"/>
    <mergeCell ref="C53:E53"/>
    <mergeCell ref="C55:E55"/>
    <mergeCell ref="I48:O48"/>
    <mergeCell ref="I50:AJ50"/>
    <mergeCell ref="AC54:AG54"/>
    <mergeCell ref="J35:K35"/>
    <mergeCell ref="L35:M35"/>
    <mergeCell ref="R46:S47"/>
    <mergeCell ref="T46:U47"/>
    <mergeCell ref="R40:S40"/>
    <mergeCell ref="C13:E13"/>
    <mergeCell ref="F13:G13"/>
    <mergeCell ref="AF19:AG19"/>
    <mergeCell ref="C21:E22"/>
    <mergeCell ref="F21:G22"/>
    <mergeCell ref="H21:I22"/>
    <mergeCell ref="J21:K22"/>
    <mergeCell ref="L21:M22"/>
    <mergeCell ref="N21:O22"/>
    <mergeCell ref="P21:Q22"/>
    <mergeCell ref="R21:S22"/>
    <mergeCell ref="T21:U22"/>
    <mergeCell ref="X14:Y14"/>
    <mergeCell ref="R19:S19"/>
    <mergeCell ref="R13:S13"/>
    <mergeCell ref="H13:I13"/>
    <mergeCell ref="J13:K13"/>
    <mergeCell ref="L13:M13"/>
    <mergeCell ref="Z19:AA19"/>
    <mergeCell ref="H18:I18"/>
    <mergeCell ref="AD19:AE19"/>
    <mergeCell ref="V21:W22"/>
    <mergeCell ref="R20:S20"/>
    <mergeCell ref="X21:Y22"/>
    <mergeCell ref="C14:E14"/>
    <mergeCell ref="AH14:AJ14"/>
    <mergeCell ref="X20:Y20"/>
    <mergeCell ref="Z20:AA20"/>
    <mergeCell ref="AF15:AG15"/>
    <mergeCell ref="AB18:AC18"/>
    <mergeCell ref="V17:W17"/>
    <mergeCell ref="X17:Y17"/>
    <mergeCell ref="R16:S16"/>
    <mergeCell ref="P18:Q18"/>
    <mergeCell ref="R18:S18"/>
    <mergeCell ref="T18:U18"/>
    <mergeCell ref="AH18:AJ18"/>
    <mergeCell ref="N15:O15"/>
    <mergeCell ref="AF18:AG18"/>
    <mergeCell ref="AH16:AJ16"/>
    <mergeCell ref="AB15:AC15"/>
    <mergeCell ref="AD15:AE15"/>
    <mergeCell ref="T16:U16"/>
    <mergeCell ref="V16:W16"/>
    <mergeCell ref="P20:Q20"/>
    <mergeCell ref="X16:Y16"/>
    <mergeCell ref="V15:W15"/>
    <mergeCell ref="Z15:AA15"/>
    <mergeCell ref="H12:I12"/>
    <mergeCell ref="R12:S12"/>
    <mergeCell ref="V12:W12"/>
    <mergeCell ref="X12:Y12"/>
    <mergeCell ref="Z12:AA12"/>
    <mergeCell ref="AB12:AC12"/>
    <mergeCell ref="AD12:AE12"/>
    <mergeCell ref="AF12:AG12"/>
    <mergeCell ref="H14:I14"/>
    <mergeCell ref="J14:K14"/>
    <mergeCell ref="L14:M14"/>
    <mergeCell ref="N14:O14"/>
    <mergeCell ref="P14:Q14"/>
    <mergeCell ref="AF13:AG13"/>
    <mergeCell ref="Z13:AA13"/>
    <mergeCell ref="AD14:AE14"/>
    <mergeCell ref="AF14:AG14"/>
    <mergeCell ref="AD13:AE13"/>
    <mergeCell ref="J12:K12"/>
    <mergeCell ref="L12:M12"/>
    <mergeCell ref="N12:O12"/>
    <mergeCell ref="P12:Q12"/>
    <mergeCell ref="T14:U14"/>
    <mergeCell ref="V14:W14"/>
    <mergeCell ref="F7:I7"/>
    <mergeCell ref="C12:E12"/>
    <mergeCell ref="V13:W13"/>
    <mergeCell ref="X13:Y13"/>
    <mergeCell ref="N13:O13"/>
    <mergeCell ref="F12:G12"/>
    <mergeCell ref="AF11:AG11"/>
    <mergeCell ref="AH11:AJ11"/>
    <mergeCell ref="Z11:AA11"/>
    <mergeCell ref="AB11:AC11"/>
    <mergeCell ref="AD11:AE11"/>
    <mergeCell ref="T13:U13"/>
    <mergeCell ref="C11:E11"/>
    <mergeCell ref="F11:G11"/>
    <mergeCell ref="H11:I11"/>
    <mergeCell ref="J11:K11"/>
    <mergeCell ref="L11:M11"/>
    <mergeCell ref="V11:W11"/>
    <mergeCell ref="X11:Y11"/>
    <mergeCell ref="N11:O11"/>
    <mergeCell ref="P11:Q11"/>
    <mergeCell ref="R11:S11"/>
    <mergeCell ref="T11:U11"/>
    <mergeCell ref="AH13:AJ13"/>
    <mergeCell ref="C10:E10"/>
    <mergeCell ref="X10:Y10"/>
    <mergeCell ref="H10:I10"/>
    <mergeCell ref="J10:K10"/>
    <mergeCell ref="L10:M10"/>
    <mergeCell ref="N10:O10"/>
    <mergeCell ref="P10:Q10"/>
    <mergeCell ref="R10:S10"/>
    <mergeCell ref="T10:U10"/>
    <mergeCell ref="V10:W10"/>
    <mergeCell ref="AD10:AE10"/>
    <mergeCell ref="AF10:AG10"/>
    <mergeCell ref="AH10:AJ10"/>
    <mergeCell ref="V9:W9"/>
    <mergeCell ref="X9:Y9"/>
    <mergeCell ref="Z9:AA9"/>
    <mergeCell ref="AB9:AC9"/>
    <mergeCell ref="AD9:AE9"/>
    <mergeCell ref="AF9:AG9"/>
    <mergeCell ref="AH9:AJ9"/>
    <mergeCell ref="D4:X4"/>
    <mergeCell ref="D5:AK5"/>
    <mergeCell ref="R9:S9"/>
    <mergeCell ref="T9:U9"/>
    <mergeCell ref="N7:Q7"/>
    <mergeCell ref="R7:U7"/>
    <mergeCell ref="V7:Y7"/>
    <mergeCell ref="Z7:AC7"/>
    <mergeCell ref="AD7:AG7"/>
    <mergeCell ref="AH7:AJ8"/>
    <mergeCell ref="F8:G8"/>
    <mergeCell ref="H8:I8"/>
    <mergeCell ref="J8:K8"/>
    <mergeCell ref="L8:M8"/>
    <mergeCell ref="N8:O8"/>
    <mergeCell ref="P8:Q8"/>
    <mergeCell ref="R8:S8"/>
    <mergeCell ref="T8:U8"/>
    <mergeCell ref="V8:W8"/>
    <mergeCell ref="X8:Y8"/>
    <mergeCell ref="Z8:AA8"/>
    <mergeCell ref="AB8:AC8"/>
    <mergeCell ref="AD8:AE8"/>
    <mergeCell ref="C7:E8"/>
    <mergeCell ref="B5:C5"/>
    <mergeCell ref="T6:U6"/>
    <mergeCell ref="J19:K19"/>
    <mergeCell ref="L19:M19"/>
    <mergeCell ref="N19:O19"/>
    <mergeCell ref="J16:K16"/>
    <mergeCell ref="L16:M16"/>
    <mergeCell ref="N16:O16"/>
    <mergeCell ref="P16:Q16"/>
    <mergeCell ref="T19:U19"/>
    <mergeCell ref="F10:G10"/>
    <mergeCell ref="J7:M7"/>
    <mergeCell ref="C9:E9"/>
    <mergeCell ref="F9:G9"/>
    <mergeCell ref="H9:I9"/>
    <mergeCell ref="J9:K9"/>
    <mergeCell ref="C18:E18"/>
    <mergeCell ref="F18:G18"/>
    <mergeCell ref="J18:K18"/>
    <mergeCell ref="J15:K15"/>
    <mergeCell ref="C17:E17"/>
    <mergeCell ref="F15:G15"/>
    <mergeCell ref="H15:I15"/>
    <mergeCell ref="D6:G6"/>
    <mergeCell ref="R14:S14"/>
    <mergeCell ref="AB13:AC13"/>
    <mergeCell ref="L9:M9"/>
    <mergeCell ref="Z18:AA18"/>
    <mergeCell ref="AB14:AC14"/>
    <mergeCell ref="P9:Q9"/>
    <mergeCell ref="N9:O9"/>
    <mergeCell ref="L18:M18"/>
    <mergeCell ref="N18:O18"/>
    <mergeCell ref="X15:Y15"/>
    <mergeCell ref="T15:U15"/>
    <mergeCell ref="P15:Q15"/>
    <mergeCell ref="R15:S15"/>
    <mergeCell ref="L15:M15"/>
    <mergeCell ref="Z10:AA10"/>
    <mergeCell ref="AB10:AC10"/>
    <mergeCell ref="P13:Q13"/>
    <mergeCell ref="AF8:AG8"/>
    <mergeCell ref="AC56:AG56"/>
    <mergeCell ref="P56:Q56"/>
    <mergeCell ref="P54:Q54"/>
    <mergeCell ref="V34:W34"/>
    <mergeCell ref="AD35:AE35"/>
    <mergeCell ref="V37:W37"/>
    <mergeCell ref="Z44:AA44"/>
    <mergeCell ref="Z41:AA41"/>
    <mergeCell ref="AB37:AC37"/>
    <mergeCell ref="R37:S37"/>
    <mergeCell ref="F53:X53"/>
    <mergeCell ref="F55:X55"/>
    <mergeCell ref="P38:Q38"/>
    <mergeCell ref="R38:S38"/>
    <mergeCell ref="T38:U38"/>
    <mergeCell ref="X38:Y38"/>
    <mergeCell ref="Z38:AA38"/>
    <mergeCell ref="P48:AJ48"/>
    <mergeCell ref="I49:AJ49"/>
    <mergeCell ref="C48:G48"/>
    <mergeCell ref="H34:I34"/>
    <mergeCell ref="R33:S33"/>
    <mergeCell ref="AH31:AJ31"/>
    <mergeCell ref="AH32:AJ33"/>
    <mergeCell ref="AH34:AJ34"/>
    <mergeCell ref="C32:E33"/>
    <mergeCell ref="J37:K37"/>
    <mergeCell ref="L37:M37"/>
    <mergeCell ref="N37:O37"/>
    <mergeCell ref="J36:K36"/>
    <mergeCell ref="C35:E35"/>
    <mergeCell ref="F35:G35"/>
    <mergeCell ref="H35:I35"/>
    <mergeCell ref="C37:E37"/>
    <mergeCell ref="F37:G37"/>
    <mergeCell ref="F36:G36"/>
    <mergeCell ref="H36:I36"/>
    <mergeCell ref="N35:O35"/>
    <mergeCell ref="N34:O34"/>
    <mergeCell ref="R45:S45"/>
    <mergeCell ref="AF35:AG35"/>
    <mergeCell ref="X34:Y34"/>
    <mergeCell ref="R30:S30"/>
    <mergeCell ref="R34:S34"/>
    <mergeCell ref="T30:Z30"/>
    <mergeCell ref="T34:U34"/>
    <mergeCell ref="AB35:AC35"/>
    <mergeCell ref="Z35:AA35"/>
    <mergeCell ref="X35:Y35"/>
    <mergeCell ref="T35:U35"/>
    <mergeCell ref="V35:W35"/>
    <mergeCell ref="R35:S35"/>
    <mergeCell ref="T41:U41"/>
    <mergeCell ref="V40:W40"/>
    <mergeCell ref="X40:Y40"/>
    <mergeCell ref="Z40:AA40"/>
    <mergeCell ref="X45:Y45"/>
    <mergeCell ref="Z45:AA45"/>
    <mergeCell ref="AF39:AG39"/>
    <mergeCell ref="T31:Z31"/>
    <mergeCell ref="Z21:AA22"/>
    <mergeCell ref="AB21:AC22"/>
    <mergeCell ref="AF21:AG22"/>
    <mergeCell ref="AH21:AJ22"/>
    <mergeCell ref="D27:X27"/>
    <mergeCell ref="P28:Q28"/>
    <mergeCell ref="U28:X28"/>
    <mergeCell ref="E28:O28"/>
    <mergeCell ref="AB19:AC19"/>
    <mergeCell ref="T20:U20"/>
    <mergeCell ref="P23:AJ23"/>
    <mergeCell ref="AH19:AJ19"/>
    <mergeCell ref="AH20:AJ20"/>
    <mergeCell ref="AA28:AE28"/>
    <mergeCell ref="I24:AJ24"/>
    <mergeCell ref="P19:Q19"/>
    <mergeCell ref="F20:G20"/>
    <mergeCell ref="H20:I20"/>
    <mergeCell ref="J20:K20"/>
    <mergeCell ref="L20:M20"/>
    <mergeCell ref="N20:O20"/>
    <mergeCell ref="F19:G19"/>
    <mergeCell ref="C20:E20"/>
    <mergeCell ref="V19:W19"/>
    <mergeCell ref="X19:Y19"/>
    <mergeCell ref="H19:I19"/>
    <mergeCell ref="V18:W18"/>
    <mergeCell ref="F17:G17"/>
    <mergeCell ref="H17:I17"/>
    <mergeCell ref="J17:K17"/>
    <mergeCell ref="L17:M17"/>
    <mergeCell ref="N17:O17"/>
    <mergeCell ref="C19:E19"/>
    <mergeCell ref="X18:Y18"/>
    <mergeCell ref="P17:Q17"/>
    <mergeCell ref="R17:S17"/>
    <mergeCell ref="T17:U17"/>
    <mergeCell ref="AD18:AE18"/>
    <mergeCell ref="A1:AL1"/>
    <mergeCell ref="AH17:AJ17"/>
    <mergeCell ref="AB16:AC16"/>
    <mergeCell ref="AD16:AE16"/>
    <mergeCell ref="AB17:AC17"/>
    <mergeCell ref="AD17:AE17"/>
    <mergeCell ref="AF17:AG17"/>
    <mergeCell ref="Z17:AA17"/>
    <mergeCell ref="Z3:AL3"/>
    <mergeCell ref="AH15:AJ15"/>
    <mergeCell ref="Z14:AA14"/>
    <mergeCell ref="Z16:AA16"/>
    <mergeCell ref="T12:U12"/>
    <mergeCell ref="AH12:AJ12"/>
    <mergeCell ref="B3:Y3"/>
    <mergeCell ref="B4:C4"/>
    <mergeCell ref="C16:E16"/>
    <mergeCell ref="F16:G16"/>
    <mergeCell ref="H16:I16"/>
    <mergeCell ref="F14:G14"/>
    <mergeCell ref="H6:S6"/>
    <mergeCell ref="AF16:AG16"/>
    <mergeCell ref="C15:E15"/>
    <mergeCell ref="AB20:AC20"/>
    <mergeCell ref="AD20:AE20"/>
    <mergeCell ref="AF20:AG20"/>
    <mergeCell ref="I23:O23"/>
    <mergeCell ref="Z33:AA33"/>
    <mergeCell ref="AD34:AE34"/>
    <mergeCell ref="Z32:AC32"/>
    <mergeCell ref="AD32:AG32"/>
    <mergeCell ref="AB34:AC34"/>
    <mergeCell ref="AF34:AG34"/>
    <mergeCell ref="AF33:AG33"/>
    <mergeCell ref="V20:W20"/>
    <mergeCell ref="I25:AJ25"/>
    <mergeCell ref="AH30:AJ30"/>
    <mergeCell ref="AA30:AB30"/>
    <mergeCell ref="R32:U32"/>
    <mergeCell ref="V32:Y32"/>
    <mergeCell ref="T33:U33"/>
    <mergeCell ref="V33:W33"/>
    <mergeCell ref="X33:Y33"/>
    <mergeCell ref="F32:I32"/>
    <mergeCell ref="J32:M32"/>
    <mergeCell ref="N32:Q32"/>
    <mergeCell ref="F33:G33"/>
    <mergeCell ref="C23:G23"/>
    <mergeCell ref="AA31:AB31"/>
    <mergeCell ref="AC31:AD31"/>
    <mergeCell ref="Z34:AA34"/>
    <mergeCell ref="C36:E36"/>
    <mergeCell ref="L36:M36"/>
    <mergeCell ref="N36:O36"/>
    <mergeCell ref="H37:I37"/>
    <mergeCell ref="C38:E38"/>
    <mergeCell ref="F38:G38"/>
    <mergeCell ref="H38:I38"/>
    <mergeCell ref="Z36:AA36"/>
    <mergeCell ref="V38:W38"/>
    <mergeCell ref="T37:U37"/>
    <mergeCell ref="N33:O33"/>
    <mergeCell ref="H33:I33"/>
    <mergeCell ref="J33:K33"/>
    <mergeCell ref="L33:M33"/>
    <mergeCell ref="D30:G30"/>
    <mergeCell ref="AC30:AD30"/>
    <mergeCell ref="AD33:AE33"/>
    <mergeCell ref="R31:S31"/>
    <mergeCell ref="H31:I31"/>
    <mergeCell ref="H30:I30"/>
    <mergeCell ref="C39:E39"/>
    <mergeCell ref="F39:G39"/>
    <mergeCell ref="H39:I39"/>
    <mergeCell ref="J39:K39"/>
    <mergeCell ref="J38:K38"/>
    <mergeCell ref="L38:M38"/>
    <mergeCell ref="N38:O38"/>
    <mergeCell ref="C40:E40"/>
    <mergeCell ref="F40:G40"/>
    <mergeCell ref="H40:I40"/>
    <mergeCell ref="J40:K40"/>
    <mergeCell ref="N40:O40"/>
    <mergeCell ref="L40:M40"/>
    <mergeCell ref="L39:M39"/>
    <mergeCell ref="N39:O39"/>
    <mergeCell ref="P42:Q42"/>
    <mergeCell ref="P39:Q39"/>
    <mergeCell ref="H46:I47"/>
    <mergeCell ref="J46:K47"/>
    <mergeCell ref="L46:M47"/>
    <mergeCell ref="N46:O47"/>
    <mergeCell ref="C41:E41"/>
    <mergeCell ref="F41:G41"/>
    <mergeCell ref="H41:I41"/>
    <mergeCell ref="J41:K41"/>
    <mergeCell ref="L41:M41"/>
    <mergeCell ref="N41:O41"/>
    <mergeCell ref="J43:K43"/>
    <mergeCell ref="L43:M43"/>
    <mergeCell ref="C42:E42"/>
    <mergeCell ref="F42:G42"/>
    <mergeCell ref="H45:I45"/>
    <mergeCell ref="J45:K45"/>
    <mergeCell ref="J42:K42"/>
    <mergeCell ref="C46:E47"/>
    <mergeCell ref="F46:G47"/>
    <mergeCell ref="L45:M45"/>
    <mergeCell ref="N45:O45"/>
    <mergeCell ref="C45:E45"/>
    <mergeCell ref="F45:G45"/>
    <mergeCell ref="AD37:AE37"/>
    <mergeCell ref="AF37:AG37"/>
    <mergeCell ref="X44:Y44"/>
    <mergeCell ref="C44:E44"/>
    <mergeCell ref="F44:G44"/>
    <mergeCell ref="H44:I44"/>
    <mergeCell ref="J44:K44"/>
    <mergeCell ref="L44:M44"/>
    <mergeCell ref="N44:O44"/>
    <mergeCell ref="P44:Q44"/>
    <mergeCell ref="R44:S44"/>
    <mergeCell ref="V42:W42"/>
    <mergeCell ref="V43:W43"/>
    <mergeCell ref="P43:Q43"/>
    <mergeCell ref="T44:U44"/>
    <mergeCell ref="T43:U43"/>
    <mergeCell ref="N43:O43"/>
    <mergeCell ref="C43:E43"/>
    <mergeCell ref="F43:G43"/>
    <mergeCell ref="H43:I43"/>
    <mergeCell ref="L42:M42"/>
    <mergeCell ref="N42:O42"/>
    <mergeCell ref="H42:I42"/>
    <mergeCell ref="Z46:AA47"/>
    <mergeCell ref="X41:Y41"/>
    <mergeCell ref="V41:W41"/>
    <mergeCell ref="X43:Y43"/>
    <mergeCell ref="X42:Y42"/>
    <mergeCell ref="V36:W36"/>
    <mergeCell ref="X36:Y36"/>
    <mergeCell ref="Z37:AA37"/>
    <mergeCell ref="V39:W39"/>
    <mergeCell ref="X39:Y39"/>
    <mergeCell ref="Z39:AA39"/>
    <mergeCell ref="V45:W45"/>
    <mergeCell ref="Z43:AA43"/>
    <mergeCell ref="Z42:AA42"/>
    <mergeCell ref="V46:W47"/>
    <mergeCell ref="AH46:AJ47"/>
    <mergeCell ref="AD47:AE47"/>
    <mergeCell ref="AH45:AJ45"/>
    <mergeCell ref="AB46:AC47"/>
    <mergeCell ref="AF46:AG47"/>
    <mergeCell ref="AB45:AC45"/>
    <mergeCell ref="AH41:AJ41"/>
    <mergeCell ref="AB40:AC40"/>
    <mergeCell ref="AF41:AG41"/>
    <mergeCell ref="AB41:AC41"/>
    <mergeCell ref="AD41:AE41"/>
    <mergeCell ref="AD45:AE45"/>
    <mergeCell ref="AF45:AG45"/>
    <mergeCell ref="AB42:AC42"/>
    <mergeCell ref="AD42:AE42"/>
    <mergeCell ref="AF43:AG43"/>
    <mergeCell ref="AH39:AJ39"/>
    <mergeCell ref="AF38:AG38"/>
    <mergeCell ref="AH42:AJ42"/>
    <mergeCell ref="AH43:AJ43"/>
    <mergeCell ref="AB43:AC43"/>
    <mergeCell ref="AD43:AE43"/>
    <mergeCell ref="AD38:AE38"/>
    <mergeCell ref="AB39:AC39"/>
    <mergeCell ref="AD39:AE39"/>
    <mergeCell ref="AB38:AC38"/>
    <mergeCell ref="AA58:AK59"/>
    <mergeCell ref="D52:AJ52"/>
    <mergeCell ref="D58:X58"/>
    <mergeCell ref="D61:X61"/>
    <mergeCell ref="E63:X63"/>
    <mergeCell ref="AA62:AK66"/>
    <mergeCell ref="AA61:AK61"/>
    <mergeCell ref="AD22:AE22"/>
    <mergeCell ref="AB44:AC44"/>
    <mergeCell ref="AD44:AE44"/>
    <mergeCell ref="AF44:AG44"/>
    <mergeCell ref="AH44:AJ44"/>
    <mergeCell ref="AH40:AJ40"/>
    <mergeCell ref="AD40:AE40"/>
    <mergeCell ref="AF40:AG40"/>
    <mergeCell ref="AH37:AJ37"/>
    <mergeCell ref="AH36:AJ36"/>
    <mergeCell ref="AB33:AC33"/>
    <mergeCell ref="AH35:AJ35"/>
    <mergeCell ref="AB36:AC36"/>
    <mergeCell ref="AD36:AE36"/>
    <mergeCell ref="AF36:AG36"/>
    <mergeCell ref="AF42:AG42"/>
    <mergeCell ref="AH38:AJ38"/>
  </mergeCells>
  <phoneticPr fontId="4"/>
  <conditionalFormatting sqref="F9:AC20">
    <cfRule type="containsBlanks" dxfId="334" priority="2">
      <formula>LEN(TRIM(F9))=0</formula>
    </cfRule>
  </conditionalFormatting>
  <conditionalFormatting sqref="F34:AC45">
    <cfRule type="containsBlanks" dxfId="333" priority="6">
      <formula>LEN(TRIM(F34))=0</formula>
    </cfRule>
  </conditionalFormatting>
  <conditionalFormatting sqref="P28 R30:S31 AA30:AB31 AE30:AE31 AG30:AG31">
    <cfRule type="containsBlanks" dxfId="332" priority="8">
      <formula>LEN(TRIM(P28))=0</formula>
    </cfRule>
  </conditionalFormatting>
  <conditionalFormatting sqref="P54:Q54">
    <cfRule type="containsBlanks" dxfId="331" priority="5">
      <formula>LEN(TRIM(P54))=0</formula>
    </cfRule>
  </conditionalFormatting>
  <conditionalFormatting sqref="P56:Q56">
    <cfRule type="containsBlanks" dxfId="330" priority="4">
      <formula>LEN(TRIM(P56))=0</formula>
    </cfRule>
  </conditionalFormatting>
  <conditionalFormatting sqref="T6:U6 AB6:AC6 AF6 AH6">
    <cfRule type="containsBlanks" dxfId="329" priority="1">
      <formula>LEN(TRIM(T6))=0</formula>
    </cfRule>
  </conditionalFormatting>
  <dataValidations count="1">
    <dataValidation imeMode="off" allowBlank="1" showInputMessage="1" showErrorMessage="1" sqref="T6:U6 AB6:AC6 AF6 AH6" xr:uid="{3E8E3F68-23E6-4F32-9816-75244730FB2A}"/>
  </dataValidations>
  <printOptions horizontalCentered="1"/>
  <pageMargins left="0.70866141732283472" right="0.23622047244094491" top="0.39370078740157483" bottom="0.23622047244094491" header="0" footer="0"/>
  <pageSetup paperSize="9" orientation="portrait" r:id="rId1"/>
  <headerFooter alignWithMargins="0"/>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910" r:id="rId4" name="Check Box 7">
              <controlPr defaultSize="0" autoFill="0" autoLine="0" autoPict="0">
                <anchor moveWithCells="1">
                  <from>
                    <xdr:col>18</xdr:col>
                    <xdr:colOff>180975</xdr:colOff>
                    <xdr:row>27</xdr:row>
                    <xdr:rowOff>0</xdr:rowOff>
                  </from>
                  <to>
                    <xdr:col>20</xdr:col>
                    <xdr:colOff>0</xdr:colOff>
                    <xdr:row>28</xdr:row>
                    <xdr:rowOff>28575</xdr:rowOff>
                  </to>
                </anchor>
              </controlPr>
            </control>
          </mc:Choice>
        </mc:AlternateContent>
        <mc:AlternateContent xmlns:mc="http://schemas.openxmlformats.org/markup-compatibility/2006">
          <mc:Choice Requires="x14">
            <control shapeId="164911" r:id="rId5" name="Check Box 47">
              <controlPr defaultSize="0" autoFill="0" autoLine="0" autoPict="0">
                <anchor moveWithCells="1">
                  <from>
                    <xdr:col>24</xdr:col>
                    <xdr:colOff>180975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64912" r:id="rId6" name="Check Box 48">
              <controlPr defaultSize="0" autoFill="0" autoLine="0" autoPict="0">
                <anchor moveWithCells="1">
                  <from>
                    <xdr:col>19</xdr:col>
                    <xdr:colOff>0</xdr:colOff>
                    <xdr:row>52</xdr:row>
                    <xdr:rowOff>161925</xdr:rowOff>
                  </from>
                  <to>
                    <xdr:col>20</xdr:col>
                    <xdr:colOff>57150</xdr:colOff>
                    <xdr:row>53</xdr:row>
                    <xdr:rowOff>161925</xdr:rowOff>
                  </to>
                </anchor>
              </controlPr>
            </control>
          </mc:Choice>
        </mc:AlternateContent>
        <mc:AlternateContent xmlns:mc="http://schemas.openxmlformats.org/markup-compatibility/2006">
          <mc:Choice Requires="x14">
            <control shapeId="164913" r:id="rId7" name="Check Box 49">
              <controlPr defaultSize="0" autoFill="0" autoLine="0" autoPict="0">
                <anchor moveWithCells="1">
                  <from>
                    <xdr:col>26</xdr:col>
                    <xdr:colOff>171450</xdr:colOff>
                    <xdr:row>52</xdr:row>
                    <xdr:rowOff>161925</xdr:rowOff>
                  </from>
                  <to>
                    <xdr:col>27</xdr:col>
                    <xdr:colOff>171450</xdr:colOff>
                    <xdr:row>54</xdr:row>
                    <xdr:rowOff>9525</xdr:rowOff>
                  </to>
                </anchor>
              </controlPr>
            </control>
          </mc:Choice>
        </mc:AlternateContent>
        <mc:AlternateContent xmlns:mc="http://schemas.openxmlformats.org/markup-compatibility/2006">
          <mc:Choice Requires="x14">
            <control shapeId="164914" r:id="rId8" name="Check Box 50">
              <controlPr defaultSize="0" autoFill="0" autoLine="0" autoPict="0">
                <anchor moveWithCells="1">
                  <from>
                    <xdr:col>19</xdr:col>
                    <xdr:colOff>0</xdr:colOff>
                    <xdr:row>54</xdr:row>
                    <xdr:rowOff>161925</xdr:rowOff>
                  </from>
                  <to>
                    <xdr:col>20</xdr:col>
                    <xdr:colOff>0</xdr:colOff>
                    <xdr:row>56</xdr:row>
                    <xdr:rowOff>9525</xdr:rowOff>
                  </to>
                </anchor>
              </controlPr>
            </control>
          </mc:Choice>
        </mc:AlternateContent>
        <mc:AlternateContent xmlns:mc="http://schemas.openxmlformats.org/markup-compatibility/2006">
          <mc:Choice Requires="x14">
            <control shapeId="164915" r:id="rId9" name="Check Box 51">
              <controlPr defaultSize="0" autoFill="0" autoLine="0" autoPict="0">
                <anchor moveWithCells="1">
                  <from>
                    <xdr:col>26</xdr:col>
                    <xdr:colOff>171450</xdr:colOff>
                    <xdr:row>55</xdr:row>
                    <xdr:rowOff>0</xdr:rowOff>
                  </from>
                  <to>
                    <xdr:col>27</xdr:col>
                    <xdr:colOff>171450</xdr:colOff>
                    <xdr:row>56</xdr:row>
                    <xdr:rowOff>19050</xdr:rowOff>
                  </to>
                </anchor>
              </controlPr>
            </control>
          </mc:Choice>
        </mc:AlternateContent>
        <mc:AlternateContent xmlns:mc="http://schemas.openxmlformats.org/markup-compatibility/2006">
          <mc:Choice Requires="x14">
            <control shapeId="164941" r:id="rId10" name="Check Box 45">
              <controlPr defaultSize="0" autoFill="0" autoLine="0" autoPict="0">
                <anchor moveWithCells="1" sizeWithCells="1">
                  <from>
                    <xdr:col>17</xdr:col>
                    <xdr:colOff>171450</xdr:colOff>
                    <xdr:row>57</xdr:row>
                    <xdr:rowOff>152400</xdr:rowOff>
                  </from>
                  <to>
                    <xdr:col>20</xdr:col>
                    <xdr:colOff>152400</xdr:colOff>
                    <xdr:row>59</xdr:row>
                    <xdr:rowOff>19050</xdr:rowOff>
                  </to>
                </anchor>
              </controlPr>
            </control>
          </mc:Choice>
        </mc:AlternateContent>
        <mc:AlternateContent xmlns:mc="http://schemas.openxmlformats.org/markup-compatibility/2006">
          <mc:Choice Requires="x14">
            <control shapeId="164942" r:id="rId11" name="Check Box 46">
              <controlPr defaultSize="0" autoFill="0" autoLine="0" autoPict="0">
                <anchor moveWithCells="1" sizeWithCells="1">
                  <from>
                    <xdr:col>21</xdr:col>
                    <xdr:colOff>19050</xdr:colOff>
                    <xdr:row>57</xdr:row>
                    <xdr:rowOff>152400</xdr:rowOff>
                  </from>
                  <to>
                    <xdr:col>24</xdr:col>
                    <xdr:colOff>0</xdr:colOff>
                    <xdr:row>59</xdr:row>
                    <xdr:rowOff>9525</xdr:rowOff>
                  </to>
                </anchor>
              </controlPr>
            </control>
          </mc:Choice>
        </mc:AlternateContent>
        <mc:AlternateContent xmlns:mc="http://schemas.openxmlformats.org/markup-compatibility/2006">
          <mc:Choice Requires="x14">
            <control shapeId="2" r:id="rId12" name="Check Box 52">
              <controlPr defaultSize="0" autoFill="0" autoLine="0" autoPict="0">
                <anchor moveWithCells="1" sizeWithCells="1">
                  <from>
                    <xdr:col>17</xdr:col>
                    <xdr:colOff>171450</xdr:colOff>
                    <xdr:row>63</xdr:row>
                    <xdr:rowOff>9525</xdr:rowOff>
                  </from>
                  <to>
                    <xdr:col>20</xdr:col>
                    <xdr:colOff>152400</xdr:colOff>
                    <xdr:row>64</xdr:row>
                    <xdr:rowOff>47625</xdr:rowOff>
                  </to>
                </anchor>
              </controlPr>
            </control>
          </mc:Choice>
        </mc:AlternateContent>
        <mc:AlternateContent xmlns:mc="http://schemas.openxmlformats.org/markup-compatibility/2006">
          <mc:Choice Requires="x14">
            <control shapeId="3" r:id="rId13" name="Check Box 53">
              <controlPr defaultSize="0" autoFill="0" autoLine="0" autoPict="0">
                <anchor moveWithCells="1" sizeWithCells="1">
                  <from>
                    <xdr:col>21</xdr:col>
                    <xdr:colOff>19050</xdr:colOff>
                    <xdr:row>63</xdr:row>
                    <xdr:rowOff>9525</xdr:rowOff>
                  </from>
                  <to>
                    <xdr:col>24</xdr:col>
                    <xdr:colOff>0</xdr:colOff>
                    <xdr:row>64</xdr:row>
                    <xdr:rowOff>38100</xdr:rowOff>
                  </to>
                </anchor>
              </controlPr>
            </control>
          </mc:Choice>
        </mc:AlternateContent>
        <mc:AlternateContent xmlns:mc="http://schemas.openxmlformats.org/markup-compatibility/2006">
          <mc:Choice Requires="x14">
            <control shapeId="164943" r:id="rId14" name="Check Box 79">
              <controlPr defaultSize="0" autoFill="0" autoLine="0" autoPict="0">
                <anchor moveWithCells="1" sizeWithCells="1">
                  <from>
                    <xdr:col>17</xdr:col>
                    <xdr:colOff>171450</xdr:colOff>
                    <xdr:row>60</xdr:row>
                    <xdr:rowOff>0</xdr:rowOff>
                  </from>
                  <to>
                    <xdr:col>20</xdr:col>
                    <xdr:colOff>152400</xdr:colOff>
                    <xdr:row>61</xdr:row>
                    <xdr:rowOff>38100</xdr:rowOff>
                  </to>
                </anchor>
              </controlPr>
            </control>
          </mc:Choice>
        </mc:AlternateContent>
        <mc:AlternateContent xmlns:mc="http://schemas.openxmlformats.org/markup-compatibility/2006">
          <mc:Choice Requires="x14">
            <control shapeId="164944" r:id="rId15" name="Check Box 80">
              <controlPr defaultSize="0" autoFill="0" autoLine="0" autoPict="0">
                <anchor moveWithCells="1" sizeWithCells="1">
                  <from>
                    <xdr:col>21</xdr:col>
                    <xdr:colOff>19050</xdr:colOff>
                    <xdr:row>60</xdr:row>
                    <xdr:rowOff>0</xdr:rowOff>
                  </from>
                  <to>
                    <xdr:col>24</xdr:col>
                    <xdr:colOff>0</xdr:colOff>
                    <xdr:row>61</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4A837-413E-4800-ABFE-07D1F46900B8}">
  <sheetPr>
    <tabColor theme="8" tint="0.59999389629810485"/>
  </sheetPr>
  <dimension ref="A1:CF90"/>
  <sheetViews>
    <sheetView showGridLines="0" view="pageBreakPreview" zoomScaleNormal="115" zoomScaleSheetLayoutView="100" workbookViewId="0">
      <selection activeCell="N7" sqref="N7"/>
    </sheetView>
  </sheetViews>
  <sheetFormatPr defaultColWidth="8" defaultRowHeight="12"/>
  <cols>
    <col min="1" max="1" width="1.375" style="22" customWidth="1"/>
    <col min="2" max="2" width="1.625" style="22" customWidth="1"/>
    <col min="3" max="7" width="2.375" style="22" customWidth="1"/>
    <col min="8" max="8" width="2.875" style="22" customWidth="1"/>
    <col min="9" max="10" width="2.375" style="22" customWidth="1"/>
    <col min="11" max="11" width="2.875" style="22" customWidth="1"/>
    <col min="12" max="39" width="2.375" style="22" customWidth="1"/>
    <col min="40" max="40" width="1.25" style="22" customWidth="1"/>
    <col min="41" max="41" width="2.625" style="22" customWidth="1"/>
    <col min="42" max="42" width="2.375" style="22" hidden="1" customWidth="1"/>
    <col min="43" max="56" width="2.625" style="22" hidden="1" customWidth="1"/>
    <col min="57" max="57" width="4.25" style="22" hidden="1" customWidth="1"/>
    <col min="58" max="60" width="2.625" style="22" hidden="1" customWidth="1"/>
    <col min="61" max="63" width="2.375" style="22" customWidth="1"/>
    <col min="64" max="72" width="2.625" style="22" customWidth="1"/>
    <col min="73" max="16384" width="8" style="22"/>
  </cols>
  <sheetData>
    <row r="1" spans="1:84" ht="14.1" customHeight="1">
      <c r="A1" s="1337" t="s">
        <v>1404</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M1" s="1337"/>
      <c r="AN1" s="1337"/>
      <c r="AU1" s="135"/>
      <c r="AV1" s="135"/>
      <c r="AW1" s="135"/>
      <c r="BF1" s="2728"/>
      <c r="BG1" s="2728"/>
      <c r="BH1" s="2728"/>
      <c r="BI1" s="2728"/>
      <c r="BJ1" s="2728"/>
    </row>
    <row r="2" spans="1:84" ht="5.0999999999999996" customHeight="1" thickBot="1"/>
    <row r="3" spans="1:84" ht="14.1" customHeight="1">
      <c r="B3" s="1339" t="s">
        <v>181</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2625"/>
      <c r="AD3" s="1340" t="s">
        <v>3</v>
      </c>
      <c r="AE3" s="1340"/>
      <c r="AF3" s="1340"/>
      <c r="AG3" s="1340"/>
      <c r="AH3" s="1340"/>
      <c r="AI3" s="1340"/>
      <c r="AJ3" s="1340"/>
      <c r="AK3" s="1340"/>
      <c r="AL3" s="1340"/>
      <c r="AM3" s="1340"/>
      <c r="AN3" s="1859"/>
      <c r="BI3" s="2734" t="s">
        <v>1798</v>
      </c>
      <c r="BJ3" s="2735"/>
      <c r="BK3" s="2735"/>
      <c r="BL3" s="2735"/>
      <c r="BM3" s="2735"/>
      <c r="BN3" s="2735"/>
      <c r="BO3" s="2735"/>
      <c r="BP3" s="2735"/>
      <c r="BQ3" s="2735"/>
      <c r="BR3" s="2735"/>
      <c r="BS3" s="2735"/>
      <c r="BT3" s="2735"/>
      <c r="BU3" s="2735"/>
      <c r="BV3" s="2735"/>
      <c r="BW3" s="2735"/>
      <c r="BX3" s="2735"/>
      <c r="BY3" s="2735"/>
      <c r="BZ3" s="2735"/>
      <c r="CA3" s="2735"/>
      <c r="CB3" s="2736"/>
      <c r="CC3" s="86"/>
      <c r="CD3" s="86"/>
      <c r="CE3" s="86"/>
      <c r="CF3" s="86"/>
    </row>
    <row r="4" spans="1:84" ht="14.1" customHeight="1">
      <c r="B4" s="2729" t="s">
        <v>462</v>
      </c>
      <c r="C4" s="2256"/>
      <c r="D4" s="2730" t="s">
        <v>1723</v>
      </c>
      <c r="E4" s="2731"/>
      <c r="F4" s="2731"/>
      <c r="G4" s="2731"/>
      <c r="H4" s="2731"/>
      <c r="I4" s="2731"/>
      <c r="J4" s="2731"/>
      <c r="K4" s="2731"/>
      <c r="L4" s="2731"/>
      <c r="M4" s="2731"/>
      <c r="N4" s="2731"/>
      <c r="O4" s="2731"/>
      <c r="P4" s="2731"/>
      <c r="Q4" s="2731"/>
      <c r="R4" s="2731"/>
      <c r="S4" s="2731"/>
      <c r="T4" s="2731"/>
      <c r="U4" s="2731"/>
      <c r="V4" s="2731"/>
      <c r="W4" s="2731"/>
      <c r="X4" s="2731"/>
      <c r="Y4" s="2731"/>
      <c r="Z4" s="2731"/>
      <c r="AA4" s="2731"/>
      <c r="AB4" s="2731"/>
      <c r="AC4" s="23"/>
      <c r="AD4" s="169" t="s">
        <v>500</v>
      </c>
      <c r="AE4" s="2733" t="s">
        <v>1366</v>
      </c>
      <c r="AF4" s="2733"/>
      <c r="AG4" s="2733"/>
      <c r="AH4" s="2733"/>
      <c r="AI4" s="2733"/>
      <c r="AJ4" s="2733"/>
      <c r="AK4" s="2733"/>
      <c r="AL4" s="2733"/>
      <c r="AM4" s="2733"/>
      <c r="AN4" s="706"/>
      <c r="AP4" s="2732"/>
      <c r="AQ4" s="708"/>
      <c r="AR4" s="708"/>
      <c r="AS4" s="708"/>
      <c r="AT4" s="708"/>
      <c r="AU4" s="708"/>
      <c r="AV4" s="708"/>
      <c r="AW4" s="708"/>
      <c r="AX4" s="708"/>
      <c r="AY4" s="708"/>
      <c r="AZ4" s="709"/>
      <c r="BI4" s="2737"/>
      <c r="BJ4" s="2738"/>
      <c r="BK4" s="2738"/>
      <c r="BL4" s="2738"/>
      <c r="BM4" s="2738"/>
      <c r="BN4" s="2738"/>
      <c r="BO4" s="2738"/>
      <c r="BP4" s="2738"/>
      <c r="BQ4" s="2738"/>
      <c r="BR4" s="2738"/>
      <c r="BS4" s="2738"/>
      <c r="BT4" s="2738"/>
      <c r="BU4" s="2738"/>
      <c r="BV4" s="2738"/>
      <c r="BW4" s="2738"/>
      <c r="BX4" s="2738"/>
      <c r="BY4" s="2738"/>
      <c r="BZ4" s="2738"/>
      <c r="CA4" s="2738"/>
      <c r="CB4" s="2739"/>
      <c r="CC4" s="142"/>
      <c r="CD4" s="141"/>
      <c r="CE4" s="710"/>
      <c r="CF4" s="710"/>
    </row>
    <row r="5" spans="1:84" ht="14.1" customHeight="1">
      <c r="B5" s="34"/>
      <c r="C5" s="23"/>
      <c r="D5" s="2731"/>
      <c r="E5" s="2731"/>
      <c r="F5" s="2731"/>
      <c r="G5" s="2731"/>
      <c r="H5" s="2731"/>
      <c r="I5" s="2731"/>
      <c r="J5" s="2731"/>
      <c r="K5" s="2731"/>
      <c r="L5" s="2731"/>
      <c r="M5" s="2731"/>
      <c r="N5" s="2731"/>
      <c r="O5" s="2731"/>
      <c r="P5" s="2731"/>
      <c r="Q5" s="2731"/>
      <c r="R5" s="2731"/>
      <c r="S5" s="2731"/>
      <c r="T5" s="2731"/>
      <c r="U5" s="2731"/>
      <c r="V5" s="2731"/>
      <c r="W5" s="2731"/>
      <c r="X5" s="2731"/>
      <c r="Y5" s="2731"/>
      <c r="Z5" s="2731"/>
      <c r="AA5" s="2731"/>
      <c r="AB5" s="2731"/>
      <c r="AD5" s="169"/>
      <c r="AE5" s="1707"/>
      <c r="AF5" s="1707"/>
      <c r="AG5" s="1707"/>
      <c r="AH5" s="1707"/>
      <c r="AI5" s="1707"/>
      <c r="AJ5" s="1707"/>
      <c r="AK5" s="1707"/>
      <c r="AL5" s="1707"/>
      <c r="AM5" s="1707"/>
      <c r="AN5" s="206"/>
      <c r="AP5" s="2732"/>
      <c r="AQ5" s="711"/>
      <c r="AR5" s="711"/>
      <c r="AS5" s="712"/>
      <c r="AT5" s="711"/>
      <c r="AU5" s="712"/>
      <c r="AV5" s="711"/>
      <c r="AW5" s="712"/>
      <c r="AX5" s="713"/>
      <c r="AY5" s="714"/>
      <c r="AZ5" s="709"/>
      <c r="BI5" s="2737"/>
      <c r="BJ5" s="2738"/>
      <c r="BK5" s="2738"/>
      <c r="BL5" s="2738"/>
      <c r="BM5" s="2738"/>
      <c r="BN5" s="2738"/>
      <c r="BO5" s="2738"/>
      <c r="BP5" s="2738"/>
      <c r="BQ5" s="2738"/>
      <c r="BR5" s="2738"/>
      <c r="BS5" s="2738"/>
      <c r="BT5" s="2738"/>
      <c r="BU5" s="2738"/>
      <c r="BV5" s="2738"/>
      <c r="BW5" s="2738"/>
      <c r="BX5" s="2738"/>
      <c r="BY5" s="2738"/>
      <c r="BZ5" s="2738"/>
      <c r="CA5" s="2738"/>
      <c r="CB5" s="2739"/>
      <c r="CC5" s="142"/>
      <c r="CD5" s="141"/>
      <c r="CE5" s="710"/>
      <c r="CF5" s="710"/>
    </row>
    <row r="6" spans="1:84" ht="14.1" customHeight="1">
      <c r="B6" s="34"/>
      <c r="D6" s="136"/>
      <c r="AD6" s="49"/>
      <c r="AE6" s="1707"/>
      <c r="AF6" s="1707"/>
      <c r="AG6" s="1707"/>
      <c r="AH6" s="1707"/>
      <c r="AI6" s="1707"/>
      <c r="AJ6" s="1707"/>
      <c r="AK6" s="1707"/>
      <c r="AL6" s="1707"/>
      <c r="AM6" s="1707"/>
      <c r="AN6" s="206"/>
      <c r="AQ6" s="711"/>
      <c r="AR6" s="711"/>
      <c r="AS6" s="712"/>
      <c r="AT6" s="711"/>
      <c r="AU6" s="712"/>
      <c r="AV6" s="711"/>
      <c r="AW6" s="712"/>
      <c r="AX6" s="713"/>
      <c r="AY6" s="714"/>
      <c r="AZ6" s="160"/>
      <c r="BI6" s="2737"/>
      <c r="BJ6" s="2738"/>
      <c r="BK6" s="2738"/>
      <c r="BL6" s="2738"/>
      <c r="BM6" s="2738"/>
      <c r="BN6" s="2738"/>
      <c r="BO6" s="2738"/>
      <c r="BP6" s="2738"/>
      <c r="BQ6" s="2738"/>
      <c r="BR6" s="2738"/>
      <c r="BS6" s="2738"/>
      <c r="BT6" s="2738"/>
      <c r="BU6" s="2738"/>
      <c r="BV6" s="2738"/>
      <c r="BW6" s="2738"/>
      <c r="BX6" s="2738"/>
      <c r="BY6" s="2738"/>
      <c r="BZ6" s="2738"/>
      <c r="CA6" s="2738"/>
      <c r="CB6" s="2739"/>
      <c r="CC6" s="142"/>
      <c r="CD6" s="141"/>
      <c r="CE6" s="710"/>
      <c r="CF6" s="710"/>
    </row>
    <row r="7" spans="1:84" ht="14.1" customHeight="1">
      <c r="B7" s="34"/>
      <c r="D7" s="23"/>
      <c r="E7" s="23"/>
      <c r="AD7" s="49"/>
      <c r="AE7" s="1707"/>
      <c r="AF7" s="1707"/>
      <c r="AG7" s="1707"/>
      <c r="AH7" s="1707"/>
      <c r="AI7" s="1707"/>
      <c r="AJ7" s="1707"/>
      <c r="AK7" s="1707"/>
      <c r="AL7" s="1707"/>
      <c r="AM7" s="1707"/>
      <c r="AN7" s="206"/>
      <c r="AQ7" s="711"/>
      <c r="AR7" s="711"/>
      <c r="AS7" s="712"/>
      <c r="AT7" s="711"/>
      <c r="AU7" s="712"/>
      <c r="AV7" s="711"/>
      <c r="AW7" s="712"/>
      <c r="AX7" s="713"/>
      <c r="AY7" s="714"/>
      <c r="AZ7" s="160"/>
      <c r="BI7" s="2737"/>
      <c r="BJ7" s="2738"/>
      <c r="BK7" s="2738"/>
      <c r="BL7" s="2738"/>
      <c r="BM7" s="2738"/>
      <c r="BN7" s="2738"/>
      <c r="BO7" s="2738"/>
      <c r="BP7" s="2738"/>
      <c r="BQ7" s="2738"/>
      <c r="BR7" s="2738"/>
      <c r="BS7" s="2738"/>
      <c r="BT7" s="2738"/>
      <c r="BU7" s="2738"/>
      <c r="BV7" s="2738"/>
      <c r="BW7" s="2738"/>
      <c r="BX7" s="2738"/>
      <c r="BY7" s="2738"/>
      <c r="BZ7" s="2738"/>
      <c r="CA7" s="2738"/>
      <c r="CB7" s="2739"/>
      <c r="CC7" s="142"/>
      <c r="CD7" s="141"/>
      <c r="CE7" s="710"/>
      <c r="CF7" s="710"/>
    </row>
    <row r="8" spans="1:84" ht="14.1" customHeight="1">
      <c r="B8" s="1736" t="s">
        <v>489</v>
      </c>
      <c r="C8" s="1860"/>
      <c r="D8" s="1869" t="s">
        <v>1597</v>
      </c>
      <c r="E8" s="1869"/>
      <c r="F8" s="1869"/>
      <c r="G8" s="1869"/>
      <c r="H8" s="1869"/>
      <c r="I8" s="1869"/>
      <c r="J8" s="1869"/>
      <c r="K8" s="1869"/>
      <c r="L8" s="1869"/>
      <c r="M8" s="1869"/>
      <c r="N8" s="1869"/>
      <c r="O8" s="1869"/>
      <c r="P8" s="1869"/>
      <c r="Q8" s="1869"/>
      <c r="R8" s="1869"/>
      <c r="S8" s="1869"/>
      <c r="T8" s="1869"/>
      <c r="U8" s="1869"/>
      <c r="V8" s="1869"/>
      <c r="W8" s="1869"/>
      <c r="X8" s="1869"/>
      <c r="Y8" s="1869"/>
      <c r="Z8" s="1869"/>
      <c r="AA8" s="1869"/>
      <c r="AB8" s="1869"/>
      <c r="AD8" s="49"/>
      <c r="AE8" s="1707"/>
      <c r="AF8" s="1707"/>
      <c r="AG8" s="1707"/>
      <c r="AH8" s="1707"/>
      <c r="AI8" s="1707"/>
      <c r="AJ8" s="1707"/>
      <c r="AK8" s="1707"/>
      <c r="AL8" s="1707"/>
      <c r="AM8" s="1707"/>
      <c r="AN8" s="206"/>
      <c r="AQ8" s="711"/>
      <c r="AR8" s="711"/>
      <c r="AS8" s="712"/>
      <c r="AT8" s="711"/>
      <c r="AU8" s="712"/>
      <c r="AV8" s="711"/>
      <c r="AW8" s="712"/>
      <c r="AX8" s="713"/>
      <c r="AY8" s="714"/>
      <c r="AZ8" s="160"/>
      <c r="BI8" s="2737"/>
      <c r="BJ8" s="2738"/>
      <c r="BK8" s="2738"/>
      <c r="BL8" s="2738"/>
      <c r="BM8" s="2738"/>
      <c r="BN8" s="2738"/>
      <c r="BO8" s="2738"/>
      <c r="BP8" s="2738"/>
      <c r="BQ8" s="2738"/>
      <c r="BR8" s="2738"/>
      <c r="BS8" s="2738"/>
      <c r="BT8" s="2738"/>
      <c r="BU8" s="2738"/>
      <c r="BV8" s="2738"/>
      <c r="BW8" s="2738"/>
      <c r="BX8" s="2738"/>
      <c r="BY8" s="2738"/>
      <c r="BZ8" s="2738"/>
      <c r="CA8" s="2738"/>
      <c r="CB8" s="2739"/>
      <c r="CC8" s="142"/>
      <c r="CD8" s="141"/>
      <c r="CE8" s="710"/>
      <c r="CF8" s="710"/>
    </row>
    <row r="9" spans="1:84" ht="12.95" customHeight="1" thickBot="1">
      <c r="B9" s="34"/>
      <c r="C9" s="1953" t="s">
        <v>154</v>
      </c>
      <c r="D9" s="1954"/>
      <c r="E9" s="1954"/>
      <c r="F9" s="1954"/>
      <c r="G9" s="1954"/>
      <c r="H9" s="1954"/>
      <c r="I9" s="1954"/>
      <c r="J9" s="1954"/>
      <c r="K9" s="2754"/>
      <c r="L9" s="1953" t="s">
        <v>1125</v>
      </c>
      <c r="M9" s="1954"/>
      <c r="N9" s="1954"/>
      <c r="O9" s="1954"/>
      <c r="P9" s="1954"/>
      <c r="Q9" s="1954"/>
      <c r="R9" s="1954"/>
      <c r="S9" s="1954"/>
      <c r="T9" s="1954"/>
      <c r="U9" s="1954"/>
      <c r="V9" s="1954"/>
      <c r="W9" s="1953" t="s">
        <v>1124</v>
      </c>
      <c r="X9" s="1954"/>
      <c r="Y9" s="1954"/>
      <c r="Z9" s="1954"/>
      <c r="AA9" s="1954"/>
      <c r="AB9" s="1954"/>
      <c r="AC9" s="1954"/>
      <c r="AD9" s="1954"/>
      <c r="AE9" s="1954"/>
      <c r="AF9" s="1954"/>
      <c r="AG9" s="1955"/>
      <c r="AH9" s="86"/>
      <c r="AI9" s="86"/>
      <c r="AJ9" s="86"/>
      <c r="AK9" s="86"/>
      <c r="AL9" s="86"/>
      <c r="AN9" s="206"/>
      <c r="AP9" s="86"/>
      <c r="AQ9" s="711"/>
      <c r="AR9" s="86"/>
      <c r="AS9" s="86"/>
      <c r="AT9" s="86"/>
      <c r="AU9" s="86"/>
      <c r="AV9" s="86"/>
      <c r="AW9" s="86"/>
      <c r="AX9" s="86"/>
      <c r="AY9" s="86"/>
      <c r="AZ9" s="86"/>
      <c r="BI9" s="2737"/>
      <c r="BJ9" s="2738"/>
      <c r="BK9" s="2738"/>
      <c r="BL9" s="2738"/>
      <c r="BM9" s="2738"/>
      <c r="BN9" s="2738"/>
      <c r="BO9" s="2738"/>
      <c r="BP9" s="2738"/>
      <c r="BQ9" s="2738"/>
      <c r="BR9" s="2738"/>
      <c r="BS9" s="2738"/>
      <c r="BT9" s="2738"/>
      <c r="BU9" s="2738"/>
      <c r="BV9" s="2738"/>
      <c r="BW9" s="2738"/>
      <c r="BX9" s="2738"/>
      <c r="BY9" s="2738"/>
      <c r="BZ9" s="2738"/>
      <c r="CA9" s="2738"/>
      <c r="CB9" s="2739"/>
      <c r="CC9" s="142"/>
      <c r="CD9" s="141"/>
      <c r="CE9" s="710"/>
      <c r="CF9" s="710"/>
    </row>
    <row r="10" spans="1:84" ht="12.95" customHeight="1" thickTop="1" thickBot="1">
      <c r="B10" s="34"/>
      <c r="C10" s="2650" t="s">
        <v>1244</v>
      </c>
      <c r="D10" s="2651"/>
      <c r="E10" s="2651"/>
      <c r="F10" s="2651"/>
      <c r="G10" s="2651"/>
      <c r="H10" s="2651"/>
      <c r="I10" s="2651"/>
      <c r="J10" s="2651"/>
      <c r="K10" s="2652"/>
      <c r="L10" s="2653"/>
      <c r="M10" s="2654"/>
      <c r="N10" s="715" t="s">
        <v>10</v>
      </c>
      <c r="O10" s="2655"/>
      <c r="P10" s="2655"/>
      <c r="Q10" s="715" t="s">
        <v>11</v>
      </c>
      <c r="R10" s="2654"/>
      <c r="S10" s="2654"/>
      <c r="T10" s="715" t="s">
        <v>10</v>
      </c>
      <c r="U10" s="2655"/>
      <c r="V10" s="2655"/>
      <c r="W10" s="2653"/>
      <c r="X10" s="2654"/>
      <c r="Y10" s="715" t="s">
        <v>10</v>
      </c>
      <c r="Z10" s="2655"/>
      <c r="AA10" s="2655"/>
      <c r="AB10" s="715" t="s">
        <v>11</v>
      </c>
      <c r="AC10" s="2654"/>
      <c r="AD10" s="2654"/>
      <c r="AE10" s="715" t="s">
        <v>10</v>
      </c>
      <c r="AF10" s="2655"/>
      <c r="AG10" s="2656"/>
      <c r="AH10" s="86"/>
      <c r="AI10" s="86"/>
      <c r="AJ10" s="86"/>
      <c r="AK10" s="86"/>
      <c r="AL10" s="86"/>
      <c r="AN10" s="206"/>
      <c r="AP10" s="86"/>
      <c r="AQ10" s="711"/>
      <c r="AR10" s="86"/>
      <c r="AS10" s="86"/>
      <c r="AT10" s="86"/>
      <c r="AU10" s="86"/>
      <c r="AV10" s="86"/>
      <c r="AW10" s="86"/>
      <c r="AX10" s="86"/>
      <c r="AY10" s="86"/>
      <c r="AZ10" s="86"/>
      <c r="BI10" s="2737"/>
      <c r="BJ10" s="2738"/>
      <c r="BK10" s="2738"/>
      <c r="BL10" s="2738"/>
      <c r="BM10" s="2738"/>
      <c r="BN10" s="2738"/>
      <c r="BO10" s="2738"/>
      <c r="BP10" s="2738"/>
      <c r="BQ10" s="2738"/>
      <c r="BR10" s="2738"/>
      <c r="BS10" s="2738"/>
      <c r="BT10" s="2738"/>
      <c r="BU10" s="2738"/>
      <c r="BV10" s="2738"/>
      <c r="BW10" s="2738"/>
      <c r="BX10" s="2738"/>
      <c r="BY10" s="2738"/>
      <c r="BZ10" s="2738"/>
      <c r="CA10" s="2738"/>
      <c r="CB10" s="2739"/>
      <c r="CC10" s="142"/>
      <c r="CD10" s="141"/>
      <c r="CE10" s="710"/>
      <c r="CF10" s="710"/>
    </row>
    <row r="11" spans="1:84" ht="12.95" customHeight="1" thickTop="1">
      <c r="B11" s="34"/>
      <c r="C11" s="2759" t="s">
        <v>197</v>
      </c>
      <c r="D11" s="2770"/>
      <c r="E11" s="2464" t="s">
        <v>198</v>
      </c>
      <c r="F11" s="2771"/>
      <c r="G11" s="2771"/>
      <c r="H11" s="2771"/>
      <c r="I11" s="2771"/>
      <c r="J11" s="2771"/>
      <c r="K11" s="2772"/>
      <c r="L11" s="2679"/>
      <c r="M11" s="2673"/>
      <c r="N11" s="545" t="s">
        <v>10</v>
      </c>
      <c r="O11" s="2670"/>
      <c r="P11" s="2670"/>
      <c r="Q11" s="545" t="s">
        <v>11</v>
      </c>
      <c r="R11" s="2673"/>
      <c r="S11" s="2673"/>
      <c r="T11" s="545" t="s">
        <v>10</v>
      </c>
      <c r="U11" s="2670"/>
      <c r="V11" s="2670"/>
      <c r="W11" s="2679"/>
      <c r="X11" s="2673"/>
      <c r="Y11" s="545" t="s">
        <v>10</v>
      </c>
      <c r="Z11" s="2670"/>
      <c r="AA11" s="2670"/>
      <c r="AB11" s="545" t="s">
        <v>11</v>
      </c>
      <c r="AC11" s="2673"/>
      <c r="AD11" s="2673"/>
      <c r="AE11" s="545" t="s">
        <v>10</v>
      </c>
      <c r="AF11" s="2670"/>
      <c r="AG11" s="2680"/>
      <c r="AH11" s="141"/>
      <c r="AI11" s="142"/>
      <c r="AJ11" s="142"/>
      <c r="AK11" s="141"/>
      <c r="AL11" s="716"/>
      <c r="AN11" s="206"/>
      <c r="AQ11" s="711"/>
      <c r="AR11" s="142"/>
      <c r="AS11" s="142"/>
      <c r="AT11" s="141"/>
      <c r="AU11" s="716"/>
      <c r="AV11" s="141"/>
      <c r="AW11" s="142"/>
      <c r="AX11" s="142"/>
      <c r="AY11" s="141"/>
      <c r="AZ11" s="716"/>
      <c r="BI11" s="2737"/>
      <c r="BJ11" s="2738"/>
      <c r="BK11" s="2738"/>
      <c r="BL11" s="2738"/>
      <c r="BM11" s="2738"/>
      <c r="BN11" s="2738"/>
      <c r="BO11" s="2738"/>
      <c r="BP11" s="2738"/>
      <c r="BQ11" s="2738"/>
      <c r="BR11" s="2738"/>
      <c r="BS11" s="2738"/>
      <c r="BT11" s="2738"/>
      <c r="BU11" s="2738"/>
      <c r="BV11" s="2738"/>
      <c r="BW11" s="2738"/>
      <c r="BX11" s="2738"/>
      <c r="BY11" s="2738"/>
      <c r="BZ11" s="2738"/>
      <c r="CA11" s="2738"/>
      <c r="CB11" s="2739"/>
      <c r="CC11" s="142"/>
      <c r="CD11" s="141"/>
      <c r="CE11" s="710"/>
      <c r="CF11" s="710"/>
    </row>
    <row r="12" spans="1:84" ht="12.95" customHeight="1">
      <c r="B12" s="34"/>
      <c r="C12" s="2759"/>
      <c r="D12" s="2770"/>
      <c r="E12" s="1953" t="s">
        <v>199</v>
      </c>
      <c r="F12" s="2766"/>
      <c r="G12" s="2766"/>
      <c r="H12" s="2754"/>
      <c r="I12" s="2464" t="s">
        <v>200</v>
      </c>
      <c r="J12" s="2465"/>
      <c r="K12" s="2466"/>
      <c r="L12" s="2657"/>
      <c r="M12" s="2658"/>
      <c r="N12" s="717" t="s">
        <v>10</v>
      </c>
      <c r="O12" s="2659"/>
      <c r="P12" s="2659"/>
      <c r="Q12" s="717" t="s">
        <v>11</v>
      </c>
      <c r="R12" s="2658"/>
      <c r="S12" s="2658"/>
      <c r="T12" s="717" t="s">
        <v>10</v>
      </c>
      <c r="U12" s="2659"/>
      <c r="V12" s="2659"/>
      <c r="W12" s="2657"/>
      <c r="X12" s="2658"/>
      <c r="Y12" s="717" t="s">
        <v>10</v>
      </c>
      <c r="Z12" s="2659"/>
      <c r="AA12" s="2659"/>
      <c r="AB12" s="717" t="s">
        <v>11</v>
      </c>
      <c r="AC12" s="2658"/>
      <c r="AD12" s="2658"/>
      <c r="AE12" s="717" t="s">
        <v>10</v>
      </c>
      <c r="AF12" s="2659"/>
      <c r="AG12" s="2674"/>
      <c r="AH12" s="141"/>
      <c r="AI12" s="142"/>
      <c r="AJ12" s="142"/>
      <c r="AK12" s="141"/>
      <c r="AL12" s="716"/>
      <c r="AN12" s="206"/>
      <c r="AQ12" s="711"/>
      <c r="AR12" s="142"/>
      <c r="AS12" s="142"/>
      <c r="AT12" s="141"/>
      <c r="AU12" s="716"/>
      <c r="AV12" s="141"/>
      <c r="AW12" s="142"/>
      <c r="AX12" s="142"/>
      <c r="AY12" s="141"/>
      <c r="AZ12" s="716"/>
      <c r="BI12" s="2737"/>
      <c r="BJ12" s="2738"/>
      <c r="BK12" s="2738"/>
      <c r="BL12" s="2738"/>
      <c r="BM12" s="2738"/>
      <c r="BN12" s="2738"/>
      <c r="BO12" s="2738"/>
      <c r="BP12" s="2738"/>
      <c r="BQ12" s="2738"/>
      <c r="BR12" s="2738"/>
      <c r="BS12" s="2738"/>
      <c r="BT12" s="2738"/>
      <c r="BU12" s="2738"/>
      <c r="BV12" s="2738"/>
      <c r="BW12" s="2738"/>
      <c r="BX12" s="2738"/>
      <c r="BY12" s="2738"/>
      <c r="BZ12" s="2738"/>
      <c r="CA12" s="2738"/>
      <c r="CB12" s="2739"/>
      <c r="CC12" s="142"/>
      <c r="CD12" s="141"/>
      <c r="CE12" s="710"/>
      <c r="CF12" s="710"/>
    </row>
    <row r="13" spans="1:84" ht="12.95" customHeight="1" thickBot="1">
      <c r="B13" s="196"/>
      <c r="C13" s="2759"/>
      <c r="D13" s="2770"/>
      <c r="E13" s="2767"/>
      <c r="F13" s="2768"/>
      <c r="G13" s="2768"/>
      <c r="H13" s="2769"/>
      <c r="I13" s="1953" t="s">
        <v>201</v>
      </c>
      <c r="J13" s="1954"/>
      <c r="K13" s="1955"/>
      <c r="L13" s="2675"/>
      <c r="M13" s="2676"/>
      <c r="N13" s="718" t="s">
        <v>10</v>
      </c>
      <c r="O13" s="2677"/>
      <c r="P13" s="2677"/>
      <c r="Q13" s="718" t="s">
        <v>11</v>
      </c>
      <c r="R13" s="2672"/>
      <c r="S13" s="2672"/>
      <c r="T13" s="718" t="s">
        <v>10</v>
      </c>
      <c r="U13" s="2677"/>
      <c r="V13" s="2677"/>
      <c r="W13" s="2675"/>
      <c r="X13" s="2676"/>
      <c r="Y13" s="718" t="s">
        <v>10</v>
      </c>
      <c r="Z13" s="2677"/>
      <c r="AA13" s="2677"/>
      <c r="AB13" s="718" t="s">
        <v>11</v>
      </c>
      <c r="AC13" s="2672"/>
      <c r="AD13" s="2672"/>
      <c r="AE13" s="718" t="s">
        <v>10</v>
      </c>
      <c r="AF13" s="2677"/>
      <c r="AG13" s="2678"/>
      <c r="AH13" s="141"/>
      <c r="AI13" s="142"/>
      <c r="AJ13" s="142"/>
      <c r="AK13" s="141"/>
      <c r="AL13" s="716"/>
      <c r="AN13" s="206"/>
      <c r="AP13" s="35"/>
      <c r="AQ13" s="711"/>
      <c r="AR13" s="142"/>
      <c r="AS13" s="142"/>
      <c r="AT13" s="141"/>
      <c r="AU13" s="716"/>
      <c r="AV13" s="141"/>
      <c r="AW13" s="142"/>
      <c r="AX13" s="142"/>
      <c r="AY13" s="141"/>
      <c r="AZ13" s="716"/>
      <c r="BI13" s="2737"/>
      <c r="BJ13" s="2738"/>
      <c r="BK13" s="2738"/>
      <c r="BL13" s="2738"/>
      <c r="BM13" s="2738"/>
      <c r="BN13" s="2738"/>
      <c r="BO13" s="2738"/>
      <c r="BP13" s="2738"/>
      <c r="BQ13" s="2738"/>
      <c r="BR13" s="2738"/>
      <c r="BS13" s="2738"/>
      <c r="BT13" s="2738"/>
      <c r="BU13" s="2738"/>
      <c r="BV13" s="2738"/>
      <c r="BW13" s="2738"/>
      <c r="BX13" s="2738"/>
      <c r="BY13" s="2738"/>
      <c r="BZ13" s="2738"/>
      <c r="CA13" s="2738"/>
      <c r="CB13" s="2739"/>
      <c r="CC13" s="142"/>
      <c r="CD13" s="141"/>
      <c r="CE13" s="710"/>
      <c r="CF13" s="710"/>
    </row>
    <row r="14" spans="1:84" ht="12.95" customHeight="1" thickTop="1">
      <c r="B14" s="208"/>
      <c r="C14" s="2757" t="s">
        <v>202</v>
      </c>
      <c r="D14" s="2758"/>
      <c r="E14" s="2763" t="s">
        <v>198</v>
      </c>
      <c r="F14" s="2764"/>
      <c r="G14" s="2764"/>
      <c r="H14" s="2764"/>
      <c r="I14" s="2764"/>
      <c r="J14" s="2764"/>
      <c r="K14" s="2765"/>
      <c r="L14" s="2755"/>
      <c r="M14" s="2756"/>
      <c r="N14" s="586" t="s">
        <v>10</v>
      </c>
      <c r="O14" s="2743"/>
      <c r="P14" s="2743"/>
      <c r="Q14" s="586" t="s">
        <v>11</v>
      </c>
      <c r="R14" s="2671"/>
      <c r="S14" s="2671"/>
      <c r="T14" s="586" t="s">
        <v>10</v>
      </c>
      <c r="U14" s="2743"/>
      <c r="V14" s="2743"/>
      <c r="W14" s="2755"/>
      <c r="X14" s="2756"/>
      <c r="Y14" s="586" t="s">
        <v>10</v>
      </c>
      <c r="Z14" s="2743"/>
      <c r="AA14" s="2743"/>
      <c r="AB14" s="586" t="s">
        <v>11</v>
      </c>
      <c r="AC14" s="2671"/>
      <c r="AD14" s="2671"/>
      <c r="AE14" s="586" t="s">
        <v>10</v>
      </c>
      <c r="AF14" s="2743"/>
      <c r="AG14" s="2744"/>
      <c r="AH14" s="141"/>
      <c r="AI14" s="142"/>
      <c r="AJ14" s="142"/>
      <c r="AK14" s="141"/>
      <c r="AL14" s="716"/>
      <c r="AN14" s="206"/>
      <c r="AP14" s="35"/>
      <c r="AQ14" s="711"/>
      <c r="AR14" s="142"/>
      <c r="AS14" s="142"/>
      <c r="AT14" s="141"/>
      <c r="AU14" s="716"/>
      <c r="AV14" s="141"/>
      <c r="AW14" s="142"/>
      <c r="AX14" s="142"/>
      <c r="AY14" s="141"/>
      <c r="AZ14" s="716"/>
      <c r="BI14" s="2737"/>
      <c r="BJ14" s="2738"/>
      <c r="BK14" s="2738"/>
      <c r="BL14" s="2738"/>
      <c r="BM14" s="2738"/>
      <c r="BN14" s="2738"/>
      <c r="BO14" s="2738"/>
      <c r="BP14" s="2738"/>
      <c r="BQ14" s="2738"/>
      <c r="BR14" s="2738"/>
      <c r="BS14" s="2738"/>
      <c r="BT14" s="2738"/>
      <c r="BU14" s="2738"/>
      <c r="BV14" s="2738"/>
      <c r="BW14" s="2738"/>
      <c r="BX14" s="2738"/>
      <c r="BY14" s="2738"/>
      <c r="BZ14" s="2738"/>
      <c r="CA14" s="2738"/>
      <c r="CB14" s="2739"/>
    </row>
    <row r="15" spans="1:84" ht="12.95" customHeight="1">
      <c r="B15" s="196"/>
      <c r="C15" s="2759"/>
      <c r="D15" s="2760"/>
      <c r="E15" s="2464"/>
      <c r="F15" s="2465"/>
      <c r="G15" s="2465"/>
      <c r="H15" s="2465"/>
      <c r="I15" s="2465"/>
      <c r="J15" s="2465"/>
      <c r="K15" s="2466"/>
      <c r="L15" s="2597"/>
      <c r="M15" s="2660"/>
      <c r="N15" s="579" t="s">
        <v>10</v>
      </c>
      <c r="O15" s="2661"/>
      <c r="P15" s="2661"/>
      <c r="Q15" s="579" t="s">
        <v>11</v>
      </c>
      <c r="R15" s="2660"/>
      <c r="S15" s="2660"/>
      <c r="T15" s="579" t="s">
        <v>10</v>
      </c>
      <c r="U15" s="2661"/>
      <c r="V15" s="2661"/>
      <c r="W15" s="2597"/>
      <c r="X15" s="2660"/>
      <c r="Y15" s="579" t="s">
        <v>10</v>
      </c>
      <c r="Z15" s="2661"/>
      <c r="AA15" s="2661"/>
      <c r="AB15" s="579" t="s">
        <v>11</v>
      </c>
      <c r="AC15" s="2660"/>
      <c r="AD15" s="2660"/>
      <c r="AE15" s="579" t="s">
        <v>10</v>
      </c>
      <c r="AF15" s="2661"/>
      <c r="AG15" s="2662"/>
      <c r="AH15" s="141"/>
      <c r="AI15" s="142"/>
      <c r="AJ15" s="142"/>
      <c r="AK15" s="141"/>
      <c r="AL15" s="716"/>
      <c r="AN15" s="206"/>
      <c r="AP15" s="35"/>
      <c r="AQ15" s="160"/>
      <c r="AR15" s="142"/>
      <c r="AS15" s="142"/>
      <c r="AT15" s="141"/>
      <c r="AU15" s="716"/>
      <c r="AV15" s="141"/>
      <c r="AW15" s="142"/>
      <c r="AX15" s="142"/>
      <c r="AY15" s="141"/>
      <c r="AZ15" s="716"/>
      <c r="BA15" s="160"/>
      <c r="BB15" s="160"/>
      <c r="BC15" s="160"/>
      <c r="BD15" s="160"/>
      <c r="BE15" s="160"/>
      <c r="BF15" s="160"/>
      <c r="BG15" s="160"/>
      <c r="BH15" s="160"/>
      <c r="BI15" s="2737"/>
      <c r="BJ15" s="2738"/>
      <c r="BK15" s="2738"/>
      <c r="BL15" s="2738"/>
      <c r="BM15" s="2738"/>
      <c r="BN15" s="2738"/>
      <c r="BO15" s="2738"/>
      <c r="BP15" s="2738"/>
      <c r="BQ15" s="2738"/>
      <c r="BR15" s="2738"/>
      <c r="BS15" s="2738"/>
      <c r="BT15" s="2738"/>
      <c r="BU15" s="2738"/>
      <c r="BV15" s="2738"/>
      <c r="BW15" s="2738"/>
      <c r="BX15" s="2738"/>
      <c r="BY15" s="2738"/>
      <c r="BZ15" s="2738"/>
      <c r="CA15" s="2738"/>
      <c r="CB15" s="2739"/>
    </row>
    <row r="16" spans="1:84" ht="12.95" customHeight="1">
      <c r="B16" s="196"/>
      <c r="C16" s="2759"/>
      <c r="D16" s="2760"/>
      <c r="E16" s="1953" t="s">
        <v>199</v>
      </c>
      <c r="F16" s="1954"/>
      <c r="G16" s="1954"/>
      <c r="H16" s="1955"/>
      <c r="I16" s="1954" t="s">
        <v>200</v>
      </c>
      <c r="J16" s="1954"/>
      <c r="K16" s="1955"/>
      <c r="L16" s="2675"/>
      <c r="M16" s="2676"/>
      <c r="N16" s="718" t="s">
        <v>10</v>
      </c>
      <c r="O16" s="2667"/>
      <c r="P16" s="2667"/>
      <c r="Q16" s="718" t="s">
        <v>11</v>
      </c>
      <c r="R16" s="2668"/>
      <c r="S16" s="2668"/>
      <c r="T16" s="718" t="s">
        <v>10</v>
      </c>
      <c r="U16" s="2667"/>
      <c r="V16" s="2667"/>
      <c r="W16" s="2675"/>
      <c r="X16" s="2676"/>
      <c r="Y16" s="718" t="s">
        <v>10</v>
      </c>
      <c r="Z16" s="2667"/>
      <c r="AA16" s="2667"/>
      <c r="AB16" s="718" t="s">
        <v>11</v>
      </c>
      <c r="AC16" s="2668"/>
      <c r="AD16" s="2668"/>
      <c r="AE16" s="718" t="s">
        <v>10</v>
      </c>
      <c r="AF16" s="2667"/>
      <c r="AG16" s="2669"/>
      <c r="AH16" s="141"/>
      <c r="AI16" s="142"/>
      <c r="AJ16" s="142"/>
      <c r="AK16" s="141"/>
      <c r="AL16" s="716"/>
      <c r="AN16" s="206"/>
      <c r="AP16" s="35"/>
      <c r="AQ16" s="160"/>
      <c r="AR16" s="142"/>
      <c r="AS16" s="142"/>
      <c r="AT16" s="141"/>
      <c r="AU16" s="716"/>
      <c r="AV16" s="141"/>
      <c r="AW16" s="142"/>
      <c r="AX16" s="142"/>
      <c r="AY16" s="141"/>
      <c r="AZ16" s="716"/>
      <c r="BA16" s="86"/>
      <c r="BB16" s="86"/>
      <c r="BC16" s="86"/>
      <c r="BD16" s="86"/>
      <c r="BE16" s="86"/>
      <c r="BF16" s="86"/>
      <c r="BG16" s="86"/>
      <c r="BH16" s="86"/>
      <c r="BI16" s="2737"/>
      <c r="BJ16" s="2738"/>
      <c r="BK16" s="2738"/>
      <c r="BL16" s="2738"/>
      <c r="BM16" s="2738"/>
      <c r="BN16" s="2738"/>
      <c r="BO16" s="2738"/>
      <c r="BP16" s="2738"/>
      <c r="BQ16" s="2738"/>
      <c r="BR16" s="2738"/>
      <c r="BS16" s="2738"/>
      <c r="BT16" s="2738"/>
      <c r="BU16" s="2738"/>
      <c r="BV16" s="2738"/>
      <c r="BW16" s="2738"/>
      <c r="BX16" s="2738"/>
      <c r="BY16" s="2738"/>
      <c r="BZ16" s="2738"/>
      <c r="CA16" s="2738"/>
      <c r="CB16" s="2739"/>
    </row>
    <row r="17" spans="1:80" ht="12.95" customHeight="1">
      <c r="B17" s="196"/>
      <c r="C17" s="2759"/>
      <c r="D17" s="2760"/>
      <c r="E17" s="1956"/>
      <c r="F17" s="1551"/>
      <c r="G17" s="1551"/>
      <c r="H17" s="1957"/>
      <c r="I17" s="2465"/>
      <c r="J17" s="2465"/>
      <c r="K17" s="2466"/>
      <c r="L17" s="2597"/>
      <c r="M17" s="2660"/>
      <c r="N17" s="579" t="s">
        <v>10</v>
      </c>
      <c r="O17" s="2661"/>
      <c r="P17" s="2661"/>
      <c r="Q17" s="579" t="s">
        <v>11</v>
      </c>
      <c r="R17" s="2660"/>
      <c r="S17" s="2660"/>
      <c r="T17" s="579" t="s">
        <v>10</v>
      </c>
      <c r="U17" s="2661"/>
      <c r="V17" s="2661"/>
      <c r="W17" s="2597"/>
      <c r="X17" s="2660"/>
      <c r="Y17" s="579" t="s">
        <v>10</v>
      </c>
      <c r="Z17" s="2661"/>
      <c r="AA17" s="2661"/>
      <c r="AB17" s="579" t="s">
        <v>11</v>
      </c>
      <c r="AC17" s="2660"/>
      <c r="AD17" s="2660"/>
      <c r="AE17" s="579" t="s">
        <v>10</v>
      </c>
      <c r="AF17" s="2661"/>
      <c r="AG17" s="2662"/>
      <c r="AH17" s="141"/>
      <c r="AI17" s="142"/>
      <c r="AJ17" s="142"/>
      <c r="AK17" s="141"/>
      <c r="AL17" s="716"/>
      <c r="AN17" s="206"/>
      <c r="AQ17" s="160"/>
      <c r="AR17" s="142"/>
      <c r="AS17" s="142"/>
      <c r="AT17" s="141"/>
      <c r="AU17" s="716"/>
      <c r="AV17" s="141"/>
      <c r="AW17" s="142"/>
      <c r="AX17" s="142"/>
      <c r="AY17" s="141"/>
      <c r="AZ17" s="716"/>
      <c r="BA17" s="719"/>
      <c r="BB17" s="719"/>
      <c r="BC17" s="141"/>
      <c r="BD17" s="716"/>
      <c r="BE17" s="141"/>
      <c r="BF17" s="710"/>
      <c r="BG17" s="141"/>
      <c r="BH17" s="710"/>
      <c r="BI17" s="2737"/>
      <c r="BJ17" s="2738"/>
      <c r="BK17" s="2738"/>
      <c r="BL17" s="2738"/>
      <c r="BM17" s="2738"/>
      <c r="BN17" s="2738"/>
      <c r="BO17" s="2738"/>
      <c r="BP17" s="2738"/>
      <c r="BQ17" s="2738"/>
      <c r="BR17" s="2738"/>
      <c r="BS17" s="2738"/>
      <c r="BT17" s="2738"/>
      <c r="BU17" s="2738"/>
      <c r="BV17" s="2738"/>
      <c r="BW17" s="2738"/>
      <c r="BX17" s="2738"/>
      <c r="BY17" s="2738"/>
      <c r="BZ17" s="2738"/>
      <c r="CA17" s="2738"/>
      <c r="CB17" s="2739"/>
    </row>
    <row r="18" spans="1:80" ht="12.95" customHeight="1" thickBot="1">
      <c r="A18" s="23"/>
      <c r="B18" s="208"/>
      <c r="C18" s="2759"/>
      <c r="D18" s="2760"/>
      <c r="E18" s="1956"/>
      <c r="F18" s="1551"/>
      <c r="G18" s="1551"/>
      <c r="H18" s="1957"/>
      <c r="I18" s="1953" t="s">
        <v>201</v>
      </c>
      <c r="J18" s="1954"/>
      <c r="K18" s="1954"/>
      <c r="L18" s="2675"/>
      <c r="M18" s="2676"/>
      <c r="N18" s="718" t="s">
        <v>10</v>
      </c>
      <c r="O18" s="2667"/>
      <c r="P18" s="2667"/>
      <c r="Q18" s="718" t="s">
        <v>11</v>
      </c>
      <c r="R18" s="2668"/>
      <c r="S18" s="2668"/>
      <c r="T18" s="718" t="s">
        <v>10</v>
      </c>
      <c r="U18" s="2667"/>
      <c r="V18" s="2667"/>
      <c r="W18" s="2675"/>
      <c r="X18" s="2676"/>
      <c r="Y18" s="718" t="s">
        <v>10</v>
      </c>
      <c r="Z18" s="2667"/>
      <c r="AA18" s="2667"/>
      <c r="AB18" s="718" t="s">
        <v>11</v>
      </c>
      <c r="AC18" s="2668"/>
      <c r="AD18" s="2668"/>
      <c r="AE18" s="718" t="s">
        <v>10</v>
      </c>
      <c r="AF18" s="2667"/>
      <c r="AG18" s="2669"/>
      <c r="AH18" s="141"/>
      <c r="AI18" s="142"/>
      <c r="AJ18" s="142"/>
      <c r="AK18" s="141"/>
      <c r="AL18" s="716"/>
      <c r="AN18" s="206"/>
      <c r="AQ18" s="160"/>
      <c r="AR18" s="142"/>
      <c r="AS18" s="142"/>
      <c r="AT18" s="141"/>
      <c r="AU18" s="716"/>
      <c r="AV18" s="141"/>
      <c r="AW18" s="142"/>
      <c r="AX18" s="142"/>
      <c r="AY18" s="141"/>
      <c r="AZ18" s="716"/>
      <c r="BA18" s="719"/>
      <c r="BB18" s="719"/>
      <c r="BC18" s="141"/>
      <c r="BD18" s="716"/>
      <c r="BE18" s="141"/>
      <c r="BF18" s="710"/>
      <c r="BG18" s="141"/>
      <c r="BH18" s="710"/>
      <c r="BI18" s="2740"/>
      <c r="BJ18" s="2741"/>
      <c r="BK18" s="2741"/>
      <c r="BL18" s="2741"/>
      <c r="BM18" s="2741"/>
      <c r="BN18" s="2741"/>
      <c r="BO18" s="2741"/>
      <c r="BP18" s="2741"/>
      <c r="BQ18" s="2741"/>
      <c r="BR18" s="2741"/>
      <c r="BS18" s="2741"/>
      <c r="BT18" s="2741"/>
      <c r="BU18" s="2741"/>
      <c r="BV18" s="2741"/>
      <c r="BW18" s="2741"/>
      <c r="BX18" s="2741"/>
      <c r="BY18" s="2741"/>
      <c r="BZ18" s="2741"/>
      <c r="CA18" s="2741"/>
      <c r="CB18" s="2742"/>
    </row>
    <row r="19" spans="1:80" ht="12.95" customHeight="1">
      <c r="A19" s="23"/>
      <c r="B19" s="29"/>
      <c r="C19" s="2761"/>
      <c r="D19" s="2762"/>
      <c r="E19" s="2464"/>
      <c r="F19" s="2465"/>
      <c r="G19" s="2465"/>
      <c r="H19" s="2466"/>
      <c r="I19" s="2464"/>
      <c r="J19" s="2465"/>
      <c r="K19" s="2465"/>
      <c r="L19" s="2597"/>
      <c r="M19" s="2660"/>
      <c r="N19" s="579" t="s">
        <v>10</v>
      </c>
      <c r="O19" s="2661"/>
      <c r="P19" s="2661"/>
      <c r="Q19" s="579" t="s">
        <v>11</v>
      </c>
      <c r="R19" s="2660"/>
      <c r="S19" s="2660"/>
      <c r="T19" s="579" t="s">
        <v>10</v>
      </c>
      <c r="U19" s="2661"/>
      <c r="V19" s="2661"/>
      <c r="W19" s="2597"/>
      <c r="X19" s="2660"/>
      <c r="Y19" s="579" t="s">
        <v>10</v>
      </c>
      <c r="Z19" s="2661"/>
      <c r="AA19" s="2661"/>
      <c r="AB19" s="579" t="s">
        <v>11</v>
      </c>
      <c r="AC19" s="2660"/>
      <c r="AD19" s="2660"/>
      <c r="AE19" s="579" t="s">
        <v>10</v>
      </c>
      <c r="AF19" s="2661"/>
      <c r="AG19" s="2662"/>
      <c r="AH19" s="141"/>
      <c r="AI19" s="142"/>
      <c r="AJ19" s="142"/>
      <c r="AK19" s="141"/>
      <c r="AL19" s="716"/>
      <c r="AN19" s="28"/>
      <c r="AQ19" s="160"/>
      <c r="AR19" s="142"/>
      <c r="AS19" s="142"/>
      <c r="AT19" s="141"/>
      <c r="AU19" s="716"/>
      <c r="AV19" s="141"/>
      <c r="AW19" s="142"/>
      <c r="AX19" s="142"/>
      <c r="AY19" s="141"/>
      <c r="AZ19" s="716"/>
      <c r="BA19" s="719"/>
      <c r="BB19" s="719"/>
      <c r="BC19" s="141"/>
      <c r="BD19" s="716"/>
      <c r="BE19" s="141"/>
      <c r="BF19" s="710"/>
      <c r="BG19" s="141"/>
      <c r="BH19" s="710"/>
      <c r="BI19" s="710"/>
      <c r="BJ19" s="710"/>
      <c r="BK19" s="710"/>
      <c r="BL19" s="105"/>
      <c r="BM19" s="710"/>
      <c r="BN19" s="105"/>
      <c r="BO19" s="710"/>
      <c r="BP19" s="105"/>
      <c r="BQ19" s="142"/>
      <c r="BR19" s="142"/>
      <c r="BS19" s="710"/>
      <c r="BT19" s="710"/>
      <c r="BU19" s="105"/>
      <c r="BV19" s="710"/>
      <c r="BW19" s="105"/>
      <c r="BX19" s="710"/>
      <c r="BY19" s="105"/>
      <c r="BZ19" s="142"/>
      <c r="CA19" s="142"/>
    </row>
    <row r="20" spans="1:80" ht="8.1" customHeight="1">
      <c r="A20" s="23"/>
      <c r="B20" s="29"/>
      <c r="C20" s="23"/>
      <c r="AD20" s="256"/>
      <c r="AN20" s="28"/>
      <c r="AQ20" s="160"/>
      <c r="AR20" s="720"/>
      <c r="AS20" s="720"/>
      <c r="AT20" s="86"/>
      <c r="AU20" s="86"/>
      <c r="AV20" s="86"/>
      <c r="AW20" s="86"/>
      <c r="AX20" s="86"/>
      <c r="AY20" s="86"/>
      <c r="AZ20" s="86"/>
      <c r="BA20" s="719"/>
      <c r="BB20" s="719"/>
      <c r="BC20" s="141"/>
      <c r="BD20" s="716"/>
      <c r="BE20" s="141"/>
      <c r="BF20" s="710"/>
      <c r="BG20" s="141"/>
      <c r="BH20" s="710"/>
      <c r="BI20" s="710"/>
      <c r="BJ20" s="710"/>
      <c r="BK20" s="710"/>
      <c r="BL20" s="105"/>
      <c r="BM20" s="710"/>
      <c r="BN20" s="105"/>
      <c r="BO20" s="710"/>
      <c r="BP20" s="105"/>
      <c r="BQ20" s="142"/>
      <c r="BR20" s="142"/>
      <c r="BS20" s="710"/>
      <c r="BT20" s="710"/>
      <c r="BU20" s="105"/>
      <c r="BV20" s="710"/>
      <c r="BW20" s="105"/>
      <c r="BX20" s="710"/>
      <c r="BY20" s="105"/>
      <c r="BZ20" s="142"/>
      <c r="CA20" s="142"/>
    </row>
    <row r="21" spans="1:80" ht="14.1" customHeight="1" thickBot="1">
      <c r="A21" s="23"/>
      <c r="B21" s="1736" t="s">
        <v>615</v>
      </c>
      <c r="C21" s="1462"/>
      <c r="D21" s="1737" t="s">
        <v>1598</v>
      </c>
      <c r="E21" s="1737"/>
      <c r="F21" s="1737"/>
      <c r="G21" s="1737"/>
      <c r="H21" s="1737"/>
      <c r="I21" s="1737"/>
      <c r="J21" s="1737"/>
      <c r="K21" s="1737"/>
      <c r="L21" s="1737"/>
      <c r="M21" s="1737"/>
      <c r="N21" s="1737"/>
      <c r="O21" s="1737"/>
      <c r="P21" s="1737"/>
      <c r="Q21" s="1737"/>
      <c r="R21" s="1737"/>
      <c r="S21" s="1737"/>
      <c r="T21" s="1737"/>
      <c r="U21" s="1737"/>
      <c r="V21" s="1737"/>
      <c r="W21" s="1737"/>
      <c r="X21" s="1737"/>
      <c r="Y21" s="1737"/>
      <c r="Z21" s="1737"/>
      <c r="AA21" s="1737"/>
      <c r="AB21" s="1737"/>
      <c r="AD21" s="548"/>
      <c r="AN21" s="28"/>
      <c r="AQ21" s="160"/>
      <c r="AR21" s="720"/>
      <c r="AS21" s="720"/>
      <c r="AT21" s="86"/>
      <c r="AU21" s="86"/>
      <c r="AV21" s="86"/>
      <c r="AW21" s="86"/>
      <c r="AX21" s="86"/>
      <c r="AY21" s="86"/>
      <c r="AZ21" s="86"/>
      <c r="BA21" s="719"/>
      <c r="BB21" s="719"/>
      <c r="BC21" s="141"/>
      <c r="BD21" s="716"/>
      <c r="BE21" s="141"/>
      <c r="BF21" s="710"/>
      <c r="BG21" s="141"/>
      <c r="BH21" s="710"/>
      <c r="BI21" s="710"/>
      <c r="BJ21" s="710"/>
      <c r="BK21" s="710"/>
      <c r="BL21" s="105"/>
      <c r="BM21" s="710"/>
      <c r="BN21" s="105"/>
      <c r="BO21" s="710"/>
      <c r="BP21" s="105"/>
      <c r="BQ21" s="142"/>
      <c r="BR21" s="142"/>
      <c r="BS21" s="710"/>
      <c r="BT21" s="710"/>
      <c r="BU21" s="105"/>
      <c r="BV21" s="710"/>
      <c r="BW21" s="105"/>
      <c r="BX21" s="710"/>
      <c r="BY21" s="105"/>
      <c r="BZ21" s="142"/>
      <c r="CA21" s="142"/>
    </row>
    <row r="22" spans="1:80" ht="14.1" customHeight="1">
      <c r="A22" s="23"/>
      <c r="B22" s="29"/>
      <c r="C22" s="2702" t="s">
        <v>1405</v>
      </c>
      <c r="D22" s="2703"/>
      <c r="E22" s="2703"/>
      <c r="F22" s="2703"/>
      <c r="G22" s="2703"/>
      <c r="H22" s="2703"/>
      <c r="I22" s="2703"/>
      <c r="J22" s="2703"/>
      <c r="K22" s="2704"/>
      <c r="L22" s="2705" t="s">
        <v>47</v>
      </c>
      <c r="M22" s="2706"/>
      <c r="N22" s="2706"/>
      <c r="O22" s="2706"/>
      <c r="P22" s="2706"/>
      <c r="Q22" s="2706"/>
      <c r="R22" s="2706"/>
      <c r="S22" s="2706"/>
      <c r="T22" s="2706"/>
      <c r="U22" s="2706"/>
      <c r="V22" s="2706"/>
      <c r="W22" s="2706"/>
      <c r="X22" s="2706"/>
      <c r="Y22" s="2706"/>
      <c r="Z22" s="2707"/>
      <c r="AA22" s="2705" t="s">
        <v>1406</v>
      </c>
      <c r="AB22" s="2706"/>
      <c r="AC22" s="2706"/>
      <c r="AD22" s="2706"/>
      <c r="AE22" s="2706"/>
      <c r="AF22" s="2706"/>
      <c r="AG22" s="2706"/>
      <c r="AH22" s="2706"/>
      <c r="AI22" s="2706"/>
      <c r="AJ22" s="2706"/>
      <c r="AK22" s="2707"/>
      <c r="AL22" s="721"/>
      <c r="AM22" s="86"/>
      <c r="AN22" s="28"/>
      <c r="AQ22" s="722"/>
      <c r="AR22" s="723"/>
      <c r="AS22" s="723"/>
      <c r="AT22" s="723"/>
      <c r="AU22" s="723"/>
      <c r="AV22" s="723"/>
      <c r="AW22" s="723"/>
      <c r="AX22" s="723"/>
      <c r="AY22" s="723"/>
      <c r="AZ22" s="723"/>
      <c r="BA22" s="723"/>
      <c r="BB22" s="723"/>
      <c r="BC22" s="723"/>
      <c r="BD22" s="723"/>
      <c r="BE22" s="724"/>
      <c r="BF22" s="710"/>
      <c r="BG22" s="141"/>
      <c r="BH22" s="710"/>
      <c r="BI22" s="710"/>
      <c r="BJ22" s="710"/>
      <c r="BK22" s="710"/>
      <c r="BL22" s="105"/>
      <c r="BM22" s="710"/>
      <c r="BN22" s="105"/>
      <c r="BO22" s="710"/>
      <c r="BP22" s="105"/>
      <c r="BQ22" s="142"/>
      <c r="BR22" s="142"/>
      <c r="BS22" s="710"/>
      <c r="BT22" s="710"/>
      <c r="BU22" s="105"/>
      <c r="BV22" s="710"/>
      <c r="BW22" s="105"/>
      <c r="BX22" s="710"/>
      <c r="BY22" s="105"/>
      <c r="BZ22" s="142"/>
      <c r="CA22" s="142"/>
    </row>
    <row r="23" spans="1:80" ht="14.1" customHeight="1">
      <c r="A23" s="23"/>
      <c r="B23" s="29"/>
      <c r="C23" s="2708" t="s">
        <v>203</v>
      </c>
      <c r="D23" s="2709"/>
      <c r="E23" s="2709"/>
      <c r="F23" s="2709"/>
      <c r="G23" s="2709"/>
      <c r="H23" s="2709"/>
      <c r="I23" s="2709"/>
      <c r="J23" s="2709"/>
      <c r="K23" s="2710"/>
      <c r="L23" s="2705" t="s">
        <v>204</v>
      </c>
      <c r="M23" s="2711"/>
      <c r="N23" s="2712" t="s">
        <v>205</v>
      </c>
      <c r="O23" s="2711"/>
      <c r="P23" s="2712" t="s">
        <v>206</v>
      </c>
      <c r="Q23" s="2711"/>
      <c r="R23" s="2712" t="s">
        <v>207</v>
      </c>
      <c r="S23" s="2711"/>
      <c r="T23" s="2712" t="s">
        <v>208</v>
      </c>
      <c r="U23" s="2711"/>
      <c r="V23" s="2712" t="s">
        <v>209</v>
      </c>
      <c r="W23" s="2707"/>
      <c r="X23" s="2705" t="s">
        <v>48</v>
      </c>
      <c r="Y23" s="2706"/>
      <c r="Z23" s="2707"/>
      <c r="AA23" s="2825" t="s">
        <v>1407</v>
      </c>
      <c r="AB23" s="2826"/>
      <c r="AC23" s="2826"/>
      <c r="AD23" s="2826"/>
      <c r="AE23" s="2826"/>
      <c r="AF23" s="2827"/>
      <c r="AG23" s="2825" t="s">
        <v>1408</v>
      </c>
      <c r="AH23" s="2826"/>
      <c r="AI23" s="2826"/>
      <c r="AJ23" s="2826"/>
      <c r="AK23" s="2827"/>
      <c r="AL23" s="721"/>
      <c r="AM23" s="86"/>
      <c r="AN23" s="28"/>
      <c r="AP23" s="35"/>
      <c r="AQ23" s="2663" t="s">
        <v>204</v>
      </c>
      <c r="AR23" s="2664"/>
      <c r="AS23" s="2665" t="s">
        <v>1215</v>
      </c>
      <c r="AT23" s="2666"/>
      <c r="AU23" s="2665" t="s">
        <v>1216</v>
      </c>
      <c r="AV23" s="2666"/>
      <c r="AW23" s="2665" t="s">
        <v>1599</v>
      </c>
      <c r="AX23" s="2666"/>
      <c r="AY23" s="2665" t="s">
        <v>1600</v>
      </c>
      <c r="AZ23" s="2666"/>
      <c r="BA23" s="2665" t="s">
        <v>1601</v>
      </c>
      <c r="BB23" s="2666"/>
      <c r="BC23" s="2647" t="s">
        <v>48</v>
      </c>
      <c r="BD23" s="2648"/>
      <c r="BE23" s="2649"/>
    </row>
    <row r="24" spans="1:80" ht="14.1" customHeight="1">
      <c r="A24" s="23"/>
      <c r="B24" s="29"/>
      <c r="C24" s="2713" t="s">
        <v>1799</v>
      </c>
      <c r="D24" s="2716" t="s">
        <v>210</v>
      </c>
      <c r="E24" s="2717"/>
      <c r="F24" s="2717"/>
      <c r="G24" s="2717"/>
      <c r="H24" s="2717"/>
      <c r="I24" s="2717"/>
      <c r="J24" s="2717"/>
      <c r="K24" s="725"/>
      <c r="L24" s="2718"/>
      <c r="M24" s="2719"/>
      <c r="N24" s="2719"/>
      <c r="O24" s="2719"/>
      <c r="P24" s="2719"/>
      <c r="Q24" s="2719"/>
      <c r="R24" s="2719"/>
      <c r="S24" s="2719"/>
      <c r="T24" s="2719"/>
      <c r="U24" s="2719"/>
      <c r="V24" s="2719"/>
      <c r="W24" s="2720"/>
      <c r="X24" s="2721">
        <f>SUM(L24:W24)</f>
        <v>0</v>
      </c>
      <c r="Y24" s="2722"/>
      <c r="Z24" s="2723"/>
      <c r="AA24" s="2785"/>
      <c r="AB24" s="2786"/>
      <c r="AC24" s="2786"/>
      <c r="AD24" s="2745">
        <v>0</v>
      </c>
      <c r="AE24" s="2745"/>
      <c r="AF24" s="2746"/>
      <c r="AG24" s="2747" t="str">
        <f t="shared" ref="AG24:AG51" si="0">IF(X24=0,"",BE24)</f>
        <v/>
      </c>
      <c r="AH24" s="2748"/>
      <c r="AI24" s="2748"/>
      <c r="AJ24" s="2748"/>
      <c r="AK24" s="2749"/>
      <c r="AL24" s="2750"/>
      <c r="AM24" s="2750"/>
      <c r="AN24" s="28"/>
      <c r="AP24" s="22">
        <f>IF(SUM(L24:W24)=0,0,SUM(L24:W24))</f>
        <v>0</v>
      </c>
      <c r="AQ24" s="2751" t="str">
        <f t="shared" ref="AQ24:AQ51" si="1">IF(L24="","",ROUNDDOWN(L24/3,1))</f>
        <v/>
      </c>
      <c r="AR24" s="2752"/>
      <c r="AS24" s="2753" t="str">
        <f t="shared" ref="AS24:AS51" si="2">IF(N24="","",ROUNDDOWN(N24/6,1))</f>
        <v/>
      </c>
      <c r="AT24" s="2753"/>
      <c r="AU24" s="2752" t="str">
        <f t="shared" ref="AU24:AU51" si="3">IF(P24="","",ROUNDDOWN(P24/6,1))</f>
        <v/>
      </c>
      <c r="AV24" s="2752"/>
      <c r="AW24" s="2752" t="str">
        <f>IF(R24="","",ROUNDDOWN(R24/15,1))</f>
        <v/>
      </c>
      <c r="AX24" s="2752"/>
      <c r="AY24" s="2752" t="str">
        <f>IF(T24="","",ROUNDDOWN(T24/25,1))</f>
        <v/>
      </c>
      <c r="AZ24" s="2752"/>
      <c r="BA24" s="2752" t="str">
        <f>IF(V24="","",ROUNDDOWN(V24/25,1))</f>
        <v/>
      </c>
      <c r="BB24" s="2752"/>
      <c r="BC24" s="2773">
        <f>SUM(AQ24:BB24)</f>
        <v>0</v>
      </c>
      <c r="BD24" s="2773"/>
      <c r="BE24" s="726">
        <f>IF(BC24=0,0,IF(AND(BC24&gt;0,BC24&lt;0.5),2,ROUND(BC24+1,0)))</f>
        <v>0</v>
      </c>
      <c r="BF24" s="727" t="str">
        <f>IF(X24=0,"OK",IF(AND(AA24&gt;=AG24,BG24/AG24&gt;=0.66),"OK","NG"))</f>
        <v>OK</v>
      </c>
      <c r="BG24" s="728">
        <f t="shared" ref="BG24:BG51" si="4">AA24-AD24</f>
        <v>0</v>
      </c>
      <c r="BH24" s="727"/>
    </row>
    <row r="25" spans="1:80" ht="14.1" customHeight="1">
      <c r="A25" s="23"/>
      <c r="B25" s="29"/>
      <c r="C25" s="2714"/>
      <c r="D25" s="2686" t="s">
        <v>345</v>
      </c>
      <c r="E25" s="2686"/>
      <c r="F25" s="2686"/>
      <c r="G25" s="2686"/>
      <c r="H25" s="573" t="s">
        <v>11</v>
      </c>
      <c r="I25" s="2687">
        <v>0.31180555555555556</v>
      </c>
      <c r="J25" s="2687"/>
      <c r="K25" s="149"/>
      <c r="L25" s="2688"/>
      <c r="M25" s="2689"/>
      <c r="N25" s="2689"/>
      <c r="O25" s="2689"/>
      <c r="P25" s="2689"/>
      <c r="Q25" s="2689"/>
      <c r="R25" s="2689"/>
      <c r="S25" s="2689"/>
      <c r="T25" s="2689"/>
      <c r="U25" s="2689"/>
      <c r="V25" s="2689"/>
      <c r="W25" s="2690"/>
      <c r="X25" s="2691">
        <f t="shared" ref="X25:X36" si="5">SUM(L25:W25)</f>
        <v>0</v>
      </c>
      <c r="Y25" s="2692"/>
      <c r="Z25" s="2693"/>
      <c r="AA25" s="2774"/>
      <c r="AB25" s="2775"/>
      <c r="AC25" s="2775"/>
      <c r="AD25" s="2776">
        <v>0</v>
      </c>
      <c r="AE25" s="2777"/>
      <c r="AF25" s="2778"/>
      <c r="AG25" s="2779" t="str">
        <f t="shared" si="0"/>
        <v/>
      </c>
      <c r="AH25" s="2780"/>
      <c r="AI25" s="2780"/>
      <c r="AJ25" s="2780"/>
      <c r="AK25" s="2781"/>
      <c r="AL25" s="2750"/>
      <c r="AM25" s="2750"/>
      <c r="AN25" s="28"/>
      <c r="AP25" s="22">
        <f t="shared" ref="AP25:AP37" si="6">IF(SUM(L25:W25)=0,0,SUM(L25:W25))</f>
        <v>0</v>
      </c>
      <c r="AQ25" s="2782" t="str">
        <f t="shared" si="1"/>
        <v/>
      </c>
      <c r="AR25" s="2783"/>
      <c r="AS25" s="2783" t="str">
        <f t="shared" si="2"/>
        <v/>
      </c>
      <c r="AT25" s="2783"/>
      <c r="AU25" s="2783" t="str">
        <f t="shared" si="3"/>
        <v/>
      </c>
      <c r="AV25" s="2783"/>
      <c r="AW25" s="2783" t="str">
        <f t="shared" ref="AW25:AW37" si="7">IF(R25="","",ROUNDDOWN(R25/15,1))</f>
        <v/>
      </c>
      <c r="AX25" s="2783"/>
      <c r="AY25" s="2783" t="str">
        <f t="shared" ref="AY25:AY37" si="8">IF(T25="","",ROUNDDOWN(T25/25,1))</f>
        <v/>
      </c>
      <c r="AZ25" s="2783"/>
      <c r="BA25" s="2783" t="str">
        <f t="shared" ref="BA25:BA37" si="9">IF(V25="","",ROUNDDOWN(V25/25,1))</f>
        <v/>
      </c>
      <c r="BB25" s="2783"/>
      <c r="BC25" s="2784">
        <f t="shared" ref="BC25:BC37" si="10">SUM(AQ25:BB25)</f>
        <v>0</v>
      </c>
      <c r="BD25" s="2784"/>
      <c r="BE25" s="729">
        <f t="shared" ref="BE25:BE37" si="11">IF(BC25=0,0,IF(AND(BC25&gt;0,BC25&lt;0.5),2,ROUND(BC25+1,0)))</f>
        <v>0</v>
      </c>
      <c r="BF25" s="727" t="str">
        <f t="shared" ref="BF25:BF37" si="12">IF(X25=0,"OK",IF(AND(AA25&gt;=AG25,BG25/AG25&gt;=0.66),"OK","NG"))</f>
        <v>OK</v>
      </c>
      <c r="BG25" s="728">
        <f t="shared" si="4"/>
        <v>0</v>
      </c>
      <c r="BH25" s="727"/>
    </row>
    <row r="26" spans="1:80" ht="14.1" customHeight="1">
      <c r="A26" s="23"/>
      <c r="B26" s="29"/>
      <c r="C26" s="2714"/>
      <c r="D26" s="730"/>
      <c r="E26" s="730"/>
      <c r="F26" s="2700">
        <v>0.3125</v>
      </c>
      <c r="G26" s="2701"/>
      <c r="H26" s="497" t="s">
        <v>11</v>
      </c>
      <c r="I26" s="2700">
        <v>0.33263888888888887</v>
      </c>
      <c r="J26" s="2700"/>
      <c r="K26" s="730"/>
      <c r="L26" s="2787"/>
      <c r="M26" s="2788"/>
      <c r="N26" s="2788"/>
      <c r="O26" s="2788"/>
      <c r="P26" s="2788"/>
      <c r="Q26" s="2788"/>
      <c r="R26" s="2788"/>
      <c r="S26" s="2788"/>
      <c r="T26" s="2788"/>
      <c r="U26" s="2788"/>
      <c r="V26" s="2788"/>
      <c r="W26" s="2789"/>
      <c r="X26" s="2790">
        <f t="shared" si="5"/>
        <v>0</v>
      </c>
      <c r="Y26" s="2791"/>
      <c r="Z26" s="2792"/>
      <c r="AA26" s="2774"/>
      <c r="AB26" s="2775"/>
      <c r="AC26" s="2775"/>
      <c r="AD26" s="2776">
        <v>0</v>
      </c>
      <c r="AE26" s="2777"/>
      <c r="AF26" s="2778"/>
      <c r="AG26" s="2779" t="str">
        <f t="shared" si="0"/>
        <v/>
      </c>
      <c r="AH26" s="2780"/>
      <c r="AI26" s="2780"/>
      <c r="AJ26" s="2780"/>
      <c r="AK26" s="2781"/>
      <c r="AL26" s="2750"/>
      <c r="AM26" s="2750"/>
      <c r="AN26" s="28"/>
      <c r="AP26" s="22">
        <f t="shared" ref="AP26" si="13">IF(SUM(L26:W26)=0,0,SUM(L26:W26))</f>
        <v>0</v>
      </c>
      <c r="AQ26" s="2782" t="str">
        <f t="shared" si="1"/>
        <v/>
      </c>
      <c r="AR26" s="2783"/>
      <c r="AS26" s="2783" t="str">
        <f t="shared" si="2"/>
        <v/>
      </c>
      <c r="AT26" s="2783"/>
      <c r="AU26" s="2783" t="str">
        <f t="shared" si="3"/>
        <v/>
      </c>
      <c r="AV26" s="2783"/>
      <c r="AW26" s="2783" t="str">
        <f t="shared" si="7"/>
        <v/>
      </c>
      <c r="AX26" s="2783"/>
      <c r="AY26" s="2783" t="str">
        <f t="shared" si="8"/>
        <v/>
      </c>
      <c r="AZ26" s="2783"/>
      <c r="BA26" s="2783" t="str">
        <f t="shared" si="9"/>
        <v/>
      </c>
      <c r="BB26" s="2783"/>
      <c r="BC26" s="2784">
        <f t="shared" si="10"/>
        <v>0</v>
      </c>
      <c r="BD26" s="2784"/>
      <c r="BE26" s="729">
        <f t="shared" si="11"/>
        <v>0</v>
      </c>
      <c r="BF26" s="727" t="str">
        <f t="shared" si="12"/>
        <v>OK</v>
      </c>
      <c r="BG26" s="728">
        <f t="shared" si="4"/>
        <v>0</v>
      </c>
      <c r="BH26" s="727"/>
      <c r="BI26" s="47"/>
      <c r="BL26" s="47"/>
    </row>
    <row r="27" spans="1:80" ht="14.1" customHeight="1">
      <c r="A27" s="23"/>
      <c r="B27" s="29"/>
      <c r="C27" s="2714"/>
      <c r="D27" s="730"/>
      <c r="E27" s="730"/>
      <c r="F27" s="2700">
        <v>0.33333333333333331</v>
      </c>
      <c r="G27" s="2701"/>
      <c r="H27" s="497" t="s">
        <v>11</v>
      </c>
      <c r="I27" s="2700">
        <v>0.35347222222222224</v>
      </c>
      <c r="J27" s="2700"/>
      <c r="K27" s="730"/>
      <c r="L27" s="2787"/>
      <c r="M27" s="2788"/>
      <c r="N27" s="2788"/>
      <c r="O27" s="2788"/>
      <c r="P27" s="2788"/>
      <c r="Q27" s="2788"/>
      <c r="R27" s="2788"/>
      <c r="S27" s="2788"/>
      <c r="T27" s="2788"/>
      <c r="U27" s="2788"/>
      <c r="V27" s="2788"/>
      <c r="W27" s="2789"/>
      <c r="X27" s="2790">
        <f t="shared" si="5"/>
        <v>0</v>
      </c>
      <c r="Y27" s="2791"/>
      <c r="Z27" s="2792"/>
      <c r="AA27" s="2774"/>
      <c r="AB27" s="2775"/>
      <c r="AC27" s="2775"/>
      <c r="AD27" s="2776">
        <v>0</v>
      </c>
      <c r="AE27" s="2777"/>
      <c r="AF27" s="2778"/>
      <c r="AG27" s="2779" t="str">
        <f t="shared" si="0"/>
        <v/>
      </c>
      <c r="AH27" s="2780"/>
      <c r="AI27" s="2780"/>
      <c r="AJ27" s="2780"/>
      <c r="AK27" s="2781"/>
      <c r="AL27" s="2750"/>
      <c r="AM27" s="2750"/>
      <c r="AN27" s="28"/>
      <c r="AP27" s="22">
        <f t="shared" si="6"/>
        <v>0</v>
      </c>
      <c r="AQ27" s="2782" t="str">
        <f t="shared" si="1"/>
        <v/>
      </c>
      <c r="AR27" s="2783"/>
      <c r="AS27" s="2783" t="str">
        <f t="shared" si="2"/>
        <v/>
      </c>
      <c r="AT27" s="2783"/>
      <c r="AU27" s="2783" t="str">
        <f t="shared" si="3"/>
        <v/>
      </c>
      <c r="AV27" s="2783"/>
      <c r="AW27" s="2783" t="str">
        <f t="shared" si="7"/>
        <v/>
      </c>
      <c r="AX27" s="2783"/>
      <c r="AY27" s="2783" t="str">
        <f t="shared" si="8"/>
        <v/>
      </c>
      <c r="AZ27" s="2783"/>
      <c r="BA27" s="2783" t="str">
        <f t="shared" si="9"/>
        <v/>
      </c>
      <c r="BB27" s="2783"/>
      <c r="BC27" s="2784">
        <f t="shared" si="10"/>
        <v>0</v>
      </c>
      <c r="BD27" s="2784"/>
      <c r="BE27" s="729">
        <f t="shared" si="11"/>
        <v>0</v>
      </c>
      <c r="BF27" s="727" t="str">
        <f t="shared" si="12"/>
        <v>OK</v>
      </c>
      <c r="BG27" s="728">
        <f t="shared" si="4"/>
        <v>0</v>
      </c>
      <c r="BH27" s="727"/>
      <c r="BI27" s="47"/>
      <c r="BL27" s="47"/>
    </row>
    <row r="28" spans="1:80" ht="14.1" customHeight="1">
      <c r="A28" s="23"/>
      <c r="B28" s="29"/>
      <c r="C28" s="2714"/>
      <c r="D28" s="730"/>
      <c r="E28" s="730"/>
      <c r="F28" s="2700">
        <v>0.35416666666666669</v>
      </c>
      <c r="G28" s="2701"/>
      <c r="H28" s="497" t="s">
        <v>11</v>
      </c>
      <c r="I28" s="2700">
        <v>0.37430555555555556</v>
      </c>
      <c r="J28" s="2700"/>
      <c r="K28" s="730"/>
      <c r="L28" s="2787"/>
      <c r="M28" s="2788"/>
      <c r="N28" s="2788"/>
      <c r="O28" s="2788"/>
      <c r="P28" s="2788"/>
      <c r="Q28" s="2788"/>
      <c r="R28" s="2788"/>
      <c r="S28" s="2788"/>
      <c r="T28" s="2788"/>
      <c r="U28" s="2788"/>
      <c r="V28" s="2788"/>
      <c r="W28" s="2789"/>
      <c r="X28" s="2790">
        <f t="shared" si="5"/>
        <v>0</v>
      </c>
      <c r="Y28" s="2791"/>
      <c r="Z28" s="2792"/>
      <c r="AA28" s="2774"/>
      <c r="AB28" s="2775"/>
      <c r="AC28" s="2775"/>
      <c r="AD28" s="2776">
        <v>0</v>
      </c>
      <c r="AE28" s="2777"/>
      <c r="AF28" s="2778"/>
      <c r="AG28" s="2779" t="str">
        <f t="shared" si="0"/>
        <v/>
      </c>
      <c r="AH28" s="2780"/>
      <c r="AI28" s="2780"/>
      <c r="AJ28" s="2780"/>
      <c r="AK28" s="2781"/>
      <c r="AL28" s="2750"/>
      <c r="AM28" s="2750"/>
      <c r="AN28" s="28"/>
      <c r="AP28" s="22">
        <f t="shared" ref="AP28" si="14">IF(SUM(L28:W28)=0,0,SUM(L28:W28))</f>
        <v>0</v>
      </c>
      <c r="AQ28" s="2782" t="str">
        <f t="shared" si="1"/>
        <v/>
      </c>
      <c r="AR28" s="2783"/>
      <c r="AS28" s="2783" t="str">
        <f t="shared" si="2"/>
        <v/>
      </c>
      <c r="AT28" s="2783"/>
      <c r="AU28" s="2783" t="str">
        <f t="shared" si="3"/>
        <v/>
      </c>
      <c r="AV28" s="2783"/>
      <c r="AW28" s="2783" t="str">
        <f t="shared" si="7"/>
        <v/>
      </c>
      <c r="AX28" s="2783"/>
      <c r="AY28" s="2783" t="str">
        <f t="shared" si="8"/>
        <v/>
      </c>
      <c r="AZ28" s="2783"/>
      <c r="BA28" s="2783" t="str">
        <f t="shared" si="9"/>
        <v/>
      </c>
      <c r="BB28" s="2783"/>
      <c r="BC28" s="2784">
        <f t="shared" si="10"/>
        <v>0</v>
      </c>
      <c r="BD28" s="2784"/>
      <c r="BE28" s="729">
        <f t="shared" si="11"/>
        <v>0</v>
      </c>
      <c r="BF28" s="727" t="str">
        <f t="shared" si="12"/>
        <v>OK</v>
      </c>
      <c r="BG28" s="728">
        <f t="shared" si="4"/>
        <v>0</v>
      </c>
      <c r="BH28" s="727"/>
      <c r="BI28" s="47"/>
      <c r="BL28" s="47"/>
    </row>
    <row r="29" spans="1:80" ht="14.1" customHeight="1">
      <c r="A29" s="23"/>
      <c r="B29" s="208"/>
      <c r="C29" s="2714"/>
      <c r="D29" s="730"/>
      <c r="E29" s="730"/>
      <c r="F29" s="2700">
        <v>0.375</v>
      </c>
      <c r="G29" s="2701"/>
      <c r="H29" s="497" t="s">
        <v>11</v>
      </c>
      <c r="I29" s="2700">
        <v>0.4993055555555555</v>
      </c>
      <c r="J29" s="2700"/>
      <c r="K29" s="730"/>
      <c r="L29" s="2787"/>
      <c r="M29" s="2788"/>
      <c r="N29" s="2788"/>
      <c r="O29" s="2788"/>
      <c r="P29" s="2788"/>
      <c r="Q29" s="2788"/>
      <c r="R29" s="2788"/>
      <c r="S29" s="2788"/>
      <c r="T29" s="2788"/>
      <c r="U29" s="2788"/>
      <c r="V29" s="2689"/>
      <c r="W29" s="2690"/>
      <c r="X29" s="2790">
        <f t="shared" si="5"/>
        <v>0</v>
      </c>
      <c r="Y29" s="2791"/>
      <c r="Z29" s="2792"/>
      <c r="AA29" s="2774"/>
      <c r="AB29" s="2775"/>
      <c r="AC29" s="2775"/>
      <c r="AD29" s="2776">
        <v>0</v>
      </c>
      <c r="AE29" s="2777"/>
      <c r="AF29" s="2778"/>
      <c r="AG29" s="2779" t="str">
        <f t="shared" si="0"/>
        <v/>
      </c>
      <c r="AH29" s="2780"/>
      <c r="AI29" s="2780"/>
      <c r="AJ29" s="2780"/>
      <c r="AK29" s="2781"/>
      <c r="AL29" s="2750"/>
      <c r="AM29" s="2750"/>
      <c r="AN29" s="32"/>
      <c r="AP29" s="22">
        <f t="shared" si="6"/>
        <v>0</v>
      </c>
      <c r="AQ29" s="2782" t="str">
        <f t="shared" si="1"/>
        <v/>
      </c>
      <c r="AR29" s="2783"/>
      <c r="AS29" s="2783" t="str">
        <f t="shared" si="2"/>
        <v/>
      </c>
      <c r="AT29" s="2783"/>
      <c r="AU29" s="2783" t="str">
        <f t="shared" si="3"/>
        <v/>
      </c>
      <c r="AV29" s="2783"/>
      <c r="AW29" s="2783" t="str">
        <f t="shared" si="7"/>
        <v/>
      </c>
      <c r="AX29" s="2783"/>
      <c r="AY29" s="2783" t="str">
        <f t="shared" si="8"/>
        <v/>
      </c>
      <c r="AZ29" s="2783"/>
      <c r="BA29" s="2783" t="str">
        <f t="shared" si="9"/>
        <v/>
      </c>
      <c r="BB29" s="2783"/>
      <c r="BC29" s="2784">
        <f t="shared" si="10"/>
        <v>0</v>
      </c>
      <c r="BD29" s="2784"/>
      <c r="BE29" s="729">
        <f t="shared" si="11"/>
        <v>0</v>
      </c>
      <c r="BF29" s="727" t="str">
        <f t="shared" si="12"/>
        <v>OK</v>
      </c>
      <c r="BG29" s="728">
        <f t="shared" si="4"/>
        <v>0</v>
      </c>
      <c r="BH29" s="727"/>
    </row>
    <row r="30" spans="1:80" ht="14.1" customHeight="1">
      <c r="A30" s="23"/>
      <c r="B30" s="29"/>
      <c r="C30" s="2714"/>
      <c r="D30" s="730"/>
      <c r="E30" s="730"/>
      <c r="F30" s="2700">
        <v>0.5</v>
      </c>
      <c r="G30" s="2701"/>
      <c r="H30" s="497" t="s">
        <v>11</v>
      </c>
      <c r="I30" s="2700">
        <v>0.58263888888888882</v>
      </c>
      <c r="J30" s="2700"/>
      <c r="K30" s="730"/>
      <c r="L30" s="2787"/>
      <c r="M30" s="2788"/>
      <c r="N30" s="2788"/>
      <c r="O30" s="2788"/>
      <c r="P30" s="2788"/>
      <c r="Q30" s="2788"/>
      <c r="R30" s="2788"/>
      <c r="S30" s="2788"/>
      <c r="T30" s="2788"/>
      <c r="U30" s="2788"/>
      <c r="V30" s="2788"/>
      <c r="W30" s="2789"/>
      <c r="X30" s="2790">
        <f t="shared" si="5"/>
        <v>0</v>
      </c>
      <c r="Y30" s="2791"/>
      <c r="Z30" s="2792"/>
      <c r="AA30" s="2774"/>
      <c r="AB30" s="2775"/>
      <c r="AC30" s="2775"/>
      <c r="AD30" s="2776">
        <v>0</v>
      </c>
      <c r="AE30" s="2777"/>
      <c r="AF30" s="2778"/>
      <c r="AG30" s="2779" t="str">
        <f t="shared" si="0"/>
        <v/>
      </c>
      <c r="AH30" s="2780"/>
      <c r="AI30" s="2780"/>
      <c r="AJ30" s="2780"/>
      <c r="AK30" s="2781"/>
      <c r="AL30" s="2750"/>
      <c r="AM30" s="2750"/>
      <c r="AN30" s="28"/>
      <c r="AP30" s="22">
        <f t="shared" si="6"/>
        <v>0</v>
      </c>
      <c r="AQ30" s="2782" t="str">
        <f t="shared" si="1"/>
        <v/>
      </c>
      <c r="AR30" s="2783"/>
      <c r="AS30" s="2783" t="str">
        <f t="shared" si="2"/>
        <v/>
      </c>
      <c r="AT30" s="2783"/>
      <c r="AU30" s="2783" t="str">
        <f t="shared" si="3"/>
        <v/>
      </c>
      <c r="AV30" s="2783"/>
      <c r="AW30" s="2783" t="str">
        <f t="shared" si="7"/>
        <v/>
      </c>
      <c r="AX30" s="2783"/>
      <c r="AY30" s="2783" t="str">
        <f t="shared" si="8"/>
        <v/>
      </c>
      <c r="AZ30" s="2783"/>
      <c r="BA30" s="2783" t="str">
        <f t="shared" si="9"/>
        <v/>
      </c>
      <c r="BB30" s="2783"/>
      <c r="BC30" s="2784">
        <f t="shared" si="10"/>
        <v>0</v>
      </c>
      <c r="BD30" s="2784"/>
      <c r="BE30" s="729">
        <f t="shared" si="11"/>
        <v>0</v>
      </c>
      <c r="BF30" s="727" t="str">
        <f t="shared" si="12"/>
        <v>OK</v>
      </c>
      <c r="BG30" s="728">
        <f t="shared" si="4"/>
        <v>0</v>
      </c>
      <c r="BH30" s="727"/>
    </row>
    <row r="31" spans="1:80" ht="14.1" customHeight="1">
      <c r="A31" s="23"/>
      <c r="B31" s="29"/>
      <c r="C31" s="2714"/>
      <c r="D31" s="730"/>
      <c r="E31" s="730"/>
      <c r="F31" s="2700">
        <v>0.58333333333333337</v>
      </c>
      <c r="G31" s="2701"/>
      <c r="H31" s="497" t="s">
        <v>11</v>
      </c>
      <c r="I31" s="2700">
        <v>0.66597222222222219</v>
      </c>
      <c r="J31" s="2700"/>
      <c r="K31" s="730"/>
      <c r="L31" s="2787"/>
      <c r="M31" s="2788"/>
      <c r="N31" s="2788"/>
      <c r="O31" s="2788"/>
      <c r="P31" s="2788"/>
      <c r="Q31" s="2788"/>
      <c r="R31" s="2788"/>
      <c r="S31" s="2788"/>
      <c r="T31" s="2788"/>
      <c r="U31" s="2788"/>
      <c r="V31" s="2689"/>
      <c r="W31" s="2690"/>
      <c r="X31" s="2790">
        <f t="shared" si="5"/>
        <v>0</v>
      </c>
      <c r="Y31" s="2791"/>
      <c r="Z31" s="2792"/>
      <c r="AA31" s="2774"/>
      <c r="AB31" s="2775"/>
      <c r="AC31" s="2775"/>
      <c r="AD31" s="2776">
        <v>0</v>
      </c>
      <c r="AE31" s="2777"/>
      <c r="AF31" s="2778"/>
      <c r="AG31" s="2779" t="str">
        <f t="shared" si="0"/>
        <v/>
      </c>
      <c r="AH31" s="2780"/>
      <c r="AI31" s="2780"/>
      <c r="AJ31" s="2780"/>
      <c r="AK31" s="2781"/>
      <c r="AL31" s="2750"/>
      <c r="AM31" s="2750"/>
      <c r="AN31" s="28"/>
      <c r="AP31" s="22">
        <f t="shared" si="6"/>
        <v>0</v>
      </c>
      <c r="AQ31" s="2782" t="str">
        <f t="shared" si="1"/>
        <v/>
      </c>
      <c r="AR31" s="2783"/>
      <c r="AS31" s="2783" t="str">
        <f t="shared" si="2"/>
        <v/>
      </c>
      <c r="AT31" s="2783"/>
      <c r="AU31" s="2783" t="str">
        <f t="shared" si="3"/>
        <v/>
      </c>
      <c r="AV31" s="2783"/>
      <c r="AW31" s="2783" t="str">
        <f t="shared" si="7"/>
        <v/>
      </c>
      <c r="AX31" s="2783"/>
      <c r="AY31" s="2783" t="str">
        <f t="shared" si="8"/>
        <v/>
      </c>
      <c r="AZ31" s="2783"/>
      <c r="BA31" s="2783" t="str">
        <f t="shared" si="9"/>
        <v/>
      </c>
      <c r="BB31" s="2783"/>
      <c r="BC31" s="2784">
        <f t="shared" si="10"/>
        <v>0</v>
      </c>
      <c r="BD31" s="2784"/>
      <c r="BE31" s="729">
        <f t="shared" si="11"/>
        <v>0</v>
      </c>
      <c r="BF31" s="727" t="str">
        <f t="shared" si="12"/>
        <v>OK</v>
      </c>
      <c r="BG31" s="728">
        <f t="shared" si="4"/>
        <v>0</v>
      </c>
      <c r="BH31" s="727"/>
    </row>
    <row r="32" spans="1:80" ht="14.1" customHeight="1">
      <c r="A32" s="23"/>
      <c r="B32" s="29"/>
      <c r="C32" s="2714"/>
      <c r="D32" s="730"/>
      <c r="E32" s="730"/>
      <c r="F32" s="2700">
        <v>0.66666666666666663</v>
      </c>
      <c r="G32" s="2701"/>
      <c r="H32" s="497" t="s">
        <v>11</v>
      </c>
      <c r="I32" s="2700">
        <v>0.68680555555555556</v>
      </c>
      <c r="J32" s="2700"/>
      <c r="K32" s="730"/>
      <c r="L32" s="2787"/>
      <c r="M32" s="2788"/>
      <c r="N32" s="2788"/>
      <c r="O32" s="2788"/>
      <c r="P32" s="2788"/>
      <c r="Q32" s="2788"/>
      <c r="R32" s="2788"/>
      <c r="S32" s="2788"/>
      <c r="T32" s="2788"/>
      <c r="U32" s="2788"/>
      <c r="V32" s="2788"/>
      <c r="W32" s="2789"/>
      <c r="X32" s="2790">
        <f t="shared" si="5"/>
        <v>0</v>
      </c>
      <c r="Y32" s="2791"/>
      <c r="Z32" s="2792"/>
      <c r="AA32" s="2774"/>
      <c r="AB32" s="2775"/>
      <c r="AC32" s="2775"/>
      <c r="AD32" s="2776">
        <v>0</v>
      </c>
      <c r="AE32" s="2777"/>
      <c r="AF32" s="2778"/>
      <c r="AG32" s="2779" t="str">
        <f t="shared" si="0"/>
        <v/>
      </c>
      <c r="AH32" s="2780"/>
      <c r="AI32" s="2780"/>
      <c r="AJ32" s="2780"/>
      <c r="AK32" s="2781"/>
      <c r="AL32" s="2750"/>
      <c r="AM32" s="2750"/>
      <c r="AN32" s="28"/>
      <c r="AP32" s="22">
        <f t="shared" si="6"/>
        <v>0</v>
      </c>
      <c r="AQ32" s="2782" t="str">
        <f t="shared" si="1"/>
        <v/>
      </c>
      <c r="AR32" s="2783"/>
      <c r="AS32" s="2783" t="str">
        <f t="shared" si="2"/>
        <v/>
      </c>
      <c r="AT32" s="2783"/>
      <c r="AU32" s="2783" t="str">
        <f t="shared" si="3"/>
        <v/>
      </c>
      <c r="AV32" s="2783"/>
      <c r="AW32" s="2783" t="str">
        <f t="shared" si="7"/>
        <v/>
      </c>
      <c r="AX32" s="2783"/>
      <c r="AY32" s="2783" t="str">
        <f t="shared" si="8"/>
        <v/>
      </c>
      <c r="AZ32" s="2783"/>
      <c r="BA32" s="2783" t="str">
        <f t="shared" si="9"/>
        <v/>
      </c>
      <c r="BB32" s="2783"/>
      <c r="BC32" s="2784">
        <f t="shared" si="10"/>
        <v>0</v>
      </c>
      <c r="BD32" s="2784"/>
      <c r="BE32" s="729">
        <f t="shared" si="11"/>
        <v>0</v>
      </c>
      <c r="BF32" s="727" t="str">
        <f t="shared" si="12"/>
        <v>OK</v>
      </c>
      <c r="BG32" s="728">
        <f t="shared" si="4"/>
        <v>0</v>
      </c>
      <c r="BH32" s="727"/>
    </row>
    <row r="33" spans="1:64" ht="14.1" customHeight="1">
      <c r="A33" s="23"/>
      <c r="B33" s="29"/>
      <c r="C33" s="2714"/>
      <c r="D33" s="730"/>
      <c r="E33" s="730"/>
      <c r="F33" s="2700">
        <v>0.6875</v>
      </c>
      <c r="G33" s="2701"/>
      <c r="H33" s="497" t="s">
        <v>11</v>
      </c>
      <c r="I33" s="2700">
        <v>0.70763888888888893</v>
      </c>
      <c r="J33" s="2701"/>
      <c r="K33" s="730"/>
      <c r="L33" s="2787"/>
      <c r="M33" s="2788"/>
      <c r="N33" s="2788"/>
      <c r="O33" s="2788"/>
      <c r="P33" s="2788"/>
      <c r="Q33" s="2788"/>
      <c r="R33" s="2788"/>
      <c r="S33" s="2788"/>
      <c r="T33" s="2788"/>
      <c r="U33" s="2788"/>
      <c r="V33" s="2788"/>
      <c r="W33" s="2789"/>
      <c r="X33" s="2790">
        <f t="shared" si="5"/>
        <v>0</v>
      </c>
      <c r="Y33" s="2791"/>
      <c r="Z33" s="2792"/>
      <c r="AA33" s="2774"/>
      <c r="AB33" s="2775"/>
      <c r="AC33" s="2775"/>
      <c r="AD33" s="2776">
        <v>0</v>
      </c>
      <c r="AE33" s="2777"/>
      <c r="AF33" s="2778"/>
      <c r="AG33" s="2779" t="str">
        <f t="shared" si="0"/>
        <v/>
      </c>
      <c r="AH33" s="2780"/>
      <c r="AI33" s="2780"/>
      <c r="AJ33" s="2780"/>
      <c r="AK33" s="2781"/>
      <c r="AL33" s="2750"/>
      <c r="AM33" s="2750"/>
      <c r="AN33" s="28"/>
      <c r="AP33" s="22">
        <f t="shared" si="6"/>
        <v>0</v>
      </c>
      <c r="AQ33" s="2782" t="str">
        <f t="shared" si="1"/>
        <v/>
      </c>
      <c r="AR33" s="2783"/>
      <c r="AS33" s="2783" t="str">
        <f t="shared" si="2"/>
        <v/>
      </c>
      <c r="AT33" s="2783"/>
      <c r="AU33" s="2783" t="str">
        <f t="shared" si="3"/>
        <v/>
      </c>
      <c r="AV33" s="2783"/>
      <c r="AW33" s="2783" t="str">
        <f t="shared" si="7"/>
        <v/>
      </c>
      <c r="AX33" s="2783"/>
      <c r="AY33" s="2783" t="str">
        <f t="shared" si="8"/>
        <v/>
      </c>
      <c r="AZ33" s="2783"/>
      <c r="BA33" s="2783" t="str">
        <f t="shared" si="9"/>
        <v/>
      </c>
      <c r="BB33" s="2783"/>
      <c r="BC33" s="2784">
        <f t="shared" si="10"/>
        <v>0</v>
      </c>
      <c r="BD33" s="2784"/>
      <c r="BE33" s="729">
        <f t="shared" si="11"/>
        <v>0</v>
      </c>
      <c r="BF33" s="727" t="str">
        <f t="shared" si="12"/>
        <v>OK</v>
      </c>
      <c r="BG33" s="728">
        <f t="shared" si="4"/>
        <v>0</v>
      </c>
      <c r="BH33" s="727"/>
    </row>
    <row r="34" spans="1:64" ht="14.1" customHeight="1">
      <c r="A34" s="23"/>
      <c r="B34" s="29"/>
      <c r="C34" s="2714"/>
      <c r="D34" s="730"/>
      <c r="E34" s="730"/>
      <c r="F34" s="2700">
        <v>0.70833333333333337</v>
      </c>
      <c r="G34" s="2701"/>
      <c r="H34" s="497" t="s">
        <v>11</v>
      </c>
      <c r="I34" s="2700">
        <v>0.72847222222222219</v>
      </c>
      <c r="J34" s="2700"/>
      <c r="K34" s="730"/>
      <c r="L34" s="2787"/>
      <c r="M34" s="2788"/>
      <c r="N34" s="2788"/>
      <c r="O34" s="2788"/>
      <c r="P34" s="2788"/>
      <c r="Q34" s="2788"/>
      <c r="R34" s="2788"/>
      <c r="S34" s="2788"/>
      <c r="T34" s="2788"/>
      <c r="U34" s="2788"/>
      <c r="V34" s="2788"/>
      <c r="W34" s="2789"/>
      <c r="X34" s="2790">
        <f t="shared" ref="X34:X35" si="15">SUM(L34:W34)</f>
        <v>0</v>
      </c>
      <c r="Y34" s="2791"/>
      <c r="Z34" s="2792"/>
      <c r="AA34" s="2774"/>
      <c r="AB34" s="2775"/>
      <c r="AC34" s="2775"/>
      <c r="AD34" s="2776">
        <v>0</v>
      </c>
      <c r="AE34" s="2777"/>
      <c r="AF34" s="2778"/>
      <c r="AG34" s="2779" t="str">
        <f t="shared" si="0"/>
        <v/>
      </c>
      <c r="AH34" s="2780"/>
      <c r="AI34" s="2780"/>
      <c r="AJ34" s="2780"/>
      <c r="AK34" s="2781"/>
      <c r="AL34" s="2750"/>
      <c r="AM34" s="2750"/>
      <c r="AN34" s="28"/>
      <c r="AP34" s="22">
        <f t="shared" ref="AP34:AP35" si="16">IF(SUM(L34:W34)=0,0,SUM(L34:W34))</f>
        <v>0</v>
      </c>
      <c r="AQ34" s="2782" t="str">
        <f t="shared" si="1"/>
        <v/>
      </c>
      <c r="AR34" s="2783"/>
      <c r="AS34" s="2783" t="str">
        <f t="shared" si="2"/>
        <v/>
      </c>
      <c r="AT34" s="2783"/>
      <c r="AU34" s="2783" t="str">
        <f t="shared" si="3"/>
        <v/>
      </c>
      <c r="AV34" s="2783"/>
      <c r="AW34" s="2783" t="str">
        <f t="shared" si="7"/>
        <v/>
      </c>
      <c r="AX34" s="2783"/>
      <c r="AY34" s="2783" t="str">
        <f t="shared" si="8"/>
        <v/>
      </c>
      <c r="AZ34" s="2783"/>
      <c r="BA34" s="2783" t="str">
        <f t="shared" si="9"/>
        <v/>
      </c>
      <c r="BB34" s="2783"/>
      <c r="BC34" s="2784">
        <f t="shared" si="10"/>
        <v>0</v>
      </c>
      <c r="BD34" s="2784"/>
      <c r="BE34" s="729">
        <f t="shared" si="11"/>
        <v>0</v>
      </c>
      <c r="BF34" s="727" t="str">
        <f t="shared" si="12"/>
        <v>OK</v>
      </c>
      <c r="BG34" s="728">
        <f t="shared" si="4"/>
        <v>0</v>
      </c>
      <c r="BH34" s="727"/>
    </row>
    <row r="35" spans="1:64" ht="14.1" customHeight="1">
      <c r="A35" s="23"/>
      <c r="B35" s="29"/>
      <c r="C35" s="2714"/>
      <c r="D35" s="730"/>
      <c r="E35" s="730"/>
      <c r="F35" s="2700">
        <v>0.72916666666666663</v>
      </c>
      <c r="G35" s="2701"/>
      <c r="H35" s="497" t="s">
        <v>11</v>
      </c>
      <c r="I35" s="2700">
        <v>0.74930555555555556</v>
      </c>
      <c r="J35" s="2700"/>
      <c r="K35" s="730"/>
      <c r="L35" s="2787"/>
      <c r="M35" s="2788"/>
      <c r="N35" s="2788"/>
      <c r="O35" s="2788"/>
      <c r="P35" s="2788"/>
      <c r="Q35" s="2788"/>
      <c r="R35" s="2788"/>
      <c r="S35" s="2788"/>
      <c r="T35" s="2788"/>
      <c r="U35" s="2788"/>
      <c r="V35" s="2689"/>
      <c r="W35" s="2690"/>
      <c r="X35" s="2790">
        <f t="shared" si="15"/>
        <v>0</v>
      </c>
      <c r="Y35" s="2791"/>
      <c r="Z35" s="2792"/>
      <c r="AA35" s="2774"/>
      <c r="AB35" s="2775"/>
      <c r="AC35" s="2775"/>
      <c r="AD35" s="2776">
        <v>0</v>
      </c>
      <c r="AE35" s="2777"/>
      <c r="AF35" s="2778"/>
      <c r="AG35" s="2779" t="str">
        <f t="shared" si="0"/>
        <v/>
      </c>
      <c r="AH35" s="2780"/>
      <c r="AI35" s="2780"/>
      <c r="AJ35" s="2780"/>
      <c r="AK35" s="2781"/>
      <c r="AL35" s="2750"/>
      <c r="AM35" s="2750"/>
      <c r="AN35" s="28"/>
      <c r="AP35" s="22">
        <f t="shared" si="16"/>
        <v>0</v>
      </c>
      <c r="AQ35" s="2782" t="str">
        <f t="shared" si="1"/>
        <v/>
      </c>
      <c r="AR35" s="2783"/>
      <c r="AS35" s="2783" t="str">
        <f t="shared" si="2"/>
        <v/>
      </c>
      <c r="AT35" s="2783"/>
      <c r="AU35" s="2783" t="str">
        <f t="shared" si="3"/>
        <v/>
      </c>
      <c r="AV35" s="2783"/>
      <c r="AW35" s="2783" t="str">
        <f t="shared" si="7"/>
        <v/>
      </c>
      <c r="AX35" s="2783"/>
      <c r="AY35" s="2783" t="str">
        <f t="shared" si="8"/>
        <v/>
      </c>
      <c r="AZ35" s="2783"/>
      <c r="BA35" s="2783" t="str">
        <f t="shared" si="9"/>
        <v/>
      </c>
      <c r="BB35" s="2783"/>
      <c r="BC35" s="2784">
        <f t="shared" si="10"/>
        <v>0</v>
      </c>
      <c r="BD35" s="2784"/>
      <c r="BE35" s="729">
        <f t="shared" si="11"/>
        <v>0</v>
      </c>
      <c r="BF35" s="727" t="str">
        <f t="shared" si="12"/>
        <v>OK</v>
      </c>
      <c r="BG35" s="728">
        <f t="shared" si="4"/>
        <v>0</v>
      </c>
      <c r="BH35" s="727"/>
      <c r="BI35" s="23"/>
      <c r="BL35" s="23"/>
    </row>
    <row r="36" spans="1:64" ht="14.1" customHeight="1">
      <c r="A36" s="23"/>
      <c r="B36" s="29"/>
      <c r="C36" s="2714"/>
      <c r="D36" s="730"/>
      <c r="E36" s="730"/>
      <c r="F36" s="2700">
        <v>0.75</v>
      </c>
      <c r="G36" s="2701"/>
      <c r="H36" s="497" t="s">
        <v>11</v>
      </c>
      <c r="I36" s="2700">
        <v>0.77013888888888893</v>
      </c>
      <c r="J36" s="2700"/>
      <c r="K36" s="730"/>
      <c r="L36" s="2787"/>
      <c r="M36" s="2788"/>
      <c r="N36" s="2788"/>
      <c r="O36" s="2788"/>
      <c r="P36" s="2788"/>
      <c r="Q36" s="2788"/>
      <c r="R36" s="2788"/>
      <c r="S36" s="2788"/>
      <c r="T36" s="2788"/>
      <c r="U36" s="2788"/>
      <c r="V36" s="2689"/>
      <c r="W36" s="2690"/>
      <c r="X36" s="2790">
        <f t="shared" si="5"/>
        <v>0</v>
      </c>
      <c r="Y36" s="2791"/>
      <c r="Z36" s="2792"/>
      <c r="AA36" s="2774"/>
      <c r="AB36" s="2775"/>
      <c r="AC36" s="2775"/>
      <c r="AD36" s="2776">
        <v>0</v>
      </c>
      <c r="AE36" s="2777"/>
      <c r="AF36" s="2778"/>
      <c r="AG36" s="2779" t="str">
        <f t="shared" si="0"/>
        <v/>
      </c>
      <c r="AH36" s="2780"/>
      <c r="AI36" s="2780"/>
      <c r="AJ36" s="2780"/>
      <c r="AK36" s="2781"/>
      <c r="AL36" s="2750"/>
      <c r="AM36" s="2750"/>
      <c r="AN36" s="28"/>
      <c r="AP36" s="22">
        <f t="shared" si="6"/>
        <v>0</v>
      </c>
      <c r="AQ36" s="2782" t="str">
        <f t="shared" si="1"/>
        <v/>
      </c>
      <c r="AR36" s="2783"/>
      <c r="AS36" s="2783" t="str">
        <f t="shared" si="2"/>
        <v/>
      </c>
      <c r="AT36" s="2783"/>
      <c r="AU36" s="2783" t="str">
        <f t="shared" si="3"/>
        <v/>
      </c>
      <c r="AV36" s="2783"/>
      <c r="AW36" s="2783" t="str">
        <f t="shared" si="7"/>
        <v/>
      </c>
      <c r="AX36" s="2783"/>
      <c r="AY36" s="2783" t="str">
        <f t="shared" si="8"/>
        <v/>
      </c>
      <c r="AZ36" s="2783"/>
      <c r="BA36" s="2783" t="str">
        <f t="shared" si="9"/>
        <v/>
      </c>
      <c r="BB36" s="2783"/>
      <c r="BC36" s="2784">
        <f t="shared" si="10"/>
        <v>0</v>
      </c>
      <c r="BD36" s="2784"/>
      <c r="BE36" s="729">
        <f t="shared" si="11"/>
        <v>0</v>
      </c>
      <c r="BF36" s="727" t="str">
        <f t="shared" si="12"/>
        <v>OK</v>
      </c>
      <c r="BG36" s="728">
        <f t="shared" si="4"/>
        <v>0</v>
      </c>
      <c r="BH36" s="727"/>
      <c r="BI36" s="23"/>
      <c r="BL36" s="23"/>
    </row>
    <row r="37" spans="1:64" ht="14.1" customHeight="1" thickBot="1">
      <c r="A37" s="23"/>
      <c r="B37" s="29"/>
      <c r="C37" s="2715"/>
      <c r="D37" s="731"/>
      <c r="E37" s="731"/>
      <c r="F37" s="2795">
        <v>0.77083333333333337</v>
      </c>
      <c r="G37" s="2796"/>
      <c r="H37" s="732" t="s">
        <v>11</v>
      </c>
      <c r="I37" s="2797" t="s">
        <v>93</v>
      </c>
      <c r="J37" s="2797"/>
      <c r="K37" s="731"/>
      <c r="L37" s="2798"/>
      <c r="M37" s="2799"/>
      <c r="N37" s="2799"/>
      <c r="O37" s="2799"/>
      <c r="P37" s="2799"/>
      <c r="Q37" s="2799"/>
      <c r="R37" s="2799"/>
      <c r="S37" s="2799"/>
      <c r="T37" s="2799"/>
      <c r="U37" s="2799"/>
      <c r="V37" s="2799"/>
      <c r="W37" s="2800"/>
      <c r="X37" s="2801">
        <f>SUM(L37:W37)</f>
        <v>0</v>
      </c>
      <c r="Y37" s="2802"/>
      <c r="Z37" s="2802"/>
      <c r="AA37" s="2803"/>
      <c r="AB37" s="2804"/>
      <c r="AC37" s="2804"/>
      <c r="AD37" s="2805">
        <v>0</v>
      </c>
      <c r="AE37" s="2806"/>
      <c r="AF37" s="2807"/>
      <c r="AG37" s="2808" t="str">
        <f t="shared" si="0"/>
        <v/>
      </c>
      <c r="AH37" s="2809"/>
      <c r="AI37" s="2809"/>
      <c r="AJ37" s="2809"/>
      <c r="AK37" s="2810"/>
      <c r="AL37" s="2750"/>
      <c r="AM37" s="2750"/>
      <c r="AN37" s="28"/>
      <c r="AP37" s="22">
        <f t="shared" si="6"/>
        <v>0</v>
      </c>
      <c r="AQ37" s="2782" t="str">
        <f t="shared" si="1"/>
        <v/>
      </c>
      <c r="AR37" s="2783"/>
      <c r="AS37" s="2811" t="str">
        <f t="shared" si="2"/>
        <v/>
      </c>
      <c r="AT37" s="2811"/>
      <c r="AU37" s="2811" t="str">
        <f t="shared" si="3"/>
        <v/>
      </c>
      <c r="AV37" s="2811"/>
      <c r="AW37" s="2793" t="str">
        <f t="shared" si="7"/>
        <v/>
      </c>
      <c r="AX37" s="2793"/>
      <c r="AY37" s="2793" t="str">
        <f t="shared" si="8"/>
        <v/>
      </c>
      <c r="AZ37" s="2793"/>
      <c r="BA37" s="2793" t="str">
        <f t="shared" si="9"/>
        <v/>
      </c>
      <c r="BB37" s="2793"/>
      <c r="BC37" s="2794">
        <f t="shared" si="10"/>
        <v>0</v>
      </c>
      <c r="BD37" s="2794"/>
      <c r="BE37" s="733">
        <f t="shared" si="11"/>
        <v>0</v>
      </c>
      <c r="BF37" s="727" t="str">
        <f t="shared" si="12"/>
        <v>OK</v>
      </c>
      <c r="BG37" s="728">
        <f t="shared" si="4"/>
        <v>0</v>
      </c>
      <c r="BH37" s="727"/>
    </row>
    <row r="38" spans="1:64" ht="14.1" customHeight="1" thickTop="1">
      <c r="A38" s="23"/>
      <c r="B38" s="29"/>
      <c r="C38" s="2724" t="s">
        <v>1800</v>
      </c>
      <c r="D38" s="2726" t="s">
        <v>210</v>
      </c>
      <c r="E38" s="2727"/>
      <c r="F38" s="2727"/>
      <c r="G38" s="2727"/>
      <c r="H38" s="2727"/>
      <c r="I38" s="2727"/>
      <c r="J38" s="2727"/>
      <c r="K38" s="734"/>
      <c r="L38" s="2694"/>
      <c r="M38" s="2695"/>
      <c r="N38" s="2695"/>
      <c r="O38" s="2695"/>
      <c r="P38" s="2695"/>
      <c r="Q38" s="2695"/>
      <c r="R38" s="2695"/>
      <c r="S38" s="2695"/>
      <c r="T38" s="2695"/>
      <c r="U38" s="2695"/>
      <c r="V38" s="2695"/>
      <c r="W38" s="2696"/>
      <c r="X38" s="2697">
        <f>SUM(L38:W38)</f>
        <v>0</v>
      </c>
      <c r="Y38" s="2698"/>
      <c r="Z38" s="2699"/>
      <c r="AA38" s="2684"/>
      <c r="AB38" s="2685"/>
      <c r="AC38" s="2685"/>
      <c r="AD38" s="2812">
        <v>0</v>
      </c>
      <c r="AE38" s="2812"/>
      <c r="AF38" s="2813"/>
      <c r="AG38" s="2814" t="str">
        <f t="shared" si="0"/>
        <v/>
      </c>
      <c r="AH38" s="2815"/>
      <c r="AI38" s="2815"/>
      <c r="AJ38" s="2815"/>
      <c r="AK38" s="2816"/>
      <c r="AL38" s="2750"/>
      <c r="AM38" s="2750"/>
      <c r="AN38" s="28"/>
      <c r="AP38" s="22">
        <f>IF(SUM(L38:W38)=0,0,SUM(L38:W38))</f>
        <v>0</v>
      </c>
      <c r="AQ38" s="2751" t="str">
        <f t="shared" si="1"/>
        <v/>
      </c>
      <c r="AR38" s="2752"/>
      <c r="AS38" s="2753" t="str">
        <f t="shared" si="2"/>
        <v/>
      </c>
      <c r="AT38" s="2753"/>
      <c r="AU38" s="2752" t="str">
        <f t="shared" si="3"/>
        <v/>
      </c>
      <c r="AV38" s="2752"/>
      <c r="AW38" s="2752" t="str">
        <f>IF(R38="","",ROUNDDOWN(R38/15,1))</f>
        <v/>
      </c>
      <c r="AX38" s="2752"/>
      <c r="AY38" s="2752" t="str">
        <f>IF(T38="","",ROUNDDOWN(T38/25,1))</f>
        <v/>
      </c>
      <c r="AZ38" s="2752"/>
      <c r="BA38" s="2752" t="str">
        <f>IF(V38="","",ROUNDDOWN(V38/25,1))</f>
        <v/>
      </c>
      <c r="BB38" s="2752"/>
      <c r="BC38" s="2773">
        <f>SUM(AQ38:BB38)</f>
        <v>0</v>
      </c>
      <c r="BD38" s="2773"/>
      <c r="BE38" s="726">
        <f>IF(BC38=0,0,IF(AND(BC38&gt;0,BC38&lt;0.5),2,ROUND(BC38+1,0)))</f>
        <v>0</v>
      </c>
      <c r="BF38" s="727" t="str">
        <f>IF(X38=0,"OK",IF(AND(AA38&gt;=AG38,BG38/AG38&gt;=0.66),"OK","NG"))</f>
        <v>OK</v>
      </c>
      <c r="BG38" s="728">
        <f t="shared" si="4"/>
        <v>0</v>
      </c>
      <c r="BH38" s="727"/>
    </row>
    <row r="39" spans="1:64" ht="14.1" customHeight="1">
      <c r="A39" s="23"/>
      <c r="B39" s="29"/>
      <c r="C39" s="2714"/>
      <c r="D39" s="2686" t="s">
        <v>345</v>
      </c>
      <c r="E39" s="2686"/>
      <c r="F39" s="2686"/>
      <c r="G39" s="2686"/>
      <c r="H39" s="573" t="s">
        <v>11</v>
      </c>
      <c r="I39" s="2687">
        <v>0.31180555555555556</v>
      </c>
      <c r="J39" s="2687"/>
      <c r="K39" s="149"/>
      <c r="L39" s="2688"/>
      <c r="M39" s="2689"/>
      <c r="N39" s="2689"/>
      <c r="O39" s="2689"/>
      <c r="P39" s="2689"/>
      <c r="Q39" s="2689"/>
      <c r="R39" s="2689"/>
      <c r="S39" s="2689"/>
      <c r="T39" s="2689"/>
      <c r="U39" s="2689"/>
      <c r="V39" s="2689"/>
      <c r="W39" s="2690"/>
      <c r="X39" s="2691">
        <f t="shared" ref="X39:X50" si="17">SUM(L39:W39)</f>
        <v>0</v>
      </c>
      <c r="Y39" s="2692"/>
      <c r="Z39" s="2693"/>
      <c r="AA39" s="2774"/>
      <c r="AB39" s="2775"/>
      <c r="AC39" s="2775"/>
      <c r="AD39" s="2776">
        <v>0</v>
      </c>
      <c r="AE39" s="2777"/>
      <c r="AF39" s="2778"/>
      <c r="AG39" s="2779" t="str">
        <f t="shared" si="0"/>
        <v/>
      </c>
      <c r="AH39" s="2780"/>
      <c r="AI39" s="2780"/>
      <c r="AJ39" s="2780"/>
      <c r="AK39" s="2781"/>
      <c r="AL39" s="2750"/>
      <c r="AM39" s="2750"/>
      <c r="AN39" s="28"/>
      <c r="AP39" s="22">
        <f t="shared" ref="AP39:AP51" si="18">IF(SUM(L39:W39)=0,0,SUM(L39:W39))</f>
        <v>0</v>
      </c>
      <c r="AQ39" s="2782" t="str">
        <f t="shared" si="1"/>
        <v/>
      </c>
      <c r="AR39" s="2783"/>
      <c r="AS39" s="2783" t="str">
        <f t="shared" si="2"/>
        <v/>
      </c>
      <c r="AT39" s="2783"/>
      <c r="AU39" s="2783" t="str">
        <f t="shared" si="3"/>
        <v/>
      </c>
      <c r="AV39" s="2783"/>
      <c r="AW39" s="2783" t="str">
        <f t="shared" ref="AW39:AW51" si="19">IF(R39="","",ROUNDDOWN(R39/15,1))</f>
        <v/>
      </c>
      <c r="AX39" s="2783"/>
      <c r="AY39" s="2783" t="str">
        <f t="shared" ref="AY39:AY51" si="20">IF(T39="","",ROUNDDOWN(T39/25,1))</f>
        <v/>
      </c>
      <c r="AZ39" s="2783"/>
      <c r="BA39" s="2783" t="str">
        <f t="shared" ref="BA39:BA51" si="21">IF(V39="","",ROUNDDOWN(V39/25,1))</f>
        <v/>
      </c>
      <c r="BB39" s="2783"/>
      <c r="BC39" s="2784">
        <f t="shared" ref="BC39:BC51" si="22">SUM(AQ39:BB39)</f>
        <v>0</v>
      </c>
      <c r="BD39" s="2784"/>
      <c r="BE39" s="729">
        <f t="shared" ref="BE39:BE51" si="23">IF(BC39=0,0,IF(AND(BC39&gt;0,BC39&lt;0.5),2,ROUND(BC39+1,0)))</f>
        <v>0</v>
      </c>
      <c r="BF39" s="727" t="str">
        <f t="shared" ref="BF39:BF51" si="24">IF(X39=0,"OK",IF(AND(AA39&gt;=AG39,BG39/AG39&gt;=0.66),"OK","NG"))</f>
        <v>OK</v>
      </c>
      <c r="BG39" s="728">
        <f t="shared" si="4"/>
        <v>0</v>
      </c>
      <c r="BH39" s="727"/>
    </row>
    <row r="40" spans="1:64" ht="14.1" customHeight="1">
      <c r="A40" s="23"/>
      <c r="B40" s="29"/>
      <c r="C40" s="2714"/>
      <c r="D40" s="730"/>
      <c r="E40" s="730"/>
      <c r="F40" s="2700">
        <v>0.3125</v>
      </c>
      <c r="G40" s="2701"/>
      <c r="H40" s="497" t="s">
        <v>11</v>
      </c>
      <c r="I40" s="2700">
        <v>0.33263888888888887</v>
      </c>
      <c r="J40" s="2700"/>
      <c r="K40" s="730"/>
      <c r="L40" s="2787"/>
      <c r="M40" s="2788"/>
      <c r="N40" s="2788"/>
      <c r="O40" s="2788"/>
      <c r="P40" s="2788"/>
      <c r="Q40" s="2788"/>
      <c r="R40" s="2788"/>
      <c r="S40" s="2788"/>
      <c r="T40" s="2788"/>
      <c r="U40" s="2788"/>
      <c r="V40" s="2788"/>
      <c r="W40" s="2789"/>
      <c r="X40" s="2790">
        <f t="shared" si="17"/>
        <v>0</v>
      </c>
      <c r="Y40" s="2791"/>
      <c r="Z40" s="2792"/>
      <c r="AA40" s="2774"/>
      <c r="AB40" s="2775"/>
      <c r="AC40" s="2775"/>
      <c r="AD40" s="2776">
        <v>0</v>
      </c>
      <c r="AE40" s="2777"/>
      <c r="AF40" s="2778"/>
      <c r="AG40" s="2779" t="str">
        <f t="shared" si="0"/>
        <v/>
      </c>
      <c r="AH40" s="2780"/>
      <c r="AI40" s="2780"/>
      <c r="AJ40" s="2780"/>
      <c r="AK40" s="2781"/>
      <c r="AL40" s="2750"/>
      <c r="AM40" s="2750"/>
      <c r="AN40" s="28"/>
      <c r="AP40" s="22">
        <f t="shared" si="18"/>
        <v>0</v>
      </c>
      <c r="AQ40" s="2782" t="str">
        <f t="shared" si="1"/>
        <v/>
      </c>
      <c r="AR40" s="2783"/>
      <c r="AS40" s="2783" t="str">
        <f t="shared" si="2"/>
        <v/>
      </c>
      <c r="AT40" s="2783"/>
      <c r="AU40" s="2783" t="str">
        <f t="shared" si="3"/>
        <v/>
      </c>
      <c r="AV40" s="2783"/>
      <c r="AW40" s="2783" t="str">
        <f t="shared" si="19"/>
        <v/>
      </c>
      <c r="AX40" s="2783"/>
      <c r="AY40" s="2783" t="str">
        <f t="shared" si="20"/>
        <v/>
      </c>
      <c r="AZ40" s="2783"/>
      <c r="BA40" s="2783" t="str">
        <f t="shared" si="21"/>
        <v/>
      </c>
      <c r="BB40" s="2783"/>
      <c r="BC40" s="2784">
        <f t="shared" si="22"/>
        <v>0</v>
      </c>
      <c r="BD40" s="2784"/>
      <c r="BE40" s="729">
        <f t="shared" si="23"/>
        <v>0</v>
      </c>
      <c r="BF40" s="727" t="str">
        <f t="shared" si="24"/>
        <v>OK</v>
      </c>
      <c r="BG40" s="728">
        <f t="shared" si="4"/>
        <v>0</v>
      </c>
      <c r="BH40" s="727"/>
      <c r="BI40" s="47"/>
      <c r="BL40" s="47"/>
    </row>
    <row r="41" spans="1:64" ht="14.1" customHeight="1">
      <c r="A41" s="23"/>
      <c r="B41" s="29"/>
      <c r="C41" s="2714"/>
      <c r="D41" s="730"/>
      <c r="E41" s="730"/>
      <c r="F41" s="2700">
        <v>0.33333333333333331</v>
      </c>
      <c r="G41" s="2701"/>
      <c r="H41" s="497" t="s">
        <v>11</v>
      </c>
      <c r="I41" s="2700">
        <v>0.35347222222222224</v>
      </c>
      <c r="J41" s="2700"/>
      <c r="K41" s="730"/>
      <c r="L41" s="2787"/>
      <c r="M41" s="2788"/>
      <c r="N41" s="2788"/>
      <c r="O41" s="2788"/>
      <c r="P41" s="2788"/>
      <c r="Q41" s="2788"/>
      <c r="R41" s="2788"/>
      <c r="S41" s="2788"/>
      <c r="T41" s="2788"/>
      <c r="U41" s="2788"/>
      <c r="V41" s="2788"/>
      <c r="W41" s="2789"/>
      <c r="X41" s="2790">
        <f t="shared" si="17"/>
        <v>0</v>
      </c>
      <c r="Y41" s="2791"/>
      <c r="Z41" s="2792"/>
      <c r="AA41" s="2774"/>
      <c r="AB41" s="2775"/>
      <c r="AC41" s="2775"/>
      <c r="AD41" s="2776">
        <v>0</v>
      </c>
      <c r="AE41" s="2777"/>
      <c r="AF41" s="2778"/>
      <c r="AG41" s="2779" t="str">
        <f t="shared" si="0"/>
        <v/>
      </c>
      <c r="AH41" s="2780"/>
      <c r="AI41" s="2780"/>
      <c r="AJ41" s="2780"/>
      <c r="AK41" s="2781"/>
      <c r="AL41" s="2750"/>
      <c r="AM41" s="2750"/>
      <c r="AN41" s="28"/>
      <c r="AP41" s="22">
        <f t="shared" si="18"/>
        <v>0</v>
      </c>
      <c r="AQ41" s="2782" t="str">
        <f t="shared" si="1"/>
        <v/>
      </c>
      <c r="AR41" s="2783"/>
      <c r="AS41" s="2783" t="str">
        <f t="shared" si="2"/>
        <v/>
      </c>
      <c r="AT41" s="2783"/>
      <c r="AU41" s="2783" t="str">
        <f t="shared" si="3"/>
        <v/>
      </c>
      <c r="AV41" s="2783"/>
      <c r="AW41" s="2783" t="str">
        <f t="shared" si="19"/>
        <v/>
      </c>
      <c r="AX41" s="2783"/>
      <c r="AY41" s="2783" t="str">
        <f t="shared" si="20"/>
        <v/>
      </c>
      <c r="AZ41" s="2783"/>
      <c r="BA41" s="2783" t="str">
        <f t="shared" si="21"/>
        <v/>
      </c>
      <c r="BB41" s="2783"/>
      <c r="BC41" s="2784">
        <f t="shared" si="22"/>
        <v>0</v>
      </c>
      <c r="BD41" s="2784"/>
      <c r="BE41" s="729">
        <f t="shared" si="23"/>
        <v>0</v>
      </c>
      <c r="BF41" s="727" t="str">
        <f t="shared" si="24"/>
        <v>OK</v>
      </c>
      <c r="BG41" s="728">
        <f t="shared" si="4"/>
        <v>0</v>
      </c>
      <c r="BH41" s="727"/>
      <c r="BI41" s="47"/>
      <c r="BL41" s="47"/>
    </row>
    <row r="42" spans="1:64" ht="14.1" customHeight="1">
      <c r="A42" s="23"/>
      <c r="B42" s="29"/>
      <c r="C42" s="2714"/>
      <c r="D42" s="730"/>
      <c r="E42" s="730"/>
      <c r="F42" s="2700">
        <v>0.35416666666666669</v>
      </c>
      <c r="G42" s="2701"/>
      <c r="H42" s="497" t="s">
        <v>11</v>
      </c>
      <c r="I42" s="2700">
        <v>0.37430555555555556</v>
      </c>
      <c r="J42" s="2700"/>
      <c r="K42" s="730"/>
      <c r="L42" s="2787"/>
      <c r="M42" s="2788"/>
      <c r="N42" s="2788"/>
      <c r="O42" s="2788"/>
      <c r="P42" s="2788"/>
      <c r="Q42" s="2788"/>
      <c r="R42" s="2788"/>
      <c r="S42" s="2788"/>
      <c r="T42" s="2788"/>
      <c r="U42" s="2788"/>
      <c r="V42" s="2788"/>
      <c r="W42" s="2789"/>
      <c r="X42" s="2790">
        <f t="shared" si="17"/>
        <v>0</v>
      </c>
      <c r="Y42" s="2791"/>
      <c r="Z42" s="2792"/>
      <c r="AA42" s="2774"/>
      <c r="AB42" s="2775"/>
      <c r="AC42" s="2775"/>
      <c r="AD42" s="2776">
        <v>0</v>
      </c>
      <c r="AE42" s="2777"/>
      <c r="AF42" s="2778"/>
      <c r="AG42" s="2779" t="str">
        <f t="shared" si="0"/>
        <v/>
      </c>
      <c r="AH42" s="2780"/>
      <c r="AI42" s="2780"/>
      <c r="AJ42" s="2780"/>
      <c r="AK42" s="2781"/>
      <c r="AL42" s="2750"/>
      <c r="AM42" s="2750"/>
      <c r="AN42" s="28"/>
      <c r="AP42" s="22">
        <f t="shared" si="18"/>
        <v>0</v>
      </c>
      <c r="AQ42" s="2782" t="str">
        <f t="shared" si="1"/>
        <v/>
      </c>
      <c r="AR42" s="2783"/>
      <c r="AS42" s="2783" t="str">
        <f t="shared" si="2"/>
        <v/>
      </c>
      <c r="AT42" s="2783"/>
      <c r="AU42" s="2783" t="str">
        <f t="shared" si="3"/>
        <v/>
      </c>
      <c r="AV42" s="2783"/>
      <c r="AW42" s="2783" t="str">
        <f t="shared" si="19"/>
        <v/>
      </c>
      <c r="AX42" s="2783"/>
      <c r="AY42" s="2783" t="str">
        <f t="shared" si="20"/>
        <v/>
      </c>
      <c r="AZ42" s="2783"/>
      <c r="BA42" s="2783" t="str">
        <f t="shared" si="21"/>
        <v/>
      </c>
      <c r="BB42" s="2783"/>
      <c r="BC42" s="2784">
        <f t="shared" si="22"/>
        <v>0</v>
      </c>
      <c r="BD42" s="2784"/>
      <c r="BE42" s="729">
        <f t="shared" si="23"/>
        <v>0</v>
      </c>
      <c r="BF42" s="727" t="str">
        <f t="shared" si="24"/>
        <v>OK</v>
      </c>
      <c r="BG42" s="728">
        <f t="shared" si="4"/>
        <v>0</v>
      </c>
      <c r="BH42" s="727"/>
      <c r="BI42" s="47"/>
      <c r="BL42" s="47"/>
    </row>
    <row r="43" spans="1:64" ht="14.1" customHeight="1">
      <c r="A43" s="23"/>
      <c r="B43" s="208"/>
      <c r="C43" s="2714"/>
      <c r="D43" s="730"/>
      <c r="E43" s="730"/>
      <c r="F43" s="2700">
        <v>0.375</v>
      </c>
      <c r="G43" s="2701"/>
      <c r="H43" s="497" t="s">
        <v>11</v>
      </c>
      <c r="I43" s="2700">
        <v>0.4993055555555555</v>
      </c>
      <c r="J43" s="2700"/>
      <c r="K43" s="730"/>
      <c r="L43" s="2787"/>
      <c r="M43" s="2788"/>
      <c r="N43" s="2788"/>
      <c r="O43" s="2788"/>
      <c r="P43" s="2788"/>
      <c r="Q43" s="2788"/>
      <c r="R43" s="2788"/>
      <c r="S43" s="2788"/>
      <c r="T43" s="2788"/>
      <c r="U43" s="2788"/>
      <c r="V43" s="2689"/>
      <c r="W43" s="2690"/>
      <c r="X43" s="2790">
        <f t="shared" si="17"/>
        <v>0</v>
      </c>
      <c r="Y43" s="2791"/>
      <c r="Z43" s="2792"/>
      <c r="AA43" s="2774"/>
      <c r="AB43" s="2775"/>
      <c r="AC43" s="2775"/>
      <c r="AD43" s="2776">
        <v>0</v>
      </c>
      <c r="AE43" s="2777"/>
      <c r="AF43" s="2778"/>
      <c r="AG43" s="2779" t="str">
        <f t="shared" si="0"/>
        <v/>
      </c>
      <c r="AH43" s="2780"/>
      <c r="AI43" s="2780"/>
      <c r="AJ43" s="2780"/>
      <c r="AK43" s="2781"/>
      <c r="AL43" s="2750"/>
      <c r="AM43" s="2750"/>
      <c r="AN43" s="32"/>
      <c r="AP43" s="22">
        <f t="shared" si="18"/>
        <v>0</v>
      </c>
      <c r="AQ43" s="2782" t="str">
        <f t="shared" si="1"/>
        <v/>
      </c>
      <c r="AR43" s="2783"/>
      <c r="AS43" s="2783" t="str">
        <f t="shared" si="2"/>
        <v/>
      </c>
      <c r="AT43" s="2783"/>
      <c r="AU43" s="2783" t="str">
        <f t="shared" si="3"/>
        <v/>
      </c>
      <c r="AV43" s="2783"/>
      <c r="AW43" s="2783" t="str">
        <f t="shared" si="19"/>
        <v/>
      </c>
      <c r="AX43" s="2783"/>
      <c r="AY43" s="2783" t="str">
        <f t="shared" si="20"/>
        <v/>
      </c>
      <c r="AZ43" s="2783"/>
      <c r="BA43" s="2783" t="str">
        <f t="shared" si="21"/>
        <v/>
      </c>
      <c r="BB43" s="2783"/>
      <c r="BC43" s="2784">
        <f t="shared" si="22"/>
        <v>0</v>
      </c>
      <c r="BD43" s="2784"/>
      <c r="BE43" s="729">
        <f t="shared" si="23"/>
        <v>0</v>
      </c>
      <c r="BF43" s="727" t="str">
        <f t="shared" si="24"/>
        <v>OK</v>
      </c>
      <c r="BG43" s="728">
        <f t="shared" si="4"/>
        <v>0</v>
      </c>
      <c r="BH43" s="727"/>
    </row>
    <row r="44" spans="1:64" ht="14.1" customHeight="1">
      <c r="A44" s="23"/>
      <c r="B44" s="29"/>
      <c r="C44" s="2714"/>
      <c r="D44" s="730"/>
      <c r="E44" s="730"/>
      <c r="F44" s="2700">
        <v>0.5</v>
      </c>
      <c r="G44" s="2701"/>
      <c r="H44" s="497" t="s">
        <v>11</v>
      </c>
      <c r="I44" s="2700">
        <v>0.58263888888888882</v>
      </c>
      <c r="J44" s="2700"/>
      <c r="K44" s="730"/>
      <c r="L44" s="2787"/>
      <c r="M44" s="2788"/>
      <c r="N44" s="2788"/>
      <c r="O44" s="2788"/>
      <c r="P44" s="2788"/>
      <c r="Q44" s="2788"/>
      <c r="R44" s="2788"/>
      <c r="S44" s="2788"/>
      <c r="T44" s="2788"/>
      <c r="U44" s="2788"/>
      <c r="V44" s="2788"/>
      <c r="W44" s="2789"/>
      <c r="X44" s="2790">
        <f t="shared" si="17"/>
        <v>0</v>
      </c>
      <c r="Y44" s="2791"/>
      <c r="Z44" s="2792"/>
      <c r="AA44" s="2774"/>
      <c r="AB44" s="2775"/>
      <c r="AC44" s="2775"/>
      <c r="AD44" s="2776">
        <v>0</v>
      </c>
      <c r="AE44" s="2777"/>
      <c r="AF44" s="2778"/>
      <c r="AG44" s="2779" t="str">
        <f t="shared" si="0"/>
        <v/>
      </c>
      <c r="AH44" s="2780"/>
      <c r="AI44" s="2780"/>
      <c r="AJ44" s="2780"/>
      <c r="AK44" s="2781"/>
      <c r="AL44" s="2750"/>
      <c r="AM44" s="2750"/>
      <c r="AN44" s="28"/>
      <c r="AP44" s="22">
        <f t="shared" si="18"/>
        <v>0</v>
      </c>
      <c r="AQ44" s="2782" t="str">
        <f t="shared" si="1"/>
        <v/>
      </c>
      <c r="AR44" s="2783"/>
      <c r="AS44" s="2783" t="str">
        <f t="shared" si="2"/>
        <v/>
      </c>
      <c r="AT44" s="2783"/>
      <c r="AU44" s="2783" t="str">
        <f t="shared" si="3"/>
        <v/>
      </c>
      <c r="AV44" s="2783"/>
      <c r="AW44" s="2783" t="str">
        <f t="shared" si="19"/>
        <v/>
      </c>
      <c r="AX44" s="2783"/>
      <c r="AY44" s="2783" t="str">
        <f t="shared" si="20"/>
        <v/>
      </c>
      <c r="AZ44" s="2783"/>
      <c r="BA44" s="2783" t="str">
        <f t="shared" si="21"/>
        <v/>
      </c>
      <c r="BB44" s="2783"/>
      <c r="BC44" s="2784">
        <f t="shared" si="22"/>
        <v>0</v>
      </c>
      <c r="BD44" s="2784"/>
      <c r="BE44" s="729">
        <f t="shared" si="23"/>
        <v>0</v>
      </c>
      <c r="BF44" s="727" t="str">
        <f t="shared" si="24"/>
        <v>OK</v>
      </c>
      <c r="BG44" s="728">
        <f t="shared" si="4"/>
        <v>0</v>
      </c>
      <c r="BH44" s="727"/>
    </row>
    <row r="45" spans="1:64" ht="14.1" customHeight="1">
      <c r="A45" s="23"/>
      <c r="B45" s="29"/>
      <c r="C45" s="2714"/>
      <c r="D45" s="730"/>
      <c r="E45" s="730"/>
      <c r="F45" s="2700">
        <v>0.58333333333333337</v>
      </c>
      <c r="G45" s="2701"/>
      <c r="H45" s="497" t="s">
        <v>11</v>
      </c>
      <c r="I45" s="2700">
        <v>0.66597222222222219</v>
      </c>
      <c r="J45" s="2700"/>
      <c r="K45" s="730"/>
      <c r="L45" s="2787"/>
      <c r="M45" s="2788"/>
      <c r="N45" s="2788"/>
      <c r="O45" s="2788"/>
      <c r="P45" s="2788"/>
      <c r="Q45" s="2788"/>
      <c r="R45" s="2788"/>
      <c r="S45" s="2788"/>
      <c r="T45" s="2788"/>
      <c r="U45" s="2788"/>
      <c r="V45" s="2689"/>
      <c r="W45" s="2690"/>
      <c r="X45" s="2790">
        <f t="shared" si="17"/>
        <v>0</v>
      </c>
      <c r="Y45" s="2791"/>
      <c r="Z45" s="2792"/>
      <c r="AA45" s="2774"/>
      <c r="AB45" s="2775"/>
      <c r="AC45" s="2775"/>
      <c r="AD45" s="2776">
        <v>0</v>
      </c>
      <c r="AE45" s="2777"/>
      <c r="AF45" s="2778"/>
      <c r="AG45" s="2779" t="str">
        <f t="shared" si="0"/>
        <v/>
      </c>
      <c r="AH45" s="2780"/>
      <c r="AI45" s="2780"/>
      <c r="AJ45" s="2780"/>
      <c r="AK45" s="2781"/>
      <c r="AL45" s="2750"/>
      <c r="AM45" s="2750"/>
      <c r="AN45" s="28"/>
      <c r="AP45" s="22">
        <f t="shared" si="18"/>
        <v>0</v>
      </c>
      <c r="AQ45" s="2782" t="str">
        <f t="shared" si="1"/>
        <v/>
      </c>
      <c r="AR45" s="2783"/>
      <c r="AS45" s="2783" t="str">
        <f t="shared" si="2"/>
        <v/>
      </c>
      <c r="AT45" s="2783"/>
      <c r="AU45" s="2783" t="str">
        <f t="shared" si="3"/>
        <v/>
      </c>
      <c r="AV45" s="2783"/>
      <c r="AW45" s="2783" t="str">
        <f t="shared" si="19"/>
        <v/>
      </c>
      <c r="AX45" s="2783"/>
      <c r="AY45" s="2783" t="str">
        <f t="shared" si="20"/>
        <v/>
      </c>
      <c r="AZ45" s="2783"/>
      <c r="BA45" s="2783" t="str">
        <f t="shared" si="21"/>
        <v/>
      </c>
      <c r="BB45" s="2783"/>
      <c r="BC45" s="2784">
        <f t="shared" si="22"/>
        <v>0</v>
      </c>
      <c r="BD45" s="2784"/>
      <c r="BE45" s="729">
        <f t="shared" si="23"/>
        <v>0</v>
      </c>
      <c r="BF45" s="727" t="str">
        <f t="shared" si="24"/>
        <v>OK</v>
      </c>
      <c r="BG45" s="728">
        <f t="shared" si="4"/>
        <v>0</v>
      </c>
      <c r="BH45" s="727"/>
    </row>
    <row r="46" spans="1:64" ht="14.1" customHeight="1">
      <c r="A46" s="23"/>
      <c r="B46" s="29"/>
      <c r="C46" s="2714"/>
      <c r="D46" s="730"/>
      <c r="E46" s="730"/>
      <c r="F46" s="2700">
        <v>0.66666666666666663</v>
      </c>
      <c r="G46" s="2701"/>
      <c r="H46" s="497" t="s">
        <v>11</v>
      </c>
      <c r="I46" s="2700">
        <v>0.68680555555555556</v>
      </c>
      <c r="J46" s="2700"/>
      <c r="K46" s="730"/>
      <c r="L46" s="2787"/>
      <c r="M46" s="2788"/>
      <c r="N46" s="2788"/>
      <c r="O46" s="2788"/>
      <c r="P46" s="2788"/>
      <c r="Q46" s="2788"/>
      <c r="R46" s="2788"/>
      <c r="S46" s="2788"/>
      <c r="T46" s="2788"/>
      <c r="U46" s="2788"/>
      <c r="V46" s="2788"/>
      <c r="W46" s="2789"/>
      <c r="X46" s="2790">
        <f t="shared" si="17"/>
        <v>0</v>
      </c>
      <c r="Y46" s="2791"/>
      <c r="Z46" s="2792"/>
      <c r="AA46" s="2774"/>
      <c r="AB46" s="2775"/>
      <c r="AC46" s="2775"/>
      <c r="AD46" s="2776">
        <v>0</v>
      </c>
      <c r="AE46" s="2777"/>
      <c r="AF46" s="2778"/>
      <c r="AG46" s="2779" t="str">
        <f t="shared" si="0"/>
        <v/>
      </c>
      <c r="AH46" s="2780"/>
      <c r="AI46" s="2780"/>
      <c r="AJ46" s="2780"/>
      <c r="AK46" s="2781"/>
      <c r="AL46" s="2750"/>
      <c r="AM46" s="2750"/>
      <c r="AN46" s="28"/>
      <c r="AP46" s="22">
        <f t="shared" si="18"/>
        <v>0</v>
      </c>
      <c r="AQ46" s="2782" t="str">
        <f t="shared" si="1"/>
        <v/>
      </c>
      <c r="AR46" s="2783"/>
      <c r="AS46" s="2783" t="str">
        <f t="shared" si="2"/>
        <v/>
      </c>
      <c r="AT46" s="2783"/>
      <c r="AU46" s="2783" t="str">
        <f t="shared" si="3"/>
        <v/>
      </c>
      <c r="AV46" s="2783"/>
      <c r="AW46" s="2783" t="str">
        <f t="shared" si="19"/>
        <v/>
      </c>
      <c r="AX46" s="2783"/>
      <c r="AY46" s="2783" t="str">
        <f t="shared" si="20"/>
        <v/>
      </c>
      <c r="AZ46" s="2783"/>
      <c r="BA46" s="2783" t="str">
        <f t="shared" si="21"/>
        <v/>
      </c>
      <c r="BB46" s="2783"/>
      <c r="BC46" s="2784">
        <f t="shared" si="22"/>
        <v>0</v>
      </c>
      <c r="BD46" s="2784"/>
      <c r="BE46" s="729">
        <f t="shared" si="23"/>
        <v>0</v>
      </c>
      <c r="BF46" s="727" t="str">
        <f t="shared" si="24"/>
        <v>OK</v>
      </c>
      <c r="BG46" s="728">
        <f t="shared" si="4"/>
        <v>0</v>
      </c>
      <c r="BH46" s="727"/>
    </row>
    <row r="47" spans="1:64" ht="14.1" customHeight="1">
      <c r="A47" s="23"/>
      <c r="B47" s="29"/>
      <c r="C47" s="2714"/>
      <c r="D47" s="730"/>
      <c r="E47" s="730"/>
      <c r="F47" s="2700">
        <v>0.6875</v>
      </c>
      <c r="G47" s="2701"/>
      <c r="H47" s="497" t="s">
        <v>11</v>
      </c>
      <c r="I47" s="2700">
        <v>0.70763888888888893</v>
      </c>
      <c r="J47" s="2701"/>
      <c r="K47" s="730"/>
      <c r="L47" s="2787"/>
      <c r="M47" s="2788"/>
      <c r="N47" s="2788"/>
      <c r="O47" s="2788"/>
      <c r="P47" s="2788"/>
      <c r="Q47" s="2788"/>
      <c r="R47" s="2788"/>
      <c r="S47" s="2788"/>
      <c r="T47" s="2788"/>
      <c r="U47" s="2788"/>
      <c r="V47" s="2788"/>
      <c r="W47" s="2789"/>
      <c r="X47" s="2790">
        <f t="shared" si="17"/>
        <v>0</v>
      </c>
      <c r="Y47" s="2791"/>
      <c r="Z47" s="2792"/>
      <c r="AA47" s="2774"/>
      <c r="AB47" s="2775"/>
      <c r="AC47" s="2775"/>
      <c r="AD47" s="2776">
        <v>0</v>
      </c>
      <c r="AE47" s="2777"/>
      <c r="AF47" s="2778"/>
      <c r="AG47" s="2779" t="str">
        <f t="shared" si="0"/>
        <v/>
      </c>
      <c r="AH47" s="2780"/>
      <c r="AI47" s="2780"/>
      <c r="AJ47" s="2780"/>
      <c r="AK47" s="2781"/>
      <c r="AL47" s="2750"/>
      <c r="AM47" s="2750"/>
      <c r="AN47" s="28"/>
      <c r="AP47" s="22">
        <f t="shared" si="18"/>
        <v>0</v>
      </c>
      <c r="AQ47" s="2782" t="str">
        <f t="shared" si="1"/>
        <v/>
      </c>
      <c r="AR47" s="2783"/>
      <c r="AS47" s="2783" t="str">
        <f t="shared" si="2"/>
        <v/>
      </c>
      <c r="AT47" s="2783"/>
      <c r="AU47" s="2783" t="str">
        <f t="shared" si="3"/>
        <v/>
      </c>
      <c r="AV47" s="2783"/>
      <c r="AW47" s="2783" t="str">
        <f t="shared" si="19"/>
        <v/>
      </c>
      <c r="AX47" s="2783"/>
      <c r="AY47" s="2783" t="str">
        <f t="shared" si="20"/>
        <v/>
      </c>
      <c r="AZ47" s="2783"/>
      <c r="BA47" s="2783" t="str">
        <f t="shared" si="21"/>
        <v/>
      </c>
      <c r="BB47" s="2783"/>
      <c r="BC47" s="2784">
        <f t="shared" si="22"/>
        <v>0</v>
      </c>
      <c r="BD47" s="2784"/>
      <c r="BE47" s="729">
        <f t="shared" si="23"/>
        <v>0</v>
      </c>
      <c r="BF47" s="727" t="str">
        <f t="shared" si="24"/>
        <v>OK</v>
      </c>
      <c r="BG47" s="728">
        <f t="shared" si="4"/>
        <v>0</v>
      </c>
      <c r="BH47" s="727"/>
    </row>
    <row r="48" spans="1:64" ht="14.1" customHeight="1">
      <c r="A48" s="23"/>
      <c r="B48" s="29"/>
      <c r="C48" s="2714"/>
      <c r="D48" s="730"/>
      <c r="E48" s="730"/>
      <c r="F48" s="2700">
        <v>0.70833333333333337</v>
      </c>
      <c r="G48" s="2701"/>
      <c r="H48" s="497" t="s">
        <v>11</v>
      </c>
      <c r="I48" s="2700">
        <v>0.72847222222222219</v>
      </c>
      <c r="J48" s="2700"/>
      <c r="K48" s="730"/>
      <c r="L48" s="2787"/>
      <c r="M48" s="2788"/>
      <c r="N48" s="2788"/>
      <c r="O48" s="2788"/>
      <c r="P48" s="2788"/>
      <c r="Q48" s="2788"/>
      <c r="R48" s="2788"/>
      <c r="S48" s="2788"/>
      <c r="T48" s="2788"/>
      <c r="U48" s="2788"/>
      <c r="V48" s="2788"/>
      <c r="W48" s="2789"/>
      <c r="X48" s="2790">
        <f t="shared" si="17"/>
        <v>0</v>
      </c>
      <c r="Y48" s="2791"/>
      <c r="Z48" s="2792"/>
      <c r="AA48" s="2774"/>
      <c r="AB48" s="2775"/>
      <c r="AC48" s="2775"/>
      <c r="AD48" s="2776">
        <v>0</v>
      </c>
      <c r="AE48" s="2777"/>
      <c r="AF48" s="2778"/>
      <c r="AG48" s="2779" t="str">
        <f t="shared" si="0"/>
        <v/>
      </c>
      <c r="AH48" s="2780"/>
      <c r="AI48" s="2780"/>
      <c r="AJ48" s="2780"/>
      <c r="AK48" s="2781"/>
      <c r="AL48" s="2750"/>
      <c r="AM48" s="2750"/>
      <c r="AN48" s="28"/>
      <c r="AP48" s="22">
        <f t="shared" si="18"/>
        <v>0</v>
      </c>
      <c r="AQ48" s="2782" t="str">
        <f t="shared" si="1"/>
        <v/>
      </c>
      <c r="AR48" s="2783"/>
      <c r="AS48" s="2783" t="str">
        <f t="shared" si="2"/>
        <v/>
      </c>
      <c r="AT48" s="2783"/>
      <c r="AU48" s="2783" t="str">
        <f t="shared" si="3"/>
        <v/>
      </c>
      <c r="AV48" s="2783"/>
      <c r="AW48" s="2783" t="str">
        <f t="shared" si="19"/>
        <v/>
      </c>
      <c r="AX48" s="2783"/>
      <c r="AY48" s="2783" t="str">
        <f t="shared" si="20"/>
        <v/>
      </c>
      <c r="AZ48" s="2783"/>
      <c r="BA48" s="2783" t="str">
        <f t="shared" si="21"/>
        <v/>
      </c>
      <c r="BB48" s="2783"/>
      <c r="BC48" s="2784">
        <f t="shared" si="22"/>
        <v>0</v>
      </c>
      <c r="BD48" s="2784"/>
      <c r="BE48" s="729">
        <f t="shared" si="23"/>
        <v>0</v>
      </c>
      <c r="BF48" s="727" t="str">
        <f t="shared" si="24"/>
        <v>OK</v>
      </c>
      <c r="BG48" s="728">
        <f t="shared" si="4"/>
        <v>0</v>
      </c>
      <c r="BH48" s="727"/>
    </row>
    <row r="49" spans="1:78" ht="14.1" customHeight="1">
      <c r="A49" s="23"/>
      <c r="B49" s="29"/>
      <c r="C49" s="2714"/>
      <c r="D49" s="730"/>
      <c r="E49" s="730"/>
      <c r="F49" s="2700">
        <v>0.72916666666666663</v>
      </c>
      <c r="G49" s="2701"/>
      <c r="H49" s="497" t="s">
        <v>11</v>
      </c>
      <c r="I49" s="2700">
        <v>0.74930555555555556</v>
      </c>
      <c r="J49" s="2700"/>
      <c r="K49" s="730"/>
      <c r="L49" s="2787"/>
      <c r="M49" s="2788"/>
      <c r="N49" s="2788"/>
      <c r="O49" s="2788"/>
      <c r="P49" s="2788"/>
      <c r="Q49" s="2788"/>
      <c r="R49" s="2788"/>
      <c r="S49" s="2788"/>
      <c r="T49" s="2788"/>
      <c r="U49" s="2788"/>
      <c r="V49" s="2788"/>
      <c r="W49" s="2789"/>
      <c r="X49" s="2790">
        <f t="shared" si="17"/>
        <v>0</v>
      </c>
      <c r="Y49" s="2791"/>
      <c r="Z49" s="2792"/>
      <c r="AA49" s="2774"/>
      <c r="AB49" s="2775"/>
      <c r="AC49" s="2775"/>
      <c r="AD49" s="2776">
        <v>0</v>
      </c>
      <c r="AE49" s="2777"/>
      <c r="AF49" s="2778"/>
      <c r="AG49" s="2779" t="str">
        <f t="shared" si="0"/>
        <v/>
      </c>
      <c r="AH49" s="2780"/>
      <c r="AI49" s="2780"/>
      <c r="AJ49" s="2780"/>
      <c r="AK49" s="2781"/>
      <c r="AL49" s="2750"/>
      <c r="AM49" s="2750"/>
      <c r="AN49" s="28"/>
      <c r="AP49" s="22">
        <f t="shared" si="18"/>
        <v>0</v>
      </c>
      <c r="AQ49" s="2782" t="str">
        <f t="shared" si="1"/>
        <v/>
      </c>
      <c r="AR49" s="2783"/>
      <c r="AS49" s="2783" t="str">
        <f t="shared" si="2"/>
        <v/>
      </c>
      <c r="AT49" s="2783"/>
      <c r="AU49" s="2783" t="str">
        <f t="shared" si="3"/>
        <v/>
      </c>
      <c r="AV49" s="2783"/>
      <c r="AW49" s="2783" t="str">
        <f t="shared" si="19"/>
        <v/>
      </c>
      <c r="AX49" s="2783"/>
      <c r="AY49" s="2783" t="str">
        <f t="shared" si="20"/>
        <v/>
      </c>
      <c r="AZ49" s="2783"/>
      <c r="BA49" s="2783" t="str">
        <f t="shared" si="21"/>
        <v/>
      </c>
      <c r="BB49" s="2783"/>
      <c r="BC49" s="2784">
        <f t="shared" si="22"/>
        <v>0</v>
      </c>
      <c r="BD49" s="2784"/>
      <c r="BE49" s="729">
        <f t="shared" si="23"/>
        <v>0</v>
      </c>
      <c r="BF49" s="727" t="str">
        <f t="shared" si="24"/>
        <v>OK</v>
      </c>
      <c r="BG49" s="728">
        <f t="shared" si="4"/>
        <v>0</v>
      </c>
      <c r="BH49" s="727"/>
      <c r="BI49" s="23"/>
      <c r="BL49" s="23"/>
    </row>
    <row r="50" spans="1:78" ht="14.1" customHeight="1">
      <c r="A50" s="23"/>
      <c r="B50" s="29"/>
      <c r="C50" s="2714"/>
      <c r="D50" s="730"/>
      <c r="E50" s="730"/>
      <c r="F50" s="2700">
        <v>0.75</v>
      </c>
      <c r="G50" s="2701"/>
      <c r="H50" s="497" t="s">
        <v>11</v>
      </c>
      <c r="I50" s="2700">
        <v>0.77013888888888893</v>
      </c>
      <c r="J50" s="2700"/>
      <c r="K50" s="730"/>
      <c r="L50" s="2787"/>
      <c r="M50" s="2788"/>
      <c r="N50" s="2788"/>
      <c r="O50" s="2788"/>
      <c r="P50" s="2788"/>
      <c r="Q50" s="2788"/>
      <c r="R50" s="2788"/>
      <c r="S50" s="2788"/>
      <c r="T50" s="2788"/>
      <c r="U50" s="2788"/>
      <c r="V50" s="2689"/>
      <c r="W50" s="2690"/>
      <c r="X50" s="2790">
        <f t="shared" si="17"/>
        <v>0</v>
      </c>
      <c r="Y50" s="2791"/>
      <c r="Z50" s="2792"/>
      <c r="AA50" s="2774"/>
      <c r="AB50" s="2775"/>
      <c r="AC50" s="2775"/>
      <c r="AD50" s="2776">
        <v>0</v>
      </c>
      <c r="AE50" s="2777"/>
      <c r="AF50" s="2778"/>
      <c r="AG50" s="2779" t="str">
        <f t="shared" si="0"/>
        <v/>
      </c>
      <c r="AH50" s="2780"/>
      <c r="AI50" s="2780"/>
      <c r="AJ50" s="2780"/>
      <c r="AK50" s="2781"/>
      <c r="AL50" s="2750"/>
      <c r="AM50" s="2750"/>
      <c r="AN50" s="28"/>
      <c r="AP50" s="22">
        <f t="shared" si="18"/>
        <v>0</v>
      </c>
      <c r="AQ50" s="2782" t="str">
        <f t="shared" si="1"/>
        <v/>
      </c>
      <c r="AR50" s="2783"/>
      <c r="AS50" s="2783" t="str">
        <f t="shared" si="2"/>
        <v/>
      </c>
      <c r="AT50" s="2783"/>
      <c r="AU50" s="2783" t="str">
        <f t="shared" si="3"/>
        <v/>
      </c>
      <c r="AV50" s="2783"/>
      <c r="AW50" s="2783" t="str">
        <f t="shared" si="19"/>
        <v/>
      </c>
      <c r="AX50" s="2783"/>
      <c r="AY50" s="2783" t="str">
        <f t="shared" si="20"/>
        <v/>
      </c>
      <c r="AZ50" s="2783"/>
      <c r="BA50" s="2783" t="str">
        <f t="shared" si="21"/>
        <v/>
      </c>
      <c r="BB50" s="2783"/>
      <c r="BC50" s="2784">
        <f t="shared" si="22"/>
        <v>0</v>
      </c>
      <c r="BD50" s="2784"/>
      <c r="BE50" s="729">
        <f t="shared" si="23"/>
        <v>0</v>
      </c>
      <c r="BF50" s="727" t="str">
        <f t="shared" si="24"/>
        <v>OK</v>
      </c>
      <c r="BG50" s="728">
        <f t="shared" si="4"/>
        <v>0</v>
      </c>
      <c r="BH50" s="727"/>
      <c r="BI50" s="23"/>
      <c r="BL50" s="23"/>
    </row>
    <row r="51" spans="1:78" ht="14.1" customHeight="1" thickBot="1">
      <c r="A51" s="23"/>
      <c r="B51" s="29"/>
      <c r="C51" s="2725"/>
      <c r="D51" s="103"/>
      <c r="E51" s="103"/>
      <c r="F51" s="2817">
        <v>0.77083333333333337</v>
      </c>
      <c r="G51" s="2818"/>
      <c r="H51" s="104" t="s">
        <v>11</v>
      </c>
      <c r="I51" s="2819" t="s">
        <v>93</v>
      </c>
      <c r="J51" s="2819"/>
      <c r="K51" s="103"/>
      <c r="L51" s="2820"/>
      <c r="M51" s="2821"/>
      <c r="N51" s="2821"/>
      <c r="O51" s="2821"/>
      <c r="P51" s="2821"/>
      <c r="Q51" s="2821"/>
      <c r="R51" s="2821"/>
      <c r="S51" s="2821"/>
      <c r="T51" s="2821"/>
      <c r="U51" s="2821"/>
      <c r="V51" s="2821"/>
      <c r="W51" s="2822"/>
      <c r="X51" s="2823">
        <f>SUM(L51:W51)</f>
        <v>0</v>
      </c>
      <c r="Y51" s="2824"/>
      <c r="Z51" s="2824"/>
      <c r="AA51" s="2828"/>
      <c r="AB51" s="2829"/>
      <c r="AC51" s="2829"/>
      <c r="AD51" s="2830">
        <v>0</v>
      </c>
      <c r="AE51" s="2831"/>
      <c r="AF51" s="2832"/>
      <c r="AG51" s="2833" t="str">
        <f t="shared" si="0"/>
        <v/>
      </c>
      <c r="AH51" s="2834"/>
      <c r="AI51" s="2834"/>
      <c r="AJ51" s="2834"/>
      <c r="AK51" s="2835"/>
      <c r="AL51" s="2750"/>
      <c r="AM51" s="2750"/>
      <c r="AN51" s="28"/>
      <c r="AP51" s="22">
        <f t="shared" si="18"/>
        <v>0</v>
      </c>
      <c r="AQ51" s="2782" t="str">
        <f t="shared" si="1"/>
        <v/>
      </c>
      <c r="AR51" s="2783"/>
      <c r="AS51" s="2811" t="str">
        <f t="shared" si="2"/>
        <v/>
      </c>
      <c r="AT51" s="2811"/>
      <c r="AU51" s="2811" t="str">
        <f t="shared" si="3"/>
        <v/>
      </c>
      <c r="AV51" s="2811"/>
      <c r="AW51" s="2793" t="str">
        <f t="shared" si="19"/>
        <v/>
      </c>
      <c r="AX51" s="2793"/>
      <c r="AY51" s="2793" t="str">
        <f t="shared" si="20"/>
        <v/>
      </c>
      <c r="AZ51" s="2793"/>
      <c r="BA51" s="2793" t="str">
        <f t="shared" si="21"/>
        <v/>
      </c>
      <c r="BB51" s="2793"/>
      <c r="BC51" s="2794">
        <f t="shared" si="22"/>
        <v>0</v>
      </c>
      <c r="BD51" s="2794"/>
      <c r="BE51" s="733">
        <f t="shared" si="23"/>
        <v>0</v>
      </c>
      <c r="BF51" s="727" t="str">
        <f t="shared" si="24"/>
        <v>OK</v>
      </c>
      <c r="BG51" s="728">
        <f t="shared" si="4"/>
        <v>0</v>
      </c>
      <c r="BH51" s="727"/>
    </row>
    <row r="52" spans="1:78" ht="12" customHeight="1" thickTop="1">
      <c r="A52" s="23"/>
      <c r="B52" s="29"/>
      <c r="C52" s="2022" t="s">
        <v>1602</v>
      </c>
      <c r="D52" s="2022"/>
      <c r="E52" s="2022"/>
      <c r="F52" s="2022"/>
      <c r="G52" s="2022"/>
      <c r="H52" s="2022"/>
      <c r="I52" s="2022"/>
      <c r="J52" s="2022"/>
      <c r="K52" s="2022"/>
      <c r="L52" s="2022"/>
      <c r="M52" s="2022"/>
      <c r="N52" s="2022"/>
      <c r="O52" s="2022"/>
      <c r="P52" s="2022"/>
      <c r="Q52" s="2022"/>
      <c r="R52" s="2022"/>
      <c r="S52" s="2022"/>
      <c r="T52" s="2022"/>
      <c r="U52" s="2022"/>
      <c r="V52" s="2022"/>
      <c r="W52" s="2022"/>
      <c r="X52" s="2022"/>
      <c r="Y52" s="2022"/>
      <c r="Z52" s="2022"/>
      <c r="AA52" s="2022"/>
      <c r="AB52" s="735"/>
      <c r="AC52" s="735"/>
      <c r="AD52" s="169" t="s">
        <v>126</v>
      </c>
      <c r="AE52" s="1707" t="s">
        <v>1409</v>
      </c>
      <c r="AF52" s="1707"/>
      <c r="AG52" s="1707"/>
      <c r="AH52" s="1707"/>
      <c r="AI52" s="1707"/>
      <c r="AJ52" s="1707"/>
      <c r="AK52" s="1707"/>
      <c r="AL52" s="1707"/>
      <c r="AM52" s="1707"/>
      <c r="AN52" s="161"/>
      <c r="AO52" s="160"/>
    </row>
    <row r="53" spans="1:78" ht="12" customHeight="1">
      <c r="A53" s="23"/>
      <c r="B53" s="29"/>
      <c r="C53" s="159" t="s">
        <v>15</v>
      </c>
      <c r="D53" s="1707" t="s">
        <v>1785</v>
      </c>
      <c r="E53" s="1707"/>
      <c r="F53" s="1707"/>
      <c r="G53" s="1707"/>
      <c r="H53" s="1707"/>
      <c r="I53" s="1707"/>
      <c r="J53" s="1707"/>
      <c r="K53" s="1707"/>
      <c r="L53" s="1707"/>
      <c r="M53" s="1707"/>
      <c r="N53" s="1707"/>
      <c r="O53" s="1707"/>
      <c r="P53" s="1707"/>
      <c r="Q53" s="1707"/>
      <c r="R53" s="1707"/>
      <c r="S53" s="1707"/>
      <c r="T53" s="1707"/>
      <c r="U53" s="1707"/>
      <c r="V53" s="1707"/>
      <c r="W53" s="1707"/>
      <c r="X53" s="1707"/>
      <c r="Y53" s="1707"/>
      <c r="Z53" s="1707"/>
      <c r="AA53" s="1707"/>
      <c r="AB53" s="1707"/>
      <c r="AC53" s="735"/>
      <c r="AD53" s="736"/>
      <c r="AE53" s="1707"/>
      <c r="AF53" s="1707"/>
      <c r="AG53" s="1707"/>
      <c r="AH53" s="1707"/>
      <c r="AI53" s="1707"/>
      <c r="AJ53" s="1707"/>
      <c r="AK53" s="1707"/>
      <c r="AL53" s="1707"/>
      <c r="AM53" s="1707"/>
      <c r="AN53" s="161"/>
      <c r="AO53" s="160"/>
    </row>
    <row r="54" spans="1:78" ht="12" customHeight="1">
      <c r="A54" s="23"/>
      <c r="B54" s="29"/>
      <c r="C54" s="23"/>
      <c r="D54" s="1707"/>
      <c r="E54" s="1707"/>
      <c r="F54" s="1707"/>
      <c r="G54" s="1707"/>
      <c r="H54" s="1707"/>
      <c r="I54" s="1707"/>
      <c r="J54" s="1707"/>
      <c r="K54" s="1707"/>
      <c r="L54" s="1707"/>
      <c r="M54" s="1707"/>
      <c r="N54" s="1707"/>
      <c r="O54" s="1707"/>
      <c r="P54" s="1707"/>
      <c r="Q54" s="1707"/>
      <c r="R54" s="1707"/>
      <c r="S54" s="1707"/>
      <c r="T54" s="1707"/>
      <c r="U54" s="1707"/>
      <c r="V54" s="1707"/>
      <c r="W54" s="1707"/>
      <c r="X54" s="1707"/>
      <c r="Y54" s="1707"/>
      <c r="Z54" s="1707"/>
      <c r="AA54" s="1707"/>
      <c r="AB54" s="1707"/>
      <c r="AC54" s="735"/>
      <c r="AD54" s="169"/>
      <c r="AE54" s="1707"/>
      <c r="AF54" s="1707"/>
      <c r="AG54" s="1707"/>
      <c r="AH54" s="1707"/>
      <c r="AI54" s="1707"/>
      <c r="AJ54" s="1707"/>
      <c r="AK54" s="1707"/>
      <c r="AL54" s="1707"/>
      <c r="AM54" s="1707"/>
      <c r="AN54" s="28"/>
      <c r="BN54" s="105"/>
      <c r="BO54" s="105"/>
      <c r="BP54" s="105"/>
      <c r="BQ54" s="105"/>
      <c r="BR54" s="105"/>
      <c r="BS54" s="105"/>
      <c r="BT54" s="105"/>
    </row>
    <row r="55" spans="1:78" ht="12" customHeight="1">
      <c r="A55" s="23"/>
      <c r="B55" s="29"/>
      <c r="C55" s="159" t="s">
        <v>15</v>
      </c>
      <c r="D55" s="1545" t="s">
        <v>1724</v>
      </c>
      <c r="E55" s="1545"/>
      <c r="F55" s="1545"/>
      <c r="G55" s="1545"/>
      <c r="H55" s="1545"/>
      <c r="I55" s="1545"/>
      <c r="J55" s="1545"/>
      <c r="K55" s="1545"/>
      <c r="L55" s="1545"/>
      <c r="M55" s="1545"/>
      <c r="N55" s="1545"/>
      <c r="O55" s="1545"/>
      <c r="P55" s="1545"/>
      <c r="Q55" s="1545"/>
      <c r="R55" s="1545"/>
      <c r="S55" s="1545"/>
      <c r="T55" s="1545"/>
      <c r="U55" s="1545"/>
      <c r="V55" s="1545"/>
      <c r="W55" s="1545"/>
      <c r="X55" s="1545"/>
      <c r="Y55" s="1545"/>
      <c r="Z55" s="1545"/>
      <c r="AA55" s="1545"/>
      <c r="AB55" s="1545"/>
      <c r="AC55" s="735"/>
      <c r="AD55" s="169" t="s">
        <v>126</v>
      </c>
      <c r="AE55" s="2681" t="s">
        <v>1432</v>
      </c>
      <c r="AF55" s="2681"/>
      <c r="AG55" s="2681"/>
      <c r="AH55" s="2681"/>
      <c r="AI55" s="2681"/>
      <c r="AJ55" s="2681"/>
      <c r="AK55" s="2681"/>
      <c r="AL55" s="2681"/>
      <c r="AM55" s="2681"/>
      <c r="AN55" s="28"/>
      <c r="BP55" s="23"/>
      <c r="BQ55" s="23"/>
      <c r="BR55" s="23"/>
      <c r="BS55" s="23"/>
      <c r="BT55" s="23"/>
    </row>
    <row r="56" spans="1:78" ht="12" customHeight="1">
      <c r="A56" s="23"/>
      <c r="B56" s="29"/>
      <c r="C56" s="23"/>
      <c r="D56" s="1545"/>
      <c r="E56" s="1545"/>
      <c r="F56" s="1545"/>
      <c r="G56" s="1545"/>
      <c r="H56" s="1545"/>
      <c r="I56" s="1545"/>
      <c r="J56" s="1545"/>
      <c r="K56" s="1545"/>
      <c r="L56" s="1545"/>
      <c r="M56" s="1545"/>
      <c r="N56" s="1545"/>
      <c r="O56" s="1545"/>
      <c r="P56" s="1545"/>
      <c r="Q56" s="1545"/>
      <c r="R56" s="1545"/>
      <c r="S56" s="1545"/>
      <c r="T56" s="1545"/>
      <c r="U56" s="1545"/>
      <c r="V56" s="1545"/>
      <c r="W56" s="1545"/>
      <c r="X56" s="1545"/>
      <c r="Y56" s="1545"/>
      <c r="Z56" s="1545"/>
      <c r="AA56" s="1545"/>
      <c r="AB56" s="1545"/>
      <c r="AC56" s="48"/>
      <c r="AD56" s="23"/>
      <c r="AE56" s="2681"/>
      <c r="AF56" s="2681"/>
      <c r="AG56" s="2681"/>
      <c r="AH56" s="2681"/>
      <c r="AI56" s="2681"/>
      <c r="AJ56" s="2681"/>
      <c r="AK56" s="2681"/>
      <c r="AL56" s="2681"/>
      <c r="AM56" s="2681"/>
      <c r="AN56" s="28" ph="1"/>
      <c r="AO56" s="22" ph="1"/>
    </row>
    <row r="57" spans="1:78" ht="12" customHeight="1">
      <c r="A57" s="23"/>
      <c r="B57" s="29"/>
      <c r="C57" s="159" t="s">
        <v>15</v>
      </c>
      <c r="D57" s="1545" t="s">
        <v>1431</v>
      </c>
      <c r="E57" s="1545"/>
      <c r="F57" s="1545"/>
      <c r="G57" s="1545"/>
      <c r="H57" s="1545"/>
      <c r="I57" s="1545"/>
      <c r="J57" s="1545"/>
      <c r="K57" s="1545"/>
      <c r="L57" s="1545"/>
      <c r="M57" s="1545"/>
      <c r="N57" s="1545"/>
      <c r="O57" s="1545"/>
      <c r="P57" s="1545"/>
      <c r="Q57" s="1545"/>
      <c r="R57" s="1545"/>
      <c r="S57" s="1545"/>
      <c r="T57" s="1545"/>
      <c r="U57" s="1545"/>
      <c r="V57" s="1545"/>
      <c r="W57" s="1545"/>
      <c r="X57" s="1545"/>
      <c r="Y57" s="1545"/>
      <c r="Z57" s="1545"/>
      <c r="AA57" s="1545"/>
      <c r="AB57" s="1545"/>
      <c r="AC57" s="23"/>
      <c r="AD57" s="42"/>
      <c r="AE57" s="2681"/>
      <c r="AF57" s="2681"/>
      <c r="AG57" s="2681"/>
      <c r="AH57" s="2681"/>
      <c r="AI57" s="2681"/>
      <c r="AJ57" s="2681"/>
      <c r="AK57" s="2681"/>
      <c r="AL57" s="2681"/>
      <c r="AM57" s="2681"/>
      <c r="AN57" s="28" ph="1"/>
      <c r="AO57" s="22" ph="1"/>
    </row>
    <row r="58" spans="1:78" ht="12" customHeight="1">
      <c r="A58" s="23"/>
      <c r="B58" s="29"/>
      <c r="C58" s="23"/>
      <c r="D58" s="1545"/>
      <c r="E58" s="1545"/>
      <c r="F58" s="1545"/>
      <c r="G58" s="1545"/>
      <c r="H58" s="1545"/>
      <c r="I58" s="1545"/>
      <c r="J58" s="1545"/>
      <c r="K58" s="1545"/>
      <c r="L58" s="1545"/>
      <c r="M58" s="1545"/>
      <c r="N58" s="1545"/>
      <c r="O58" s="1545"/>
      <c r="P58" s="1545"/>
      <c r="Q58" s="1545"/>
      <c r="R58" s="1545"/>
      <c r="S58" s="1545"/>
      <c r="T58" s="1545"/>
      <c r="U58" s="1545"/>
      <c r="V58" s="1545"/>
      <c r="W58" s="1545"/>
      <c r="X58" s="1545"/>
      <c r="Y58" s="1545"/>
      <c r="Z58" s="1545"/>
      <c r="AA58" s="1545"/>
      <c r="AB58" s="1545"/>
      <c r="AC58" s="23"/>
      <c r="AD58" s="169" t="s">
        <v>126</v>
      </c>
      <c r="AE58" s="2681" t="s">
        <v>1433</v>
      </c>
      <c r="AF58" s="2681"/>
      <c r="AG58" s="2681"/>
      <c r="AH58" s="2681"/>
      <c r="AI58" s="2681"/>
      <c r="AJ58" s="2681"/>
      <c r="AK58" s="2681"/>
      <c r="AL58" s="2681"/>
      <c r="AM58" s="2681"/>
      <c r="AN58" s="28" ph="1"/>
      <c r="AO58" s="22" ph="1"/>
    </row>
    <row r="59" spans="1:78" ht="12" customHeight="1">
      <c r="A59" s="23"/>
      <c r="B59" s="29"/>
      <c r="C59" s="23"/>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D59" s="737"/>
      <c r="AE59" s="2681"/>
      <c r="AF59" s="2681"/>
      <c r="AG59" s="2681"/>
      <c r="AH59" s="2681"/>
      <c r="AI59" s="2681"/>
      <c r="AJ59" s="2681"/>
      <c r="AK59" s="2681"/>
      <c r="AL59" s="2681"/>
      <c r="AM59" s="2681"/>
      <c r="AN59" s="206"/>
      <c r="AQ59" s="738"/>
      <c r="AT59" s="739"/>
      <c r="AU59" s="142"/>
      <c r="AV59" s="105"/>
      <c r="AW59" s="739"/>
      <c r="AX59" s="739"/>
      <c r="AZ59" s="740"/>
      <c r="BA59" s="740"/>
      <c r="BB59" s="740"/>
      <c r="BC59" s="740"/>
      <c r="BD59" s="740"/>
      <c r="BE59" s="740"/>
      <c r="BF59" s="740"/>
      <c r="BG59" s="740"/>
      <c r="BH59" s="740"/>
      <c r="BI59" s="740"/>
      <c r="BJ59" s="740"/>
      <c r="BK59" s="740"/>
      <c r="BL59" s="741"/>
      <c r="BM59" s="741"/>
      <c r="BN59" s="741"/>
      <c r="BO59" s="735"/>
      <c r="BP59" s="735"/>
      <c r="BQ59" s="735"/>
      <c r="BR59" s="735"/>
      <c r="BS59" s="735"/>
      <c r="BT59" s="735"/>
      <c r="BU59" s="741"/>
      <c r="BV59" s="741"/>
      <c r="BW59" s="741"/>
      <c r="BX59" s="47"/>
      <c r="BY59" s="47"/>
      <c r="BZ59" s="47"/>
    </row>
    <row r="60" spans="1:78" ht="14.1" customHeight="1">
      <c r="A60" s="23"/>
      <c r="B60" s="1736" t="s">
        <v>601</v>
      </c>
      <c r="C60" s="1462"/>
      <c r="D60" s="1737" t="s">
        <v>736</v>
      </c>
      <c r="E60" s="1737"/>
      <c r="F60" s="1737"/>
      <c r="G60" s="1737"/>
      <c r="H60" s="1737"/>
      <c r="I60" s="1737"/>
      <c r="J60" s="1737"/>
      <c r="K60" s="1737"/>
      <c r="L60" s="1737"/>
      <c r="M60" s="1737"/>
      <c r="N60" s="1737"/>
      <c r="O60" s="1737"/>
      <c r="P60" s="1737"/>
      <c r="Q60" s="1737"/>
      <c r="R60" s="1737"/>
      <c r="S60" s="1737"/>
      <c r="T60" s="1737"/>
      <c r="U60" s="1737"/>
      <c r="V60" s="1737"/>
      <c r="W60" s="1737"/>
      <c r="X60" s="1737"/>
      <c r="Y60" s="1737"/>
      <c r="Z60" s="1737"/>
      <c r="AA60" s="1737"/>
      <c r="AB60" s="1737"/>
      <c r="AC60" s="742"/>
      <c r="AD60" s="169" t="s">
        <v>126</v>
      </c>
      <c r="AE60" s="2285" t="s">
        <v>1410</v>
      </c>
      <c r="AF60" s="2285"/>
      <c r="AG60" s="2285"/>
      <c r="AH60" s="2285"/>
      <c r="AI60" s="2285"/>
      <c r="AJ60" s="2285"/>
      <c r="AK60" s="2285"/>
      <c r="AL60" s="2285"/>
      <c r="AM60" s="2285"/>
      <c r="AN60" s="743"/>
    </row>
    <row r="61" spans="1:78" ht="14.1" customHeight="1">
      <c r="A61" s="23"/>
      <c r="B61" s="29"/>
      <c r="C61" s="23"/>
      <c r="D61" s="136" t="s">
        <v>15</v>
      </c>
      <c r="E61" s="1737" t="s">
        <v>1603</v>
      </c>
      <c r="F61" s="1737"/>
      <c r="G61" s="1737"/>
      <c r="H61" s="1737"/>
      <c r="I61" s="1737"/>
      <c r="J61" s="1737"/>
      <c r="K61" s="1737"/>
      <c r="L61" s="1737"/>
      <c r="M61" s="1737"/>
      <c r="N61" s="1737"/>
      <c r="O61" s="1737"/>
      <c r="P61" s="1737"/>
      <c r="Q61" s="1737"/>
      <c r="R61" s="1737"/>
      <c r="S61" s="1737"/>
      <c r="T61" s="1737"/>
      <c r="U61" s="1737"/>
      <c r="V61" s="1737"/>
      <c r="W61" s="1737"/>
      <c r="X61" s="1737"/>
      <c r="Y61" s="1737"/>
      <c r="Z61" s="1737"/>
      <c r="AA61" s="1737"/>
      <c r="AB61" s="1737"/>
      <c r="AC61" s="742"/>
      <c r="AD61" s="23"/>
      <c r="AE61" s="2285"/>
      <c r="AF61" s="2285"/>
      <c r="AG61" s="2285"/>
      <c r="AH61" s="2285"/>
      <c r="AI61" s="2285"/>
      <c r="AJ61" s="2285"/>
      <c r="AK61" s="2285"/>
      <c r="AL61" s="2285"/>
      <c r="AM61" s="2285"/>
      <c r="AN61" s="743"/>
      <c r="AQ61" s="131"/>
      <c r="AR61" s="131"/>
      <c r="AS61" s="131"/>
      <c r="AT61" s="131"/>
      <c r="AU61" s="131"/>
      <c r="AV61" s="131"/>
      <c r="AW61" s="131"/>
      <c r="AX61" s="131"/>
      <c r="AY61" s="131"/>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row>
    <row r="62" spans="1:78" ht="14.1" customHeight="1">
      <c r="A62" s="23"/>
      <c r="B62" s="29"/>
      <c r="C62" s="23"/>
      <c r="D62" s="23"/>
      <c r="F62" s="1764" t="s">
        <v>758</v>
      </c>
      <c r="G62" s="1764"/>
      <c r="H62" s="1764"/>
      <c r="I62" s="1764"/>
      <c r="J62" s="1764"/>
      <c r="K62" s="105"/>
      <c r="N62" s="1764" t="s">
        <v>760</v>
      </c>
      <c r="O62" s="1764"/>
      <c r="P62" s="1764"/>
      <c r="Q62" s="1764"/>
      <c r="R62" s="1764"/>
      <c r="S62" s="1764"/>
      <c r="T62" s="1764"/>
      <c r="U62" s="1764"/>
      <c r="V62" s="1764"/>
      <c r="W62" s="1764"/>
      <c r="X62" s="1764"/>
      <c r="Y62" s="1764"/>
      <c r="Z62" s="160"/>
      <c r="AA62" s="160"/>
      <c r="AB62" s="160"/>
      <c r="AC62" s="30"/>
      <c r="AD62" s="23"/>
      <c r="AE62" s="2682" t="s">
        <v>1411</v>
      </c>
      <c r="AF62" s="2682"/>
      <c r="AG62" s="2682"/>
      <c r="AH62" s="2682"/>
      <c r="AI62" s="2682"/>
      <c r="AJ62" s="2682"/>
      <c r="AK62" s="2682"/>
      <c r="AL62" s="2682"/>
      <c r="AM62" s="2682"/>
      <c r="AN62" s="743"/>
      <c r="AQ62" s="744"/>
      <c r="AR62" s="744"/>
      <c r="AS62" s="744"/>
      <c r="AT62" s="744"/>
      <c r="AU62" s="744"/>
      <c r="AV62" s="744"/>
      <c r="AW62" s="744"/>
      <c r="AX62" s="744"/>
      <c r="AY62" s="744"/>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row>
    <row r="63" spans="1:78" ht="14.1" customHeight="1">
      <c r="B63" s="34"/>
      <c r="F63" s="1764" t="s">
        <v>759</v>
      </c>
      <c r="G63" s="1764"/>
      <c r="H63" s="1764"/>
      <c r="I63" s="1764"/>
      <c r="J63" s="1764"/>
      <c r="K63" s="105"/>
      <c r="N63" s="1764" t="s">
        <v>761</v>
      </c>
      <c r="O63" s="1764"/>
      <c r="P63" s="1764"/>
      <c r="Q63" s="1764"/>
      <c r="R63" s="1764"/>
      <c r="S63" s="1764"/>
      <c r="T63" s="1764"/>
      <c r="U63" s="1764"/>
      <c r="V63" s="1764"/>
      <c r="W63" s="1764"/>
      <c r="X63" s="1764"/>
      <c r="Y63" s="1764"/>
      <c r="AA63" s="23"/>
      <c r="AD63" s="169"/>
      <c r="AE63" s="2682"/>
      <c r="AF63" s="2682"/>
      <c r="AG63" s="2682"/>
      <c r="AH63" s="2682"/>
      <c r="AI63" s="2682"/>
      <c r="AJ63" s="2682"/>
      <c r="AK63" s="2682"/>
      <c r="AL63" s="2682"/>
      <c r="AM63" s="2682"/>
      <c r="AN63" s="32"/>
      <c r="AQ63" s="745"/>
      <c r="AR63" s="86"/>
      <c r="AS63" s="86"/>
      <c r="AT63" s="86"/>
      <c r="AU63" s="86"/>
      <c r="AV63" s="86"/>
      <c r="AW63" s="86"/>
      <c r="AX63" s="86"/>
      <c r="AY63" s="136"/>
      <c r="AZ63" s="740"/>
      <c r="BA63" s="740"/>
      <c r="BB63" s="740"/>
      <c r="BC63" s="740"/>
      <c r="BD63" s="740"/>
      <c r="BE63" s="740"/>
      <c r="BF63" s="740"/>
      <c r="BG63" s="740"/>
      <c r="BH63" s="740"/>
      <c r="BI63" s="740"/>
      <c r="BJ63" s="740"/>
      <c r="BK63" s="740"/>
      <c r="BL63" s="741"/>
      <c r="BM63" s="741"/>
      <c r="BN63" s="741"/>
      <c r="BO63" s="735"/>
      <c r="BP63" s="735"/>
      <c r="BQ63" s="735"/>
      <c r="BR63" s="735"/>
      <c r="BS63" s="735"/>
      <c r="BT63" s="735"/>
      <c r="BU63" s="741"/>
      <c r="BV63" s="741"/>
      <c r="BW63" s="741"/>
      <c r="BX63" s="47"/>
      <c r="BY63" s="47"/>
      <c r="BZ63" s="47"/>
    </row>
    <row r="64" spans="1:78" ht="14.1" customHeight="1" thickBot="1">
      <c r="B64" s="212"/>
      <c r="C64" s="96"/>
      <c r="D64" s="96"/>
      <c r="E64" s="96"/>
      <c r="F64" s="96"/>
      <c r="G64" s="96"/>
      <c r="H64" s="96"/>
      <c r="I64" s="96"/>
      <c r="J64" s="96"/>
      <c r="K64" s="96"/>
      <c r="L64" s="96"/>
      <c r="M64" s="96"/>
      <c r="N64" s="96"/>
      <c r="O64" s="96"/>
      <c r="P64" s="96"/>
      <c r="Q64" s="96"/>
      <c r="R64" s="96"/>
      <c r="S64" s="96"/>
      <c r="T64" s="96"/>
      <c r="U64" s="96"/>
      <c r="V64" s="96"/>
      <c r="W64" s="96"/>
      <c r="X64" s="96"/>
      <c r="Y64" s="96"/>
      <c r="Z64" s="96"/>
      <c r="AA64" s="95"/>
      <c r="AB64" s="96"/>
      <c r="AC64" s="96"/>
      <c r="AD64" s="563"/>
      <c r="AE64" s="2683"/>
      <c r="AF64" s="2683"/>
      <c r="AG64" s="2683"/>
      <c r="AH64" s="2683"/>
      <c r="AI64" s="2683"/>
      <c r="AJ64" s="2683"/>
      <c r="AK64" s="2683"/>
      <c r="AL64" s="2683"/>
      <c r="AM64" s="2683"/>
      <c r="AN64" s="209"/>
      <c r="AQ64" s="738"/>
      <c r="AT64" s="739"/>
      <c r="AU64" s="142"/>
      <c r="AV64" s="105"/>
      <c r="AW64" s="739"/>
      <c r="AX64" s="739"/>
      <c r="AZ64" s="740"/>
      <c r="BA64" s="740"/>
      <c r="BB64" s="740"/>
      <c r="BC64" s="740"/>
      <c r="BD64" s="740"/>
      <c r="BE64" s="740"/>
      <c r="BF64" s="740"/>
      <c r="BG64" s="740"/>
      <c r="BH64" s="740"/>
      <c r="BI64" s="740"/>
      <c r="BJ64" s="740"/>
      <c r="BK64" s="740"/>
      <c r="BL64" s="741"/>
      <c r="BM64" s="741"/>
      <c r="BN64" s="741"/>
      <c r="BO64" s="735"/>
      <c r="BP64" s="735"/>
      <c r="BQ64" s="735"/>
      <c r="BR64" s="735"/>
      <c r="BS64" s="735"/>
      <c r="BT64" s="735"/>
      <c r="BU64" s="741"/>
      <c r="BV64" s="741"/>
      <c r="BW64" s="741"/>
      <c r="BX64" s="47"/>
      <c r="BY64" s="47"/>
      <c r="BZ64" s="47"/>
    </row>
    <row r="65" spans="6:78">
      <c r="AQ65" s="738"/>
      <c r="AT65" s="739"/>
      <c r="AU65" s="142"/>
      <c r="AV65" s="105"/>
      <c r="AW65" s="739"/>
      <c r="AX65" s="739"/>
      <c r="AZ65" s="740"/>
      <c r="BA65" s="740"/>
      <c r="BB65" s="740"/>
      <c r="BC65" s="740"/>
      <c r="BD65" s="740"/>
      <c r="BE65" s="740"/>
      <c r="BF65" s="740"/>
      <c r="BG65" s="740"/>
      <c r="BH65" s="740"/>
      <c r="BI65" s="740"/>
      <c r="BJ65" s="740"/>
      <c r="BK65" s="740"/>
      <c r="BL65" s="741"/>
      <c r="BM65" s="741"/>
      <c r="BN65" s="741"/>
      <c r="BO65" s="735"/>
      <c r="BP65" s="735"/>
      <c r="BQ65" s="735"/>
      <c r="BR65" s="735"/>
      <c r="BS65" s="735"/>
      <c r="BT65" s="735"/>
      <c r="BU65" s="741"/>
      <c r="BV65" s="741"/>
      <c r="BW65" s="741"/>
      <c r="BX65" s="47"/>
      <c r="BY65" s="47"/>
      <c r="BZ65" s="47"/>
    </row>
    <row r="66" spans="6:78">
      <c r="AQ66" s="738"/>
      <c r="AT66" s="739"/>
      <c r="AU66" s="142"/>
      <c r="AV66" s="105"/>
      <c r="AW66" s="739"/>
      <c r="AX66" s="739"/>
      <c r="AZ66" s="740"/>
      <c r="BA66" s="740"/>
      <c r="BB66" s="740"/>
      <c r="BC66" s="740"/>
      <c r="BD66" s="740"/>
      <c r="BE66" s="740"/>
      <c r="BF66" s="740"/>
      <c r="BG66" s="740"/>
      <c r="BH66" s="740"/>
      <c r="BI66" s="740"/>
      <c r="BJ66" s="740"/>
      <c r="BK66" s="740"/>
      <c r="BL66" s="741"/>
      <c r="BM66" s="741"/>
      <c r="BN66" s="741"/>
      <c r="BO66" s="735"/>
      <c r="BP66" s="735"/>
      <c r="BQ66" s="735"/>
      <c r="BR66" s="735"/>
      <c r="BS66" s="735"/>
      <c r="BT66" s="735"/>
      <c r="BU66" s="741"/>
      <c r="BV66" s="741"/>
      <c r="BW66" s="741"/>
      <c r="BX66" s="47"/>
      <c r="BY66" s="47"/>
      <c r="BZ66" s="47"/>
    </row>
    <row r="67" spans="6:78">
      <c r="F67" s="746"/>
      <c r="G67" s="746"/>
      <c r="H67" s="746"/>
      <c r="I67" s="746"/>
      <c r="J67" s="746"/>
      <c r="K67" s="746"/>
      <c r="L67" s="746"/>
      <c r="M67" s="746"/>
      <c r="N67" s="746"/>
      <c r="O67" s="746"/>
      <c r="P67" s="746"/>
      <c r="Q67" s="746"/>
      <c r="R67" s="746"/>
      <c r="S67" s="746"/>
      <c r="T67" s="746"/>
      <c r="U67" s="746"/>
      <c r="V67" s="746"/>
      <c r="W67" s="746"/>
      <c r="AQ67" s="738"/>
      <c r="AT67" s="739"/>
      <c r="AU67" s="142"/>
      <c r="AV67" s="105"/>
      <c r="AW67" s="747"/>
      <c r="AX67" s="747"/>
      <c r="AZ67" s="740"/>
      <c r="BA67" s="740"/>
      <c r="BB67" s="740"/>
      <c r="BC67" s="740"/>
      <c r="BD67" s="740"/>
      <c r="BE67" s="740"/>
      <c r="BF67" s="740"/>
      <c r="BG67" s="740"/>
      <c r="BH67" s="740"/>
      <c r="BI67" s="740"/>
      <c r="BJ67" s="740"/>
      <c r="BK67" s="740"/>
      <c r="BL67" s="741"/>
      <c r="BM67" s="741"/>
      <c r="BN67" s="741"/>
      <c r="BO67" s="735"/>
      <c r="BP67" s="735"/>
      <c r="BQ67" s="735"/>
      <c r="BR67" s="735"/>
      <c r="BS67" s="735"/>
      <c r="BT67" s="735"/>
      <c r="BU67" s="741"/>
      <c r="BV67" s="741"/>
      <c r="BW67" s="741"/>
      <c r="BX67" s="47"/>
      <c r="BY67" s="47"/>
      <c r="BZ67" s="47"/>
    </row>
    <row r="68" spans="6:78">
      <c r="F68" s="748"/>
      <c r="G68" s="748"/>
      <c r="H68" s="748"/>
      <c r="I68" s="748"/>
      <c r="J68" s="748"/>
      <c r="K68" s="748"/>
      <c r="L68" s="748"/>
      <c r="M68" s="748"/>
      <c r="N68" s="748"/>
      <c r="O68" s="748"/>
      <c r="P68" s="748"/>
      <c r="Q68" s="748"/>
      <c r="R68" s="746"/>
      <c r="S68" s="746"/>
      <c r="T68" s="746"/>
      <c r="U68" s="746"/>
      <c r="V68" s="746"/>
      <c r="W68" s="746"/>
      <c r="AQ68" s="738"/>
      <c r="AR68" s="86"/>
      <c r="AS68" s="86"/>
      <c r="AT68" s="739"/>
      <c r="AU68" s="142"/>
      <c r="AV68" s="105"/>
      <c r="AW68" s="739"/>
      <c r="AX68" s="739"/>
      <c r="AZ68" s="740"/>
      <c r="BA68" s="740"/>
      <c r="BB68" s="740"/>
      <c r="BC68" s="740"/>
      <c r="BD68" s="740"/>
      <c r="BE68" s="740"/>
      <c r="BF68" s="740"/>
      <c r="BG68" s="740"/>
      <c r="BH68" s="740"/>
      <c r="BI68" s="740"/>
      <c r="BJ68" s="740"/>
      <c r="BK68" s="740"/>
      <c r="BL68" s="741"/>
      <c r="BM68" s="741"/>
      <c r="BN68" s="741"/>
      <c r="BO68" s="735"/>
      <c r="BP68" s="735"/>
      <c r="BQ68" s="735"/>
      <c r="BR68" s="735"/>
      <c r="BS68" s="735"/>
      <c r="BT68" s="735"/>
      <c r="BU68" s="741"/>
      <c r="BV68" s="741"/>
      <c r="BW68" s="741"/>
      <c r="BX68" s="47"/>
      <c r="BY68" s="47"/>
      <c r="BZ68" s="47"/>
    </row>
    <row r="69" spans="6:78">
      <c r="F69" s="749"/>
      <c r="G69" s="749"/>
      <c r="H69" s="749"/>
      <c r="I69" s="749"/>
      <c r="J69" s="749"/>
      <c r="K69" s="749"/>
      <c r="L69" s="749"/>
      <c r="M69" s="749"/>
      <c r="N69" s="749"/>
      <c r="O69" s="749"/>
      <c r="P69" s="749"/>
      <c r="Q69" s="749"/>
      <c r="R69" s="750"/>
      <c r="S69" s="750"/>
      <c r="T69" s="751"/>
      <c r="U69" s="752"/>
      <c r="V69" s="752"/>
      <c r="W69" s="752"/>
      <c r="AQ69" s="738"/>
      <c r="AR69" s="86"/>
      <c r="AS69" s="86"/>
      <c r="AT69" s="739"/>
      <c r="AU69" s="142"/>
      <c r="AV69" s="105"/>
      <c r="AW69" s="739"/>
      <c r="AX69" s="739"/>
      <c r="AZ69" s="740"/>
      <c r="BA69" s="740"/>
      <c r="BB69" s="740"/>
      <c r="BC69" s="740"/>
      <c r="BD69" s="740"/>
      <c r="BE69" s="740"/>
      <c r="BF69" s="740"/>
      <c r="BG69" s="740"/>
      <c r="BH69" s="740"/>
      <c r="BI69" s="740"/>
      <c r="BJ69" s="740"/>
      <c r="BK69" s="740"/>
      <c r="BL69" s="741"/>
      <c r="BM69" s="741"/>
      <c r="BN69" s="741"/>
      <c r="BO69" s="735"/>
      <c r="BP69" s="735"/>
      <c r="BQ69" s="735"/>
      <c r="BR69" s="735"/>
      <c r="BS69" s="735"/>
      <c r="BT69" s="735"/>
      <c r="BU69" s="741"/>
      <c r="BV69" s="741"/>
      <c r="BW69" s="741"/>
      <c r="BX69" s="47"/>
      <c r="BY69" s="47"/>
      <c r="BZ69" s="47"/>
    </row>
    <row r="70" spans="6:78">
      <c r="F70" s="749"/>
      <c r="G70" s="749"/>
      <c r="H70" s="749"/>
      <c r="I70" s="749"/>
      <c r="J70" s="749"/>
      <c r="K70" s="749"/>
      <c r="L70" s="749"/>
      <c r="M70" s="749"/>
      <c r="N70" s="749"/>
      <c r="O70" s="749"/>
      <c r="P70" s="749"/>
      <c r="Q70" s="749"/>
      <c r="R70" s="750"/>
      <c r="S70" s="750"/>
      <c r="T70" s="751"/>
      <c r="U70" s="752"/>
      <c r="V70" s="752"/>
      <c r="W70" s="752"/>
      <c r="AQ70" s="745"/>
      <c r="AR70" s="86"/>
      <c r="AS70" s="86"/>
      <c r="AT70" s="86"/>
      <c r="AU70" s="86"/>
      <c r="AV70" s="86"/>
      <c r="AW70" s="86"/>
      <c r="AX70" s="86"/>
      <c r="AY70" s="136"/>
      <c r="AZ70" s="740"/>
      <c r="BA70" s="740"/>
      <c r="BB70" s="740"/>
      <c r="BC70" s="740"/>
      <c r="BD70" s="740"/>
      <c r="BE70" s="740"/>
      <c r="BF70" s="740"/>
      <c r="BG70" s="740"/>
      <c r="BH70" s="740"/>
      <c r="BI70" s="740"/>
      <c r="BJ70" s="740"/>
      <c r="BK70" s="740"/>
      <c r="BL70" s="741"/>
      <c r="BM70" s="741"/>
      <c r="BN70" s="741"/>
      <c r="BO70" s="735"/>
      <c r="BP70" s="735"/>
      <c r="BQ70" s="735"/>
      <c r="BR70" s="735"/>
      <c r="BS70" s="735"/>
      <c r="BT70" s="735"/>
      <c r="BU70" s="741"/>
      <c r="BV70" s="741"/>
      <c r="BW70" s="741"/>
      <c r="BX70" s="47"/>
      <c r="BY70" s="47"/>
      <c r="BZ70" s="47"/>
    </row>
    <row r="71" spans="6:78">
      <c r="F71" s="749"/>
      <c r="G71" s="749"/>
      <c r="H71" s="749"/>
      <c r="I71" s="749"/>
      <c r="J71" s="749"/>
      <c r="K71" s="749"/>
      <c r="L71" s="749"/>
      <c r="M71" s="749"/>
      <c r="N71" s="749"/>
      <c r="O71" s="749"/>
      <c r="P71" s="749"/>
      <c r="Q71" s="749"/>
      <c r="R71" s="750"/>
      <c r="S71" s="750"/>
      <c r="T71" s="751"/>
      <c r="U71" s="752"/>
      <c r="V71" s="752"/>
      <c r="W71" s="752"/>
      <c r="AQ71" s="738"/>
      <c r="AR71" s="753"/>
      <c r="AS71" s="753"/>
      <c r="AT71" s="753"/>
      <c r="AU71" s="753"/>
      <c r="AV71" s="105"/>
      <c r="AW71" s="754"/>
      <c r="AX71" s="754"/>
      <c r="AZ71" s="740"/>
      <c r="BA71" s="740"/>
      <c r="BB71" s="740"/>
      <c r="BC71" s="740"/>
      <c r="BD71" s="740"/>
      <c r="BE71" s="740"/>
      <c r="BF71" s="740"/>
      <c r="BG71" s="740"/>
      <c r="BH71" s="740"/>
      <c r="BI71" s="740"/>
      <c r="BJ71" s="740"/>
      <c r="BK71" s="740"/>
      <c r="BL71" s="741"/>
      <c r="BM71" s="741"/>
      <c r="BN71" s="741"/>
      <c r="BO71" s="735"/>
      <c r="BP71" s="735"/>
      <c r="BQ71" s="735"/>
      <c r="BR71" s="735"/>
      <c r="BS71" s="735"/>
      <c r="BT71" s="735"/>
      <c r="BU71" s="741"/>
      <c r="BV71" s="741"/>
      <c r="BW71" s="741"/>
      <c r="BX71" s="47"/>
      <c r="BY71" s="47"/>
      <c r="BZ71" s="47"/>
    </row>
    <row r="72" spans="6:78">
      <c r="F72" s="749"/>
      <c r="G72" s="749"/>
      <c r="H72" s="749"/>
      <c r="I72" s="749"/>
      <c r="J72" s="749"/>
      <c r="K72" s="749"/>
      <c r="L72" s="749"/>
      <c r="M72" s="749"/>
      <c r="N72" s="749"/>
      <c r="O72" s="749"/>
      <c r="P72" s="749"/>
      <c r="Q72" s="749"/>
      <c r="R72" s="750"/>
      <c r="S72" s="750"/>
      <c r="T72" s="751"/>
      <c r="U72" s="752"/>
      <c r="V72" s="752"/>
      <c r="W72" s="752"/>
      <c r="AQ72" s="738"/>
      <c r="AT72" s="739"/>
      <c r="AU72" s="142"/>
      <c r="AV72" s="105"/>
      <c r="AW72" s="739"/>
      <c r="AX72" s="739"/>
      <c r="AZ72" s="740"/>
      <c r="BA72" s="740"/>
      <c r="BB72" s="740"/>
      <c r="BC72" s="740"/>
      <c r="BD72" s="740"/>
      <c r="BE72" s="740"/>
      <c r="BF72" s="740"/>
      <c r="BG72" s="740"/>
      <c r="BH72" s="740"/>
      <c r="BI72" s="740"/>
      <c r="BJ72" s="740"/>
      <c r="BK72" s="740"/>
      <c r="BL72" s="741"/>
      <c r="BM72" s="741"/>
      <c r="BN72" s="741"/>
      <c r="BO72" s="735"/>
      <c r="BP72" s="735"/>
      <c r="BQ72" s="735"/>
      <c r="BR72" s="735"/>
      <c r="BS72" s="735"/>
      <c r="BT72" s="735"/>
      <c r="BU72" s="741"/>
      <c r="BV72" s="741"/>
      <c r="BW72" s="741"/>
      <c r="BX72" s="47"/>
      <c r="BY72" s="47"/>
      <c r="BZ72" s="47"/>
    </row>
    <row r="73" spans="6:78">
      <c r="F73" s="749"/>
      <c r="G73" s="749"/>
      <c r="H73" s="749"/>
      <c r="I73" s="749"/>
      <c r="J73" s="749"/>
      <c r="K73" s="749"/>
      <c r="L73" s="749"/>
      <c r="M73" s="749"/>
      <c r="N73" s="749"/>
      <c r="O73" s="749"/>
      <c r="P73" s="749"/>
      <c r="Q73" s="749"/>
      <c r="R73" s="750"/>
      <c r="S73" s="750"/>
      <c r="T73" s="751"/>
      <c r="U73" s="752"/>
      <c r="V73" s="752"/>
      <c r="W73" s="752"/>
      <c r="AQ73" s="738"/>
      <c r="AT73" s="739"/>
      <c r="AU73" s="142"/>
      <c r="AV73" s="105"/>
      <c r="AW73" s="739"/>
      <c r="AX73" s="739"/>
      <c r="AZ73" s="740"/>
      <c r="BA73" s="740"/>
      <c r="BB73" s="740"/>
      <c r="BC73" s="740"/>
      <c r="BD73" s="740"/>
      <c r="BE73" s="740"/>
      <c r="BF73" s="740"/>
      <c r="BG73" s="740"/>
      <c r="BH73" s="740"/>
      <c r="BI73" s="740"/>
      <c r="BJ73" s="740"/>
      <c r="BK73" s="740"/>
      <c r="BL73" s="741"/>
      <c r="BM73" s="741"/>
      <c r="BN73" s="741"/>
      <c r="BO73" s="735"/>
      <c r="BP73" s="735"/>
      <c r="BQ73" s="735"/>
      <c r="BR73" s="735"/>
      <c r="BS73" s="735"/>
      <c r="BT73" s="735"/>
      <c r="BU73" s="741"/>
      <c r="BV73" s="741"/>
      <c r="BW73" s="741"/>
      <c r="BX73" s="47"/>
      <c r="BY73" s="47"/>
      <c r="BZ73" s="47"/>
    </row>
    <row r="74" spans="6:78">
      <c r="F74" s="749"/>
      <c r="G74" s="749"/>
      <c r="H74" s="749"/>
      <c r="I74" s="749"/>
      <c r="J74" s="749"/>
      <c r="K74" s="749"/>
      <c r="L74" s="749"/>
      <c r="M74" s="749"/>
      <c r="N74" s="749"/>
      <c r="O74" s="749"/>
      <c r="P74" s="749"/>
      <c r="Q74" s="749"/>
      <c r="R74" s="750"/>
      <c r="S74" s="750"/>
      <c r="T74" s="751"/>
      <c r="U74" s="752"/>
      <c r="V74" s="752"/>
      <c r="W74" s="752"/>
      <c r="AQ74" s="738"/>
      <c r="AT74" s="739"/>
      <c r="AU74" s="142"/>
      <c r="AV74" s="105"/>
      <c r="AW74" s="739"/>
      <c r="AX74" s="739"/>
      <c r="AZ74" s="740"/>
      <c r="BA74" s="740"/>
      <c r="BB74" s="740"/>
      <c r="BC74" s="740"/>
      <c r="BD74" s="740"/>
      <c r="BE74" s="740"/>
      <c r="BF74" s="740"/>
      <c r="BG74" s="740"/>
      <c r="BH74" s="740"/>
      <c r="BI74" s="740"/>
      <c r="BJ74" s="740"/>
      <c r="BK74" s="740"/>
      <c r="BL74" s="741"/>
      <c r="BM74" s="741"/>
      <c r="BN74" s="741"/>
      <c r="BO74" s="735"/>
      <c r="BP74" s="735"/>
      <c r="BQ74" s="735"/>
      <c r="BR74" s="735"/>
      <c r="BS74" s="735"/>
      <c r="BT74" s="735"/>
      <c r="BU74" s="741"/>
      <c r="BV74" s="741"/>
      <c r="BW74" s="741"/>
      <c r="BX74" s="47"/>
      <c r="BY74" s="47"/>
      <c r="BZ74" s="47"/>
    </row>
    <row r="75" spans="6:78">
      <c r="F75" s="749"/>
      <c r="G75" s="749"/>
      <c r="H75" s="749"/>
      <c r="I75" s="749"/>
      <c r="J75" s="749"/>
      <c r="K75" s="749"/>
      <c r="L75" s="749"/>
      <c r="M75" s="749"/>
      <c r="N75" s="749"/>
      <c r="O75" s="749"/>
      <c r="P75" s="749"/>
      <c r="Q75" s="749"/>
      <c r="R75" s="750"/>
      <c r="S75" s="750"/>
      <c r="T75" s="751"/>
      <c r="U75" s="752"/>
      <c r="V75" s="752"/>
      <c r="W75" s="752"/>
      <c r="AQ75" s="738"/>
      <c r="AT75" s="739"/>
      <c r="AU75" s="142"/>
      <c r="AV75" s="105"/>
      <c r="AW75" s="739"/>
      <c r="AX75" s="739"/>
      <c r="AZ75" s="740"/>
      <c r="BA75" s="740"/>
      <c r="BB75" s="740"/>
      <c r="BC75" s="740"/>
      <c r="BD75" s="740"/>
      <c r="BE75" s="740"/>
      <c r="BF75" s="740"/>
      <c r="BG75" s="740"/>
      <c r="BH75" s="740"/>
      <c r="BI75" s="740"/>
      <c r="BJ75" s="740"/>
      <c r="BK75" s="740"/>
      <c r="BL75" s="741"/>
      <c r="BM75" s="741"/>
      <c r="BN75" s="741"/>
      <c r="BO75" s="735"/>
      <c r="BP75" s="735"/>
      <c r="BQ75" s="735"/>
      <c r="BR75" s="735"/>
      <c r="BS75" s="735"/>
      <c r="BT75" s="735"/>
      <c r="BU75" s="741"/>
      <c r="BV75" s="741"/>
      <c r="BW75" s="741"/>
      <c r="BX75" s="47"/>
      <c r="BY75" s="47"/>
      <c r="BZ75" s="47"/>
    </row>
    <row r="76" spans="6:78">
      <c r="F76" s="749"/>
      <c r="G76" s="749"/>
      <c r="H76" s="749"/>
      <c r="I76" s="749"/>
      <c r="J76" s="749"/>
      <c r="K76" s="749"/>
      <c r="L76" s="749"/>
      <c r="M76" s="749"/>
      <c r="N76" s="749"/>
      <c r="O76" s="749"/>
      <c r="P76" s="749"/>
      <c r="Q76" s="749"/>
      <c r="R76" s="750"/>
      <c r="S76" s="750"/>
      <c r="T76" s="751"/>
      <c r="U76" s="752"/>
      <c r="V76" s="752"/>
      <c r="W76" s="752"/>
      <c r="AQ76" s="738"/>
      <c r="AT76" s="739"/>
      <c r="AU76" s="142"/>
      <c r="AV76" s="105"/>
      <c r="AW76" s="739"/>
      <c r="AX76" s="739"/>
      <c r="AZ76" s="740"/>
      <c r="BA76" s="740"/>
      <c r="BB76" s="740"/>
      <c r="BC76" s="740"/>
      <c r="BD76" s="740"/>
      <c r="BE76" s="740"/>
      <c r="BF76" s="740"/>
      <c r="BG76" s="740"/>
      <c r="BH76" s="740"/>
      <c r="BI76" s="740"/>
      <c r="BJ76" s="740"/>
      <c r="BK76" s="740"/>
      <c r="BL76" s="741"/>
      <c r="BM76" s="741"/>
      <c r="BN76" s="741"/>
      <c r="BO76" s="735"/>
      <c r="BP76" s="735"/>
      <c r="BQ76" s="735"/>
      <c r="BR76" s="735"/>
      <c r="BS76" s="735"/>
      <c r="BT76" s="735"/>
      <c r="BU76" s="741"/>
      <c r="BV76" s="741"/>
      <c r="BW76" s="741"/>
      <c r="BX76" s="47"/>
      <c r="BY76" s="47"/>
      <c r="BZ76" s="47"/>
    </row>
    <row r="77" spans="6:78">
      <c r="F77" s="749"/>
      <c r="G77" s="749"/>
      <c r="H77" s="749"/>
      <c r="I77" s="749"/>
      <c r="J77" s="749"/>
      <c r="K77" s="749"/>
      <c r="L77" s="749"/>
      <c r="M77" s="749"/>
      <c r="N77" s="749"/>
      <c r="O77" s="749"/>
      <c r="P77" s="749"/>
      <c r="Q77" s="749"/>
      <c r="R77" s="750"/>
      <c r="S77" s="750"/>
      <c r="T77" s="751"/>
      <c r="U77" s="752"/>
      <c r="V77" s="752"/>
      <c r="W77" s="752"/>
      <c r="AQ77" s="738"/>
      <c r="AT77" s="739"/>
      <c r="AU77" s="142"/>
      <c r="AV77" s="105"/>
      <c r="AW77" s="739"/>
      <c r="AX77" s="739"/>
      <c r="AZ77" s="740"/>
      <c r="BA77" s="740"/>
      <c r="BB77" s="740"/>
      <c r="BC77" s="740"/>
      <c r="BD77" s="740"/>
      <c r="BE77" s="740"/>
      <c r="BF77" s="740"/>
      <c r="BG77" s="740"/>
      <c r="BH77" s="740"/>
      <c r="BI77" s="740"/>
      <c r="BJ77" s="740"/>
      <c r="BK77" s="740"/>
      <c r="BL77" s="741"/>
      <c r="BM77" s="741"/>
      <c r="BN77" s="741"/>
      <c r="BO77" s="735"/>
      <c r="BP77" s="735"/>
      <c r="BQ77" s="735"/>
      <c r="BR77" s="735"/>
      <c r="BS77" s="735"/>
      <c r="BT77" s="735"/>
      <c r="BU77" s="741"/>
      <c r="BV77" s="741"/>
      <c r="BW77" s="741"/>
      <c r="BX77" s="47"/>
      <c r="BY77" s="47"/>
      <c r="BZ77" s="47"/>
    </row>
    <row r="78" spans="6:78">
      <c r="F78" s="749"/>
      <c r="G78" s="749"/>
      <c r="H78" s="749"/>
      <c r="I78" s="749"/>
      <c r="J78" s="749"/>
      <c r="K78" s="749"/>
      <c r="L78" s="749"/>
      <c r="M78" s="749"/>
      <c r="N78" s="749"/>
      <c r="O78" s="749"/>
      <c r="P78" s="749"/>
      <c r="Q78" s="749"/>
      <c r="R78" s="750"/>
      <c r="S78" s="750"/>
      <c r="T78" s="751"/>
      <c r="U78" s="752"/>
      <c r="V78" s="752"/>
      <c r="W78" s="752"/>
      <c r="AQ78" s="738"/>
      <c r="AT78" s="739"/>
      <c r="AU78" s="142"/>
      <c r="AV78" s="105"/>
      <c r="AW78" s="747"/>
      <c r="AX78" s="747"/>
      <c r="AZ78" s="740"/>
      <c r="BA78" s="740"/>
      <c r="BB78" s="740"/>
      <c r="BC78" s="740"/>
      <c r="BD78" s="740"/>
      <c r="BE78" s="740"/>
      <c r="BF78" s="740"/>
      <c r="BG78" s="740"/>
      <c r="BH78" s="740"/>
      <c r="BI78" s="740"/>
      <c r="BJ78" s="740"/>
      <c r="BK78" s="740"/>
      <c r="BL78" s="741"/>
      <c r="BM78" s="741"/>
      <c r="BN78" s="741"/>
      <c r="BO78" s="735"/>
      <c r="BP78" s="735"/>
      <c r="BQ78" s="735"/>
      <c r="BR78" s="735"/>
      <c r="BS78" s="735"/>
      <c r="BT78" s="735"/>
      <c r="BU78" s="741"/>
      <c r="BV78" s="741"/>
      <c r="BW78" s="741"/>
      <c r="BX78" s="47"/>
      <c r="BY78" s="47"/>
      <c r="BZ78" s="47"/>
    </row>
    <row r="79" spans="6:78">
      <c r="F79" s="749"/>
      <c r="G79" s="749"/>
      <c r="H79" s="749"/>
      <c r="I79" s="749"/>
      <c r="J79" s="749"/>
      <c r="K79" s="749"/>
      <c r="L79" s="749"/>
      <c r="M79" s="749"/>
      <c r="N79" s="749"/>
      <c r="O79" s="749"/>
      <c r="P79" s="749"/>
      <c r="Q79" s="749"/>
      <c r="R79" s="750"/>
      <c r="S79" s="750"/>
      <c r="T79" s="751"/>
      <c r="U79" s="752"/>
      <c r="V79" s="752"/>
      <c r="W79" s="752"/>
      <c r="AQ79" s="738"/>
      <c r="AR79" s="86"/>
      <c r="AS79" s="86"/>
      <c r="AT79" s="739"/>
      <c r="AU79" s="142"/>
      <c r="AV79" s="105"/>
      <c r="AW79" s="739"/>
      <c r="AX79" s="739"/>
      <c r="AZ79" s="740"/>
      <c r="BA79" s="740"/>
      <c r="BB79" s="740"/>
      <c r="BC79" s="740"/>
      <c r="BD79" s="740"/>
      <c r="BE79" s="740"/>
      <c r="BF79" s="740"/>
      <c r="BG79" s="740"/>
      <c r="BH79" s="740"/>
      <c r="BI79" s="740"/>
      <c r="BJ79" s="740"/>
      <c r="BK79" s="740"/>
      <c r="BL79" s="741"/>
      <c r="BM79" s="741"/>
      <c r="BN79" s="741"/>
      <c r="BO79" s="735"/>
      <c r="BP79" s="735"/>
      <c r="BQ79" s="735"/>
      <c r="BR79" s="735"/>
      <c r="BS79" s="735"/>
      <c r="BT79" s="735"/>
      <c r="BU79" s="741"/>
      <c r="BV79" s="741"/>
      <c r="BW79" s="741"/>
      <c r="BX79" s="47"/>
      <c r="BY79" s="47"/>
      <c r="BZ79" s="47"/>
    </row>
    <row r="80" spans="6:78">
      <c r="F80" s="749"/>
      <c r="G80" s="749"/>
      <c r="H80" s="749"/>
      <c r="I80" s="749"/>
      <c r="J80" s="749"/>
      <c r="K80" s="749"/>
      <c r="L80" s="749"/>
      <c r="M80" s="749"/>
      <c r="N80" s="749"/>
      <c r="O80" s="749"/>
      <c r="P80" s="749"/>
      <c r="Q80" s="749"/>
      <c r="R80" s="750"/>
      <c r="S80" s="750"/>
      <c r="T80" s="751"/>
      <c r="U80" s="752"/>
      <c r="V80" s="752"/>
      <c r="W80" s="752"/>
      <c r="AQ80" s="738"/>
      <c r="AR80" s="86"/>
      <c r="AS80" s="86"/>
      <c r="AT80" s="739"/>
      <c r="AU80" s="142"/>
      <c r="AV80" s="105"/>
      <c r="AW80" s="739"/>
      <c r="AX80" s="739"/>
      <c r="AZ80" s="740"/>
      <c r="BA80" s="740"/>
      <c r="BB80" s="740"/>
      <c r="BC80" s="740"/>
      <c r="BD80" s="740"/>
      <c r="BE80" s="740"/>
      <c r="BF80" s="740"/>
      <c r="BG80" s="740"/>
      <c r="BH80" s="740"/>
      <c r="BI80" s="740"/>
      <c r="BJ80" s="740"/>
      <c r="BK80" s="740"/>
      <c r="BL80" s="741"/>
      <c r="BM80" s="741"/>
      <c r="BN80" s="741"/>
      <c r="BO80" s="735"/>
      <c r="BP80" s="735"/>
      <c r="BQ80" s="735"/>
      <c r="BR80" s="735"/>
      <c r="BS80" s="735"/>
      <c r="BT80" s="735"/>
      <c r="BU80" s="741"/>
      <c r="BV80" s="741"/>
      <c r="BW80" s="741"/>
      <c r="BX80" s="47"/>
      <c r="BY80" s="47"/>
      <c r="BZ80" s="47"/>
    </row>
    <row r="81" spans="6:23">
      <c r="F81" s="749"/>
      <c r="G81" s="749"/>
      <c r="H81" s="749"/>
      <c r="I81" s="749"/>
      <c r="J81" s="749"/>
      <c r="K81" s="749"/>
      <c r="L81" s="749"/>
      <c r="M81" s="749"/>
      <c r="N81" s="749"/>
      <c r="O81" s="749"/>
      <c r="P81" s="749"/>
      <c r="Q81" s="749"/>
      <c r="R81" s="750"/>
      <c r="S81" s="750"/>
      <c r="T81" s="751"/>
      <c r="U81" s="752"/>
      <c r="V81" s="752"/>
      <c r="W81" s="752"/>
    </row>
    <row r="82" spans="6:23">
      <c r="F82" s="749"/>
      <c r="G82" s="749"/>
      <c r="H82" s="749"/>
      <c r="I82" s="749"/>
      <c r="J82" s="749"/>
      <c r="K82" s="749"/>
      <c r="L82" s="749"/>
      <c r="M82" s="749"/>
      <c r="N82" s="749"/>
      <c r="O82" s="749"/>
      <c r="P82" s="749"/>
      <c r="Q82" s="749"/>
      <c r="R82" s="750"/>
      <c r="S82" s="750"/>
      <c r="T82" s="751"/>
      <c r="U82" s="752"/>
      <c r="V82" s="752"/>
      <c r="W82" s="752"/>
    </row>
    <row r="83" spans="6:23">
      <c r="F83" s="749"/>
      <c r="G83" s="749"/>
      <c r="H83" s="749"/>
      <c r="I83" s="749"/>
      <c r="J83" s="749"/>
      <c r="K83" s="749"/>
      <c r="L83" s="749"/>
      <c r="M83" s="749"/>
      <c r="N83" s="749"/>
      <c r="O83" s="749"/>
      <c r="P83" s="749"/>
      <c r="Q83" s="749"/>
      <c r="R83" s="750"/>
      <c r="S83" s="750"/>
      <c r="T83" s="751"/>
      <c r="U83" s="752"/>
      <c r="V83" s="752"/>
      <c r="W83" s="752"/>
    </row>
    <row r="84" spans="6:23">
      <c r="F84" s="749"/>
      <c r="G84" s="749"/>
      <c r="H84" s="749"/>
      <c r="I84" s="749"/>
      <c r="J84" s="749"/>
      <c r="K84" s="749"/>
      <c r="L84" s="749"/>
      <c r="M84" s="749"/>
      <c r="N84" s="749"/>
      <c r="O84" s="749"/>
      <c r="P84" s="749"/>
      <c r="Q84" s="749"/>
      <c r="R84" s="750"/>
      <c r="S84" s="750"/>
      <c r="T84" s="751"/>
      <c r="U84" s="752"/>
      <c r="V84" s="752"/>
      <c r="W84" s="752"/>
    </row>
    <row r="85" spans="6:23">
      <c r="F85" s="749"/>
      <c r="G85" s="749"/>
      <c r="H85" s="749"/>
      <c r="I85" s="749"/>
      <c r="J85" s="749"/>
      <c r="K85" s="749"/>
      <c r="L85" s="749"/>
      <c r="M85" s="749"/>
      <c r="N85" s="749"/>
      <c r="O85" s="749"/>
      <c r="P85" s="749"/>
      <c r="Q85" s="749"/>
      <c r="R85" s="750"/>
      <c r="S85" s="750"/>
      <c r="T85" s="751"/>
      <c r="U85" s="752"/>
      <c r="V85" s="752"/>
      <c r="W85" s="752"/>
    </row>
    <row r="86" spans="6:23">
      <c r="F86" s="749"/>
      <c r="G86" s="749"/>
      <c r="H86" s="749"/>
      <c r="I86" s="749"/>
      <c r="J86" s="749"/>
      <c r="K86" s="749"/>
      <c r="L86" s="749"/>
      <c r="M86" s="749"/>
      <c r="N86" s="749"/>
      <c r="O86" s="749"/>
      <c r="P86" s="749"/>
      <c r="Q86" s="749"/>
      <c r="R86" s="750"/>
      <c r="S86" s="750"/>
      <c r="T86" s="751"/>
      <c r="U86" s="752"/>
      <c r="V86" s="752"/>
      <c r="W86" s="752"/>
    </row>
    <row r="87" spans="6:23">
      <c r="F87" s="749"/>
      <c r="G87" s="749"/>
      <c r="H87" s="749"/>
      <c r="I87" s="749"/>
      <c r="J87" s="749"/>
      <c r="K87" s="749"/>
      <c r="L87" s="749"/>
      <c r="M87" s="749"/>
      <c r="N87" s="749"/>
      <c r="O87" s="749"/>
      <c r="P87" s="749"/>
      <c r="Q87" s="749"/>
      <c r="R87" s="750"/>
      <c r="S87" s="750"/>
      <c r="T87" s="751"/>
      <c r="U87" s="752"/>
      <c r="V87" s="752"/>
      <c r="W87" s="752"/>
    </row>
    <row r="88" spans="6:23">
      <c r="F88" s="749"/>
      <c r="G88" s="749"/>
      <c r="H88" s="749"/>
      <c r="I88" s="749"/>
      <c r="J88" s="749"/>
      <c r="K88" s="749"/>
      <c r="L88" s="749"/>
      <c r="M88" s="749"/>
      <c r="N88" s="749"/>
      <c r="O88" s="749"/>
      <c r="P88" s="749"/>
      <c r="Q88" s="749"/>
      <c r="R88" s="750"/>
      <c r="S88" s="750"/>
      <c r="T88" s="751"/>
      <c r="U88" s="752"/>
      <c r="V88" s="752"/>
      <c r="W88" s="752"/>
    </row>
    <row r="89" spans="6:23">
      <c r="F89" s="749"/>
      <c r="G89" s="749"/>
      <c r="H89" s="749"/>
      <c r="I89" s="749"/>
      <c r="J89" s="749"/>
      <c r="K89" s="749"/>
      <c r="L89" s="749"/>
      <c r="M89" s="749"/>
      <c r="N89" s="749"/>
      <c r="O89" s="749"/>
      <c r="P89" s="749"/>
      <c r="Q89" s="749"/>
      <c r="R89" s="750"/>
      <c r="S89" s="750"/>
      <c r="T89" s="751"/>
      <c r="U89" s="752"/>
      <c r="V89" s="752"/>
      <c r="W89" s="752"/>
    </row>
    <row r="90" spans="6:23">
      <c r="F90" s="749"/>
      <c r="G90" s="749"/>
      <c r="H90" s="749"/>
      <c r="I90" s="749"/>
      <c r="J90" s="749"/>
      <c r="K90" s="749"/>
      <c r="L90" s="749"/>
      <c r="M90" s="749"/>
      <c r="N90" s="749"/>
      <c r="O90" s="749"/>
      <c r="P90" s="749"/>
      <c r="Q90" s="749"/>
      <c r="R90" s="750"/>
      <c r="S90" s="750"/>
      <c r="T90" s="751"/>
      <c r="U90" s="752"/>
      <c r="V90" s="752"/>
      <c r="W90" s="752"/>
    </row>
  </sheetData>
  <sheetProtection algorithmName="SHA-512" hashValue="wr4KykOvy4Xr7osgergkS2MLHlgyCsnk55UwIRWmeTqmGbXiCTZT1htNBJHYpHlLIu6JdbNmHhodMLTVVa68ZQ==" saltValue="e1+MIUbdhmeIY27ur9jpUg==" spinCount="100000" sheet="1" formatCells="0" formatColumns="0" formatRows="0"/>
  <mergeCells count="703">
    <mergeCell ref="BA51:BB51"/>
    <mergeCell ref="BC51:BD51"/>
    <mergeCell ref="AG23:AK23"/>
    <mergeCell ref="AA23:AF23"/>
    <mergeCell ref="X23:Z23"/>
    <mergeCell ref="AA22:AK22"/>
    <mergeCell ref="AA51:AC51"/>
    <mergeCell ref="AD51:AF51"/>
    <mergeCell ref="AG51:AK51"/>
    <mergeCell ref="AL51:AM51"/>
    <mergeCell ref="AQ51:AR51"/>
    <mergeCell ref="AS51:AT51"/>
    <mergeCell ref="AU51:AV51"/>
    <mergeCell ref="AW51:AX51"/>
    <mergeCell ref="AY51:AZ51"/>
    <mergeCell ref="BA49:BB49"/>
    <mergeCell ref="BC49:BD49"/>
    <mergeCell ref="AA50:AC50"/>
    <mergeCell ref="AD50:AF50"/>
    <mergeCell ref="AG50:AK50"/>
    <mergeCell ref="AL50:AM50"/>
    <mergeCell ref="AQ50:AR50"/>
    <mergeCell ref="AS50:AT50"/>
    <mergeCell ref="AU50:AV50"/>
    <mergeCell ref="F51:G51"/>
    <mergeCell ref="I51:J51"/>
    <mergeCell ref="L51:M51"/>
    <mergeCell ref="N51:O51"/>
    <mergeCell ref="P51:Q51"/>
    <mergeCell ref="R51:S51"/>
    <mergeCell ref="T51:U51"/>
    <mergeCell ref="V51:W51"/>
    <mergeCell ref="X51:Z51"/>
    <mergeCell ref="F50:G50"/>
    <mergeCell ref="I50:J50"/>
    <mergeCell ref="L50:M50"/>
    <mergeCell ref="N50:O50"/>
    <mergeCell ref="P50:Q50"/>
    <mergeCell ref="R50:S50"/>
    <mergeCell ref="T50:U50"/>
    <mergeCell ref="V50:W50"/>
    <mergeCell ref="X50:Z50"/>
    <mergeCell ref="AW50:AX50"/>
    <mergeCell ref="AY50:AZ50"/>
    <mergeCell ref="BA50:BB50"/>
    <mergeCell ref="BC50:BD50"/>
    <mergeCell ref="AA49:AC49"/>
    <mergeCell ref="AD49:AF49"/>
    <mergeCell ref="AG49:AK49"/>
    <mergeCell ref="AL49:AM49"/>
    <mergeCell ref="AQ49:AR49"/>
    <mergeCell ref="AS49:AT49"/>
    <mergeCell ref="AU49:AV49"/>
    <mergeCell ref="AW49:AX49"/>
    <mergeCell ref="AY49:AZ49"/>
    <mergeCell ref="F49:G49"/>
    <mergeCell ref="I49:J49"/>
    <mergeCell ref="L49:M49"/>
    <mergeCell ref="N49:O49"/>
    <mergeCell ref="P49:Q49"/>
    <mergeCell ref="R49:S49"/>
    <mergeCell ref="T49:U49"/>
    <mergeCell ref="V49:W49"/>
    <mergeCell ref="X49:Z49"/>
    <mergeCell ref="BA47:BB47"/>
    <mergeCell ref="BC47:BD47"/>
    <mergeCell ref="F48:G48"/>
    <mergeCell ref="I48:J48"/>
    <mergeCell ref="L48:M48"/>
    <mergeCell ref="N48:O48"/>
    <mergeCell ref="P48:Q48"/>
    <mergeCell ref="R48:S48"/>
    <mergeCell ref="T48:U48"/>
    <mergeCell ref="V48:W48"/>
    <mergeCell ref="X48:Z48"/>
    <mergeCell ref="AA48:AC48"/>
    <mergeCell ref="AD48:AF48"/>
    <mergeCell ref="AG48:AK48"/>
    <mergeCell ref="AL48:AM48"/>
    <mergeCell ref="AQ48:AR48"/>
    <mergeCell ref="AS48:AT48"/>
    <mergeCell ref="AU48:AV48"/>
    <mergeCell ref="AW48:AX48"/>
    <mergeCell ref="AY48:AZ48"/>
    <mergeCell ref="BA48:BB48"/>
    <mergeCell ref="BC48:BD48"/>
    <mergeCell ref="AA47:AC47"/>
    <mergeCell ref="AD47:AF47"/>
    <mergeCell ref="AG47:AK47"/>
    <mergeCell ref="AL47:AM47"/>
    <mergeCell ref="AQ47:AR47"/>
    <mergeCell ref="AS47:AT47"/>
    <mergeCell ref="AU47:AV47"/>
    <mergeCell ref="AW47:AX47"/>
    <mergeCell ref="AY47:AZ47"/>
    <mergeCell ref="F47:G47"/>
    <mergeCell ref="I47:J47"/>
    <mergeCell ref="L47:M47"/>
    <mergeCell ref="N47:O47"/>
    <mergeCell ref="P47:Q47"/>
    <mergeCell ref="R47:S47"/>
    <mergeCell ref="T47:U47"/>
    <mergeCell ref="V47:W47"/>
    <mergeCell ref="X47:Z47"/>
    <mergeCell ref="BA45:BB45"/>
    <mergeCell ref="BC45:BD45"/>
    <mergeCell ref="F46:G46"/>
    <mergeCell ref="I46:J46"/>
    <mergeCell ref="L46:M46"/>
    <mergeCell ref="N46:O46"/>
    <mergeCell ref="P46:Q46"/>
    <mergeCell ref="R46:S46"/>
    <mergeCell ref="T46:U46"/>
    <mergeCell ref="V46:W46"/>
    <mergeCell ref="X46:Z46"/>
    <mergeCell ref="AA46:AC46"/>
    <mergeCell ref="AD46:AF46"/>
    <mergeCell ref="AG46:AK46"/>
    <mergeCell ref="AL46:AM46"/>
    <mergeCell ref="AQ46:AR46"/>
    <mergeCell ref="AS46:AT46"/>
    <mergeCell ref="AU46:AV46"/>
    <mergeCell ref="AW46:AX46"/>
    <mergeCell ref="AY46:AZ46"/>
    <mergeCell ref="BA46:BB46"/>
    <mergeCell ref="BC46:BD46"/>
    <mergeCell ref="AA45:AC45"/>
    <mergeCell ref="AD45:AF45"/>
    <mergeCell ref="AG45:AK45"/>
    <mergeCell ref="AL45:AM45"/>
    <mergeCell ref="AQ45:AR45"/>
    <mergeCell ref="AS45:AT45"/>
    <mergeCell ref="AU45:AV45"/>
    <mergeCell ref="AW45:AX45"/>
    <mergeCell ref="AY45:AZ45"/>
    <mergeCell ref="F45:G45"/>
    <mergeCell ref="I45:J45"/>
    <mergeCell ref="L45:M45"/>
    <mergeCell ref="N45:O45"/>
    <mergeCell ref="P45:Q45"/>
    <mergeCell ref="R45:S45"/>
    <mergeCell ref="T45:U45"/>
    <mergeCell ref="V45:W45"/>
    <mergeCell ref="X45:Z45"/>
    <mergeCell ref="AY43:AZ43"/>
    <mergeCell ref="BA43:BB43"/>
    <mergeCell ref="BC43:BD43"/>
    <mergeCell ref="F44:G44"/>
    <mergeCell ref="I44:J44"/>
    <mergeCell ref="L44:M44"/>
    <mergeCell ref="N44:O44"/>
    <mergeCell ref="P44:Q44"/>
    <mergeCell ref="R44:S44"/>
    <mergeCell ref="T44:U44"/>
    <mergeCell ref="V44:W44"/>
    <mergeCell ref="X44:Z44"/>
    <mergeCell ref="AA44:AC44"/>
    <mergeCell ref="AD44:AF44"/>
    <mergeCell ref="AG44:AK44"/>
    <mergeCell ref="AL44:AM44"/>
    <mergeCell ref="AQ44:AR44"/>
    <mergeCell ref="AS44:AT44"/>
    <mergeCell ref="AU44:AV44"/>
    <mergeCell ref="AW44:AX44"/>
    <mergeCell ref="AY44:AZ44"/>
    <mergeCell ref="BA44:BB44"/>
    <mergeCell ref="BC44:BD44"/>
    <mergeCell ref="AQ42:AR42"/>
    <mergeCell ref="AS42:AT42"/>
    <mergeCell ref="AU42:AV42"/>
    <mergeCell ref="AW42:AX42"/>
    <mergeCell ref="AY42:AZ42"/>
    <mergeCell ref="BA42:BB42"/>
    <mergeCell ref="BC42:BD42"/>
    <mergeCell ref="F43:G43"/>
    <mergeCell ref="I43:J43"/>
    <mergeCell ref="L43:M43"/>
    <mergeCell ref="N43:O43"/>
    <mergeCell ref="P43:Q43"/>
    <mergeCell ref="R43:S43"/>
    <mergeCell ref="T43:U43"/>
    <mergeCell ref="V43:W43"/>
    <mergeCell ref="X43:Z43"/>
    <mergeCell ref="AA43:AC43"/>
    <mergeCell ref="AD43:AF43"/>
    <mergeCell ref="AG43:AK43"/>
    <mergeCell ref="AL43:AM43"/>
    <mergeCell ref="AQ43:AR43"/>
    <mergeCell ref="AS43:AT43"/>
    <mergeCell ref="AU43:AV43"/>
    <mergeCell ref="AW43:AX43"/>
    <mergeCell ref="AQ41:AR41"/>
    <mergeCell ref="AS41:AT41"/>
    <mergeCell ref="AU41:AV41"/>
    <mergeCell ref="AW41:AX41"/>
    <mergeCell ref="AY41:AZ41"/>
    <mergeCell ref="BA41:BB41"/>
    <mergeCell ref="BC41:BD41"/>
    <mergeCell ref="L41:M41"/>
    <mergeCell ref="N41:O41"/>
    <mergeCell ref="P41:Q41"/>
    <mergeCell ref="R41:S41"/>
    <mergeCell ref="T41:U41"/>
    <mergeCell ref="V41:W41"/>
    <mergeCell ref="X41:Z41"/>
    <mergeCell ref="AA41:AC41"/>
    <mergeCell ref="AD41:AF41"/>
    <mergeCell ref="AG41:AK41"/>
    <mergeCell ref="AL41:AM41"/>
    <mergeCell ref="AQ40:AR40"/>
    <mergeCell ref="AS40:AT40"/>
    <mergeCell ref="AU40:AV40"/>
    <mergeCell ref="AW40:AX40"/>
    <mergeCell ref="AY40:AZ40"/>
    <mergeCell ref="BA38:BB38"/>
    <mergeCell ref="BC38:BD38"/>
    <mergeCell ref="BA39:BB39"/>
    <mergeCell ref="BC39:BD39"/>
    <mergeCell ref="BA40:BB40"/>
    <mergeCell ref="BC40:BD40"/>
    <mergeCell ref="AQ38:AR38"/>
    <mergeCell ref="AS38:AT38"/>
    <mergeCell ref="AU38:AV38"/>
    <mergeCell ref="AW38:AX38"/>
    <mergeCell ref="AY38:AZ38"/>
    <mergeCell ref="AA39:AC39"/>
    <mergeCell ref="AD39:AF39"/>
    <mergeCell ref="AG39:AK39"/>
    <mergeCell ref="AL39:AM39"/>
    <mergeCell ref="AQ39:AR39"/>
    <mergeCell ref="AS39:AT39"/>
    <mergeCell ref="AU39:AV39"/>
    <mergeCell ref="AW39:AX39"/>
    <mergeCell ref="AY39:AZ39"/>
    <mergeCell ref="F42:G42"/>
    <mergeCell ref="I42:J42"/>
    <mergeCell ref="L42:M42"/>
    <mergeCell ref="N42:O42"/>
    <mergeCell ref="P42:Q42"/>
    <mergeCell ref="R42:S42"/>
    <mergeCell ref="AD38:AF38"/>
    <mergeCell ref="AG38:AK38"/>
    <mergeCell ref="AL38:AM38"/>
    <mergeCell ref="AA40:AC40"/>
    <mergeCell ref="AD40:AF40"/>
    <mergeCell ref="T42:U42"/>
    <mergeCell ref="V42:W42"/>
    <mergeCell ref="X42:Z42"/>
    <mergeCell ref="AA42:AC42"/>
    <mergeCell ref="AD42:AF42"/>
    <mergeCell ref="AG42:AK42"/>
    <mergeCell ref="AL42:AM42"/>
    <mergeCell ref="AG40:AK40"/>
    <mergeCell ref="AL40:AM40"/>
    <mergeCell ref="F40:G40"/>
    <mergeCell ref="I40:J40"/>
    <mergeCell ref="L40:M40"/>
    <mergeCell ref="N40:O40"/>
    <mergeCell ref="P40:Q40"/>
    <mergeCell ref="R40:S40"/>
    <mergeCell ref="T40:U40"/>
    <mergeCell ref="V40:W40"/>
    <mergeCell ref="X40:Z40"/>
    <mergeCell ref="BA36:BB36"/>
    <mergeCell ref="BC36:BD36"/>
    <mergeCell ref="F37:G37"/>
    <mergeCell ref="I37:J37"/>
    <mergeCell ref="L37:M37"/>
    <mergeCell ref="N37:O37"/>
    <mergeCell ref="P37:Q37"/>
    <mergeCell ref="R37:S37"/>
    <mergeCell ref="T37:U37"/>
    <mergeCell ref="V37:W37"/>
    <mergeCell ref="X37:Z37"/>
    <mergeCell ref="AA37:AC37"/>
    <mergeCell ref="AD37:AF37"/>
    <mergeCell ref="AG37:AK37"/>
    <mergeCell ref="AL37:AM37"/>
    <mergeCell ref="AQ37:AR37"/>
    <mergeCell ref="AS37:AT37"/>
    <mergeCell ref="AU37:AV37"/>
    <mergeCell ref="AW37:AX37"/>
    <mergeCell ref="AY37:AZ37"/>
    <mergeCell ref="BA37:BB37"/>
    <mergeCell ref="BC37:BD37"/>
    <mergeCell ref="AA36:AC36"/>
    <mergeCell ref="AD36:AF36"/>
    <mergeCell ref="AG36:AK36"/>
    <mergeCell ref="AL36:AM36"/>
    <mergeCell ref="AQ36:AR36"/>
    <mergeCell ref="AS36:AT36"/>
    <mergeCell ref="AU36:AV36"/>
    <mergeCell ref="AW36:AX36"/>
    <mergeCell ref="AY36:AZ36"/>
    <mergeCell ref="F36:G36"/>
    <mergeCell ref="I36:J36"/>
    <mergeCell ref="L36:M36"/>
    <mergeCell ref="N36:O36"/>
    <mergeCell ref="P36:Q36"/>
    <mergeCell ref="R36:S36"/>
    <mergeCell ref="T36:U36"/>
    <mergeCell ref="V36:W36"/>
    <mergeCell ref="X36:Z36"/>
    <mergeCell ref="BA34:BB34"/>
    <mergeCell ref="BC34:BD34"/>
    <mergeCell ref="F35:G35"/>
    <mergeCell ref="I35:J35"/>
    <mergeCell ref="L35:M35"/>
    <mergeCell ref="N35:O35"/>
    <mergeCell ref="P35:Q35"/>
    <mergeCell ref="R35:S35"/>
    <mergeCell ref="T35:U35"/>
    <mergeCell ref="V35:W35"/>
    <mergeCell ref="X35:Z35"/>
    <mergeCell ref="AA35:AC35"/>
    <mergeCell ref="AD35:AF35"/>
    <mergeCell ref="AG35:AK35"/>
    <mergeCell ref="AL35:AM35"/>
    <mergeCell ref="AQ35:AR35"/>
    <mergeCell ref="AS35:AT35"/>
    <mergeCell ref="AU35:AV35"/>
    <mergeCell ref="AW35:AX35"/>
    <mergeCell ref="AY35:AZ35"/>
    <mergeCell ref="BA35:BB35"/>
    <mergeCell ref="BC35:BD35"/>
    <mergeCell ref="AA34:AC34"/>
    <mergeCell ref="AD34:AF34"/>
    <mergeCell ref="AG34:AK34"/>
    <mergeCell ref="AL34:AM34"/>
    <mergeCell ref="AQ34:AR34"/>
    <mergeCell ref="AS34:AT34"/>
    <mergeCell ref="AU34:AV34"/>
    <mergeCell ref="AW34:AX34"/>
    <mergeCell ref="AY34:AZ34"/>
    <mergeCell ref="F34:G34"/>
    <mergeCell ref="I34:J34"/>
    <mergeCell ref="L34:M34"/>
    <mergeCell ref="N34:O34"/>
    <mergeCell ref="P34:Q34"/>
    <mergeCell ref="R34:S34"/>
    <mergeCell ref="T34:U34"/>
    <mergeCell ref="V34:W34"/>
    <mergeCell ref="X34:Z34"/>
    <mergeCell ref="BA32:BB32"/>
    <mergeCell ref="BC32:BD32"/>
    <mergeCell ref="F33:G33"/>
    <mergeCell ref="I33:J33"/>
    <mergeCell ref="L33:M33"/>
    <mergeCell ref="N33:O33"/>
    <mergeCell ref="P33:Q33"/>
    <mergeCell ref="R33:S33"/>
    <mergeCell ref="T33:U33"/>
    <mergeCell ref="V33:W33"/>
    <mergeCell ref="X33:Z33"/>
    <mergeCell ref="AA33:AC33"/>
    <mergeCell ref="AD33:AF33"/>
    <mergeCell ref="AG33:AK33"/>
    <mergeCell ref="AL33:AM33"/>
    <mergeCell ref="AQ33:AR33"/>
    <mergeCell ref="AS33:AT33"/>
    <mergeCell ref="AU33:AV33"/>
    <mergeCell ref="AW33:AX33"/>
    <mergeCell ref="AY33:AZ33"/>
    <mergeCell ref="BA33:BB33"/>
    <mergeCell ref="BC33:BD33"/>
    <mergeCell ref="AA32:AC32"/>
    <mergeCell ref="AD32:AF32"/>
    <mergeCell ref="AG32:AK32"/>
    <mergeCell ref="AL32:AM32"/>
    <mergeCell ref="AQ32:AR32"/>
    <mergeCell ref="AS32:AT32"/>
    <mergeCell ref="AU32:AV32"/>
    <mergeCell ref="AW32:AX32"/>
    <mergeCell ref="AY32:AZ32"/>
    <mergeCell ref="F32:G32"/>
    <mergeCell ref="I32:J32"/>
    <mergeCell ref="L32:M32"/>
    <mergeCell ref="N32:O32"/>
    <mergeCell ref="P32:Q32"/>
    <mergeCell ref="R32:S32"/>
    <mergeCell ref="T32:U32"/>
    <mergeCell ref="V32:W32"/>
    <mergeCell ref="X32:Z32"/>
    <mergeCell ref="BA30:BB30"/>
    <mergeCell ref="BC30:BD30"/>
    <mergeCell ref="F31:G31"/>
    <mergeCell ref="I31:J31"/>
    <mergeCell ref="L31:M31"/>
    <mergeCell ref="N31:O31"/>
    <mergeCell ref="P31:Q31"/>
    <mergeCell ref="R31:S31"/>
    <mergeCell ref="T31:U31"/>
    <mergeCell ref="V31:W31"/>
    <mergeCell ref="X31:Z31"/>
    <mergeCell ref="AA31:AC31"/>
    <mergeCell ref="AD31:AF31"/>
    <mergeCell ref="AG31:AK31"/>
    <mergeCell ref="AL31:AM31"/>
    <mergeCell ref="AQ31:AR31"/>
    <mergeCell ref="AS31:AT31"/>
    <mergeCell ref="AU31:AV31"/>
    <mergeCell ref="AW31:AX31"/>
    <mergeCell ref="AY31:AZ31"/>
    <mergeCell ref="BA31:BB31"/>
    <mergeCell ref="BC31:BD31"/>
    <mergeCell ref="AA30:AC30"/>
    <mergeCell ref="AD30:AF30"/>
    <mergeCell ref="AG30:AK30"/>
    <mergeCell ref="AL30:AM30"/>
    <mergeCell ref="AQ30:AR30"/>
    <mergeCell ref="AS30:AT30"/>
    <mergeCell ref="AU30:AV30"/>
    <mergeCell ref="AW30:AX30"/>
    <mergeCell ref="AY30:AZ30"/>
    <mergeCell ref="F30:G30"/>
    <mergeCell ref="I30:J30"/>
    <mergeCell ref="L30:M30"/>
    <mergeCell ref="N30:O30"/>
    <mergeCell ref="P30:Q30"/>
    <mergeCell ref="R30:S30"/>
    <mergeCell ref="T30:U30"/>
    <mergeCell ref="V30:W30"/>
    <mergeCell ref="X30:Z30"/>
    <mergeCell ref="BA28:BB28"/>
    <mergeCell ref="BC28:BD28"/>
    <mergeCell ref="F29:G29"/>
    <mergeCell ref="I29:J29"/>
    <mergeCell ref="L29:M29"/>
    <mergeCell ref="N29:O29"/>
    <mergeCell ref="P29:Q29"/>
    <mergeCell ref="R29:S29"/>
    <mergeCell ref="T29:U29"/>
    <mergeCell ref="V29:W29"/>
    <mergeCell ref="X29:Z29"/>
    <mergeCell ref="AA29:AC29"/>
    <mergeCell ref="AD29:AF29"/>
    <mergeCell ref="AG29:AK29"/>
    <mergeCell ref="AL29:AM29"/>
    <mergeCell ref="AQ29:AR29"/>
    <mergeCell ref="AS29:AT29"/>
    <mergeCell ref="AU29:AV29"/>
    <mergeCell ref="AW29:AX29"/>
    <mergeCell ref="AY29:AZ29"/>
    <mergeCell ref="BA29:BB29"/>
    <mergeCell ref="BC29:BD29"/>
    <mergeCell ref="AA28:AC28"/>
    <mergeCell ref="AD28:AF28"/>
    <mergeCell ref="AG28:AK28"/>
    <mergeCell ref="AL28:AM28"/>
    <mergeCell ref="AQ28:AR28"/>
    <mergeCell ref="AS28:AT28"/>
    <mergeCell ref="AU28:AV28"/>
    <mergeCell ref="AW28:AX28"/>
    <mergeCell ref="AY28:AZ28"/>
    <mergeCell ref="F28:G28"/>
    <mergeCell ref="I28:J28"/>
    <mergeCell ref="L28:M28"/>
    <mergeCell ref="N28:O28"/>
    <mergeCell ref="P28:Q28"/>
    <mergeCell ref="R28:S28"/>
    <mergeCell ref="T28:U28"/>
    <mergeCell ref="V28:W28"/>
    <mergeCell ref="X28:Z28"/>
    <mergeCell ref="BA26:BB26"/>
    <mergeCell ref="BC26:BD26"/>
    <mergeCell ref="F27:G27"/>
    <mergeCell ref="I27:J27"/>
    <mergeCell ref="L27:M27"/>
    <mergeCell ref="N27:O27"/>
    <mergeCell ref="P27:Q27"/>
    <mergeCell ref="R27:S27"/>
    <mergeCell ref="T27:U27"/>
    <mergeCell ref="V27:W27"/>
    <mergeCell ref="X27:Z27"/>
    <mergeCell ref="AA27:AC27"/>
    <mergeCell ref="AD27:AF27"/>
    <mergeCell ref="AG27:AK27"/>
    <mergeCell ref="AL27:AM27"/>
    <mergeCell ref="AQ27:AR27"/>
    <mergeCell ref="AS27:AT27"/>
    <mergeCell ref="AU27:AV27"/>
    <mergeCell ref="AW27:AX27"/>
    <mergeCell ref="AY27:AZ27"/>
    <mergeCell ref="BA27:BB27"/>
    <mergeCell ref="BC27:BD27"/>
    <mergeCell ref="AA26:AC26"/>
    <mergeCell ref="AD26:AF26"/>
    <mergeCell ref="AG26:AK26"/>
    <mergeCell ref="AL26:AM26"/>
    <mergeCell ref="AQ26:AR26"/>
    <mergeCell ref="AS26:AT26"/>
    <mergeCell ref="AU26:AV26"/>
    <mergeCell ref="AW26:AX26"/>
    <mergeCell ref="AY26:AZ26"/>
    <mergeCell ref="F26:G26"/>
    <mergeCell ref="I26:J26"/>
    <mergeCell ref="L26:M26"/>
    <mergeCell ref="N26:O26"/>
    <mergeCell ref="P26:Q26"/>
    <mergeCell ref="R26:S26"/>
    <mergeCell ref="T26:U26"/>
    <mergeCell ref="V26:W26"/>
    <mergeCell ref="X26:Z26"/>
    <mergeCell ref="AY24:AZ24"/>
    <mergeCell ref="BA24:BB24"/>
    <mergeCell ref="BC24:BD24"/>
    <mergeCell ref="D25:G25"/>
    <mergeCell ref="I25:J25"/>
    <mergeCell ref="L25:M25"/>
    <mergeCell ref="N25:O25"/>
    <mergeCell ref="P25:Q25"/>
    <mergeCell ref="R25:S25"/>
    <mergeCell ref="T25:U25"/>
    <mergeCell ref="V25:W25"/>
    <mergeCell ref="X25:Z25"/>
    <mergeCell ref="AA25:AC25"/>
    <mergeCell ref="AD25:AF25"/>
    <mergeCell ref="AG25:AK25"/>
    <mergeCell ref="AL25:AM25"/>
    <mergeCell ref="AQ25:AR25"/>
    <mergeCell ref="AS25:AT25"/>
    <mergeCell ref="AU25:AV25"/>
    <mergeCell ref="AW25:AX25"/>
    <mergeCell ref="AY25:AZ25"/>
    <mergeCell ref="BA25:BB25"/>
    <mergeCell ref="BC25:BD25"/>
    <mergeCell ref="AA24:AC24"/>
    <mergeCell ref="AD24:AF24"/>
    <mergeCell ref="AG24:AK24"/>
    <mergeCell ref="AL24:AM24"/>
    <mergeCell ref="AQ24:AR24"/>
    <mergeCell ref="AS24:AT24"/>
    <mergeCell ref="AU24:AV24"/>
    <mergeCell ref="AW24:AX24"/>
    <mergeCell ref="B8:C8"/>
    <mergeCell ref="D8:AB8"/>
    <mergeCell ref="C9:K9"/>
    <mergeCell ref="L15:M15"/>
    <mergeCell ref="U15:V15"/>
    <mergeCell ref="U14:V14"/>
    <mergeCell ref="W14:X14"/>
    <mergeCell ref="C14:D19"/>
    <mergeCell ref="E14:K15"/>
    <mergeCell ref="L14:M14"/>
    <mergeCell ref="E12:H13"/>
    <mergeCell ref="I12:K12"/>
    <mergeCell ref="L12:M12"/>
    <mergeCell ref="C11:D13"/>
    <mergeCell ref="E11:K11"/>
    <mergeCell ref="L11:M11"/>
    <mergeCell ref="I13:K13"/>
    <mergeCell ref="A1:AN1"/>
    <mergeCell ref="BF1:BJ1"/>
    <mergeCell ref="B3:AC3"/>
    <mergeCell ref="AD3:AN3"/>
    <mergeCell ref="B4:C4"/>
    <mergeCell ref="D4:AB5"/>
    <mergeCell ref="AP4:AP5"/>
    <mergeCell ref="W9:AG9"/>
    <mergeCell ref="L9:V9"/>
    <mergeCell ref="AE4:AM8"/>
    <mergeCell ref="BI3:CB18"/>
    <mergeCell ref="L13:M13"/>
    <mergeCell ref="O13:P13"/>
    <mergeCell ref="U13:V13"/>
    <mergeCell ref="E16:H19"/>
    <mergeCell ref="I16:K17"/>
    <mergeCell ref="I18:K19"/>
    <mergeCell ref="Z19:AA19"/>
    <mergeCell ref="Z14:AA14"/>
    <mergeCell ref="AC14:AD14"/>
    <mergeCell ref="AF14:AG14"/>
    <mergeCell ref="O15:P15"/>
    <mergeCell ref="O14:P14"/>
    <mergeCell ref="Z16:AA16"/>
    <mergeCell ref="L19:M19"/>
    <mergeCell ref="R19:S19"/>
    <mergeCell ref="L17:M17"/>
    <mergeCell ref="W16:X16"/>
    <mergeCell ref="R18:S18"/>
    <mergeCell ref="R17:S17"/>
    <mergeCell ref="R16:S16"/>
    <mergeCell ref="U19:V19"/>
    <mergeCell ref="U18:V18"/>
    <mergeCell ref="L16:M16"/>
    <mergeCell ref="L18:M18"/>
    <mergeCell ref="W19:X19"/>
    <mergeCell ref="O19:P19"/>
    <mergeCell ref="O18:P18"/>
    <mergeCell ref="O17:P17"/>
    <mergeCell ref="O16:P16"/>
    <mergeCell ref="W18:X18"/>
    <mergeCell ref="U17:V17"/>
    <mergeCell ref="U16:V16"/>
    <mergeCell ref="F41:G41"/>
    <mergeCell ref="I41:J41"/>
    <mergeCell ref="B21:C21"/>
    <mergeCell ref="D21:AB21"/>
    <mergeCell ref="C22:K22"/>
    <mergeCell ref="L22:Z22"/>
    <mergeCell ref="C23:K23"/>
    <mergeCell ref="L23:M23"/>
    <mergeCell ref="N23:O23"/>
    <mergeCell ref="P23:Q23"/>
    <mergeCell ref="R23:S23"/>
    <mergeCell ref="T23:U23"/>
    <mergeCell ref="V23:W23"/>
    <mergeCell ref="C24:C37"/>
    <mergeCell ref="D24:J24"/>
    <mergeCell ref="L24:M24"/>
    <mergeCell ref="N24:O24"/>
    <mergeCell ref="P24:Q24"/>
    <mergeCell ref="R24:S24"/>
    <mergeCell ref="T24:U24"/>
    <mergeCell ref="V24:W24"/>
    <mergeCell ref="X24:Z24"/>
    <mergeCell ref="C38:C51"/>
    <mergeCell ref="D38:J38"/>
    <mergeCell ref="N39:O39"/>
    <mergeCell ref="P39:Q39"/>
    <mergeCell ref="R39:S39"/>
    <mergeCell ref="T39:U39"/>
    <mergeCell ref="V39:W39"/>
    <mergeCell ref="X39:Z39"/>
    <mergeCell ref="L38:M38"/>
    <mergeCell ref="N38:O38"/>
    <mergeCell ref="P38:Q38"/>
    <mergeCell ref="R38:S38"/>
    <mergeCell ref="T38:U38"/>
    <mergeCell ref="V38:W38"/>
    <mergeCell ref="X38:Z38"/>
    <mergeCell ref="W15:X15"/>
    <mergeCell ref="Z15:AA15"/>
    <mergeCell ref="AC15:AD15"/>
    <mergeCell ref="AF15:AG15"/>
    <mergeCell ref="AE60:AM61"/>
    <mergeCell ref="C52:AA52"/>
    <mergeCell ref="D53:AB54"/>
    <mergeCell ref="B60:C60"/>
    <mergeCell ref="N63:Y63"/>
    <mergeCell ref="AE52:AM54"/>
    <mergeCell ref="D55:AB56"/>
    <mergeCell ref="D57:AB58"/>
    <mergeCell ref="AE55:AM57"/>
    <mergeCell ref="AE58:AM59"/>
    <mergeCell ref="AE62:AM64"/>
    <mergeCell ref="F63:J63"/>
    <mergeCell ref="F62:J62"/>
    <mergeCell ref="N62:Y62"/>
    <mergeCell ref="E61:AB61"/>
    <mergeCell ref="D60:AB60"/>
    <mergeCell ref="AA38:AC38"/>
    <mergeCell ref="D39:G39"/>
    <mergeCell ref="I39:J39"/>
    <mergeCell ref="L39:M39"/>
    <mergeCell ref="O11:P11"/>
    <mergeCell ref="R15:S15"/>
    <mergeCell ref="R14:S14"/>
    <mergeCell ref="R13:S13"/>
    <mergeCell ref="R12:S12"/>
    <mergeCell ref="R11:S11"/>
    <mergeCell ref="U11:V11"/>
    <mergeCell ref="BA23:BB23"/>
    <mergeCell ref="AC12:AD12"/>
    <mergeCell ref="AF12:AG12"/>
    <mergeCell ref="W13:X13"/>
    <mergeCell ref="Z13:AA13"/>
    <mergeCell ref="AC13:AD13"/>
    <mergeCell ref="AF13:AG13"/>
    <mergeCell ref="W11:X11"/>
    <mergeCell ref="Z11:AA11"/>
    <mergeCell ref="AC11:AD11"/>
    <mergeCell ref="AF11:AG11"/>
    <mergeCell ref="AC16:AD16"/>
    <mergeCell ref="AF16:AG16"/>
    <mergeCell ref="W17:X17"/>
    <mergeCell ref="Z17:AA17"/>
    <mergeCell ref="AC17:AD17"/>
    <mergeCell ref="AF17:AG17"/>
    <mergeCell ref="BC23:BE23"/>
    <mergeCell ref="C10:K10"/>
    <mergeCell ref="L10:M10"/>
    <mergeCell ref="O10:P10"/>
    <mergeCell ref="R10:S10"/>
    <mergeCell ref="U10:V10"/>
    <mergeCell ref="W10:X10"/>
    <mergeCell ref="Z10:AA10"/>
    <mergeCell ref="AC10:AD10"/>
    <mergeCell ref="AF10:AG10"/>
    <mergeCell ref="W12:X12"/>
    <mergeCell ref="Z12:AA12"/>
    <mergeCell ref="AC19:AD19"/>
    <mergeCell ref="AF19:AG19"/>
    <mergeCell ref="AQ23:AR23"/>
    <mergeCell ref="AS23:AT23"/>
    <mergeCell ref="AU23:AV23"/>
    <mergeCell ref="AW23:AX23"/>
    <mergeCell ref="AY23:AZ23"/>
    <mergeCell ref="Z18:AA18"/>
    <mergeCell ref="AC18:AD18"/>
    <mergeCell ref="AF18:AG18"/>
    <mergeCell ref="U12:V12"/>
    <mergeCell ref="O12:P12"/>
  </mergeCells>
  <phoneticPr fontId="4"/>
  <conditionalFormatting sqref="L10:M19 O10:P19 R10:S19 U10:X19 Z10:AA19 AC10:AD19 AF10:AG19">
    <cfRule type="containsBlanks" dxfId="328" priority="6">
      <formula>LEN(TRIM(L10))=0</formula>
    </cfRule>
  </conditionalFormatting>
  <conditionalFormatting sqref="L24:W51">
    <cfRule type="containsBlanks" dxfId="327" priority="5">
      <formula>LEN(TRIM(L24))=0</formula>
    </cfRule>
  </conditionalFormatting>
  <conditionalFormatting sqref="AA24:AC51">
    <cfRule type="containsBlanks" dxfId="326" priority="4">
      <formula>LEN(TRIM(AA24))=0</formula>
    </cfRule>
  </conditionalFormatting>
  <conditionalFormatting sqref="AD24:AF51">
    <cfRule type="expression" dxfId="325" priority="1">
      <formula>$AD24=0</formula>
    </cfRule>
    <cfRule type="expression" dxfId="324" priority="2">
      <formula>$AD24=0</formula>
    </cfRule>
    <cfRule type="expression" dxfId="323" priority="3">
      <formula>$BF24="NG"</formula>
    </cfRule>
  </conditionalFormatting>
  <dataValidations count="1">
    <dataValidation imeMode="off" allowBlank="1" showInputMessage="1" showErrorMessage="1" sqref="L24:W51 AA24:AF51 L10:M19 O10:P19 R10:S19 U10:X19 Z10:AA19 AC10:AD19 AF10:AG19" xr:uid="{6A56B49F-2ADB-424C-9B15-4A59D94D99B3}"/>
  </dataValidations>
  <printOptions horizontalCentered="1"/>
  <pageMargins left="0.70866141732283472" right="0.31496062992125984" top="0.39370078740157483" bottom="0.39370078740157483" header="0.51181102362204722" footer="0.51181102362204722"/>
  <pageSetup paperSize="9" scale="9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9553" r:id="rId4" name="Check Box 11">
              <controlPr defaultSize="0" autoFill="0" autoLine="0" autoPict="0">
                <anchor moveWithCells="1">
                  <from>
                    <xdr:col>21</xdr:col>
                    <xdr:colOff>57150</xdr:colOff>
                    <xdr:row>59</xdr:row>
                    <xdr:rowOff>0</xdr:rowOff>
                  </from>
                  <to>
                    <xdr:col>24</xdr:col>
                    <xdr:colOff>171450</xdr:colOff>
                    <xdr:row>60</xdr:row>
                    <xdr:rowOff>19050</xdr:rowOff>
                  </to>
                </anchor>
              </controlPr>
            </control>
          </mc:Choice>
        </mc:AlternateContent>
        <mc:AlternateContent xmlns:mc="http://schemas.openxmlformats.org/markup-compatibility/2006">
          <mc:Choice Requires="x14">
            <control shapeId="919554" r:id="rId5" name="Check Box 12">
              <controlPr defaultSize="0" autoFill="0" autoLine="0" autoPict="0">
                <anchor moveWithCells="1">
                  <from>
                    <xdr:col>25</xdr:col>
                    <xdr:colOff>95250</xdr:colOff>
                    <xdr:row>59</xdr:row>
                    <xdr:rowOff>0</xdr:rowOff>
                  </from>
                  <to>
                    <xdr:col>28</xdr:col>
                    <xdr:colOff>161925</xdr:colOff>
                    <xdr:row>60</xdr:row>
                    <xdr:rowOff>19050</xdr:rowOff>
                  </to>
                </anchor>
              </controlPr>
            </control>
          </mc:Choice>
        </mc:AlternateContent>
        <mc:AlternateContent xmlns:mc="http://schemas.openxmlformats.org/markup-compatibility/2006">
          <mc:Choice Requires="x14">
            <control shapeId="919555" r:id="rId6" name="Check Box 21">
              <controlPr defaultSize="0" autoFill="0" autoLine="0" autoPict="0">
                <anchor moveWithCells="1">
                  <from>
                    <xdr:col>17</xdr:col>
                    <xdr:colOff>133350</xdr:colOff>
                    <xdr:row>4</xdr:row>
                    <xdr:rowOff>28575</xdr:rowOff>
                  </from>
                  <to>
                    <xdr:col>21</xdr:col>
                    <xdr:colOff>85725</xdr:colOff>
                    <xdr:row>5</xdr:row>
                    <xdr:rowOff>95250</xdr:rowOff>
                  </to>
                </anchor>
              </controlPr>
            </control>
          </mc:Choice>
        </mc:AlternateContent>
        <mc:AlternateContent xmlns:mc="http://schemas.openxmlformats.org/markup-compatibility/2006">
          <mc:Choice Requires="x14">
            <control shapeId="919556" r:id="rId7" name="Check Box 22">
              <controlPr defaultSize="0" autoFill="0" autoLine="0" autoPict="0">
                <anchor moveWithCells="1">
                  <from>
                    <xdr:col>20</xdr:col>
                    <xdr:colOff>171450</xdr:colOff>
                    <xdr:row>4</xdr:row>
                    <xdr:rowOff>28575</xdr:rowOff>
                  </from>
                  <to>
                    <xdr:col>24</xdr:col>
                    <xdr:colOff>133350</xdr:colOff>
                    <xdr:row>5</xdr:row>
                    <xdr:rowOff>104775</xdr:rowOff>
                  </to>
                </anchor>
              </controlPr>
            </control>
          </mc:Choice>
        </mc:AlternateContent>
        <mc:AlternateContent xmlns:mc="http://schemas.openxmlformats.org/markup-compatibility/2006">
          <mc:Choice Requires="x14">
            <control shapeId="919557" r:id="rId8" name="Check Box 23">
              <controlPr defaultSize="0" autoFill="0" autoLine="0" autoPict="0">
                <anchor moveWithCells="1">
                  <from>
                    <xdr:col>24</xdr:col>
                    <xdr:colOff>152400</xdr:colOff>
                    <xdr:row>4</xdr:row>
                    <xdr:rowOff>28575</xdr:rowOff>
                  </from>
                  <to>
                    <xdr:col>29</xdr:col>
                    <xdr:colOff>19050</xdr:colOff>
                    <xdr:row>5</xdr:row>
                    <xdr:rowOff>104775</xdr:rowOff>
                  </to>
                </anchor>
              </controlPr>
            </control>
          </mc:Choice>
        </mc:AlternateContent>
        <mc:AlternateContent xmlns:mc="http://schemas.openxmlformats.org/markup-compatibility/2006">
          <mc:Choice Requires="x14">
            <control shapeId="919558" r:id="rId9" name="Check Box 37">
              <controlPr defaultSize="0" autoFill="0" autoLine="0" autoPict="0">
                <anchor moveWithCells="1">
                  <from>
                    <xdr:col>3</xdr:col>
                    <xdr:colOff>171450</xdr:colOff>
                    <xdr:row>61</xdr:row>
                    <xdr:rowOff>0</xdr:rowOff>
                  </from>
                  <to>
                    <xdr:col>5</xdr:col>
                    <xdr:colOff>19050</xdr:colOff>
                    <xdr:row>62</xdr:row>
                    <xdr:rowOff>19050</xdr:rowOff>
                  </to>
                </anchor>
              </controlPr>
            </control>
          </mc:Choice>
        </mc:AlternateContent>
        <mc:AlternateContent xmlns:mc="http://schemas.openxmlformats.org/markup-compatibility/2006">
          <mc:Choice Requires="x14">
            <control shapeId="919559" r:id="rId10" name="Check Box 38">
              <controlPr defaultSize="0" autoFill="0" autoLine="0" autoPict="0">
                <anchor moveWithCells="1">
                  <from>
                    <xdr:col>11</xdr:col>
                    <xdr:colOff>76200</xdr:colOff>
                    <xdr:row>60</xdr:row>
                    <xdr:rowOff>152400</xdr:rowOff>
                  </from>
                  <to>
                    <xdr:col>12</xdr:col>
                    <xdr:colOff>85725</xdr:colOff>
                    <xdr:row>62</xdr:row>
                    <xdr:rowOff>9525</xdr:rowOff>
                  </to>
                </anchor>
              </controlPr>
            </control>
          </mc:Choice>
        </mc:AlternateContent>
        <mc:AlternateContent xmlns:mc="http://schemas.openxmlformats.org/markup-compatibility/2006">
          <mc:Choice Requires="x14">
            <control shapeId="919560" r:id="rId11" name="Check Box 39">
              <controlPr defaultSize="0" autoFill="0" autoLine="0" autoPict="0">
                <anchor moveWithCells="1">
                  <from>
                    <xdr:col>3</xdr:col>
                    <xdr:colOff>171450</xdr:colOff>
                    <xdr:row>61</xdr:row>
                    <xdr:rowOff>152400</xdr:rowOff>
                  </from>
                  <to>
                    <xdr:col>5</xdr:col>
                    <xdr:colOff>9525</xdr:colOff>
                    <xdr:row>63</xdr:row>
                    <xdr:rowOff>9525</xdr:rowOff>
                  </to>
                </anchor>
              </controlPr>
            </control>
          </mc:Choice>
        </mc:AlternateContent>
        <mc:AlternateContent xmlns:mc="http://schemas.openxmlformats.org/markup-compatibility/2006">
          <mc:Choice Requires="x14">
            <control shapeId="919561" r:id="rId12" name="Check Box 41">
              <controlPr defaultSize="0" autoFill="0" autoLine="0" autoPict="0">
                <anchor moveWithCells="1">
                  <from>
                    <xdr:col>11</xdr:col>
                    <xdr:colOff>76200</xdr:colOff>
                    <xdr:row>61</xdr:row>
                    <xdr:rowOff>152400</xdr:rowOff>
                  </from>
                  <to>
                    <xdr:col>12</xdr:col>
                    <xdr:colOff>85725</xdr:colOff>
                    <xdr:row>63</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C5FF-D185-4ED4-B880-7AC019B2892C}">
  <sheetPr>
    <tabColor theme="8" tint="0.59999389629810485"/>
  </sheetPr>
  <dimension ref="A1:BW97"/>
  <sheetViews>
    <sheetView showGridLines="0" view="pageBreakPreview" zoomScaleNormal="100" zoomScaleSheetLayoutView="100" workbookViewId="0">
      <selection activeCell="N6" sqref="N6"/>
    </sheetView>
  </sheetViews>
  <sheetFormatPr defaultColWidth="8" defaultRowHeight="12"/>
  <cols>
    <col min="1" max="1" width="1.375" style="22" customWidth="1"/>
    <col min="2" max="27" width="2.375" style="22" customWidth="1"/>
    <col min="28" max="28" width="2.375" style="105" customWidth="1"/>
    <col min="29" max="61" width="2.375" style="22" customWidth="1"/>
    <col min="62" max="83" width="2.625" style="22" customWidth="1"/>
    <col min="84" max="16384" width="8" style="22"/>
  </cols>
  <sheetData>
    <row r="1" spans="1:70" ht="14.1" customHeight="1">
      <c r="A1" s="1337" t="s">
        <v>1434</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M1" s="1337"/>
      <c r="AN1" s="135"/>
      <c r="AO1" s="194"/>
      <c r="AP1" s="194"/>
      <c r="AQ1" s="194"/>
      <c r="AR1" s="194"/>
      <c r="AS1" s="194"/>
      <c r="AT1" s="135"/>
      <c r="AU1" s="135"/>
    </row>
    <row r="2" spans="1:70" ht="5.0999999999999996" customHeight="1" thickBot="1"/>
    <row r="3" spans="1:70" ht="14.1" customHeight="1">
      <c r="B3" s="1339" t="s">
        <v>1245</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2625"/>
      <c r="AB3" s="2873" t="s">
        <v>117</v>
      </c>
      <c r="AC3" s="2874"/>
      <c r="AD3" s="2874"/>
      <c r="AE3" s="2874"/>
      <c r="AF3" s="2874"/>
      <c r="AG3" s="2874"/>
      <c r="AH3" s="2874"/>
      <c r="AI3" s="2874"/>
      <c r="AJ3" s="2874"/>
      <c r="AK3" s="2874"/>
      <c r="AL3" s="1339"/>
      <c r="AM3" s="587"/>
    </row>
    <row r="4" spans="1:70" ht="14.1" customHeight="1">
      <c r="A4" s="23"/>
      <c r="B4" s="2875" t="s">
        <v>616</v>
      </c>
      <c r="C4" s="2876"/>
      <c r="D4" s="2877" t="s">
        <v>1246</v>
      </c>
      <c r="E4" s="2877"/>
      <c r="F4" s="2877"/>
      <c r="G4" s="2877"/>
      <c r="H4" s="2877"/>
      <c r="I4" s="2877"/>
      <c r="J4" s="2877"/>
      <c r="K4" s="2877"/>
      <c r="L4" s="2877"/>
      <c r="M4" s="2877"/>
      <c r="N4" s="2877"/>
      <c r="O4" s="2877"/>
      <c r="P4" s="2877"/>
      <c r="Q4" s="2877"/>
      <c r="R4" s="2877"/>
      <c r="S4" s="2877"/>
      <c r="T4" s="2877"/>
      <c r="U4" s="2877"/>
      <c r="V4" s="2877"/>
      <c r="W4" s="2877"/>
      <c r="X4" s="2877"/>
      <c r="Y4" s="2877"/>
      <c r="Z4" s="2877"/>
      <c r="AA4" s="755"/>
      <c r="AB4" s="756" t="s">
        <v>500</v>
      </c>
      <c r="AC4" s="2733" t="s">
        <v>216</v>
      </c>
      <c r="AD4" s="2733"/>
      <c r="AE4" s="2733"/>
      <c r="AF4" s="2733"/>
      <c r="AG4" s="2733"/>
      <c r="AH4" s="2733"/>
      <c r="AI4" s="2733"/>
      <c r="AJ4" s="2733"/>
      <c r="AK4" s="2733"/>
      <c r="AL4" s="2733"/>
      <c r="AM4" s="177"/>
      <c r="AN4" s="2732"/>
      <c r="AO4" s="2878"/>
      <c r="AP4" s="2878"/>
      <c r="AQ4" s="2878"/>
      <c r="AR4" s="2878"/>
      <c r="AS4" s="2878"/>
      <c r="AT4" s="2878"/>
      <c r="AU4" s="2878"/>
      <c r="AV4" s="2878"/>
      <c r="AW4" s="2878"/>
      <c r="AX4" s="2878"/>
      <c r="AY4" s="2878"/>
      <c r="AZ4" s="2878"/>
      <c r="BA4" s="2878"/>
      <c r="BB4" s="2878"/>
      <c r="BC4" s="2878"/>
      <c r="BD4" s="2878"/>
      <c r="BE4" s="2878"/>
      <c r="BF4" s="2878"/>
      <c r="BG4" s="2878"/>
      <c r="BH4" s="2878"/>
      <c r="BI4" s="2878"/>
      <c r="BJ4" s="2878"/>
      <c r="BK4" s="2878"/>
      <c r="BL4" s="2878"/>
      <c r="BM4" s="2878"/>
      <c r="BN4" s="2878"/>
      <c r="BO4" s="2878"/>
      <c r="BP4" s="2878"/>
      <c r="BQ4" s="2878"/>
      <c r="BR4" s="2878"/>
    </row>
    <row r="5" spans="1:70" ht="14.1" customHeight="1">
      <c r="A5" s="23"/>
      <c r="B5" s="29"/>
      <c r="D5" s="1740"/>
      <c r="E5" s="1740"/>
      <c r="F5" s="1740"/>
      <c r="G5" s="1740"/>
      <c r="H5" s="1740"/>
      <c r="I5" s="1740"/>
      <c r="J5" s="1740"/>
      <c r="K5" s="1740"/>
      <c r="L5" s="1740"/>
      <c r="M5" s="1740"/>
      <c r="N5" s="1740"/>
      <c r="O5" s="1740"/>
      <c r="P5" s="1740"/>
      <c r="Q5" s="1740"/>
      <c r="R5" s="1740"/>
      <c r="S5" s="1740"/>
      <c r="T5" s="1740"/>
      <c r="U5" s="1740"/>
      <c r="V5" s="1740"/>
      <c r="W5" s="1740"/>
      <c r="X5" s="1740"/>
      <c r="Y5" s="1740"/>
      <c r="Z5" s="1740"/>
      <c r="AA5" s="561"/>
      <c r="AB5" s="174"/>
      <c r="AC5" s="1707"/>
      <c r="AD5" s="1707"/>
      <c r="AE5" s="1707"/>
      <c r="AF5" s="1707"/>
      <c r="AG5" s="1707"/>
      <c r="AH5" s="1707"/>
      <c r="AI5" s="1707"/>
      <c r="AJ5" s="1707"/>
      <c r="AK5" s="1707"/>
      <c r="AL5" s="1707"/>
      <c r="AM5" s="177"/>
      <c r="AN5" s="2732"/>
      <c r="AO5" s="2878"/>
      <c r="AP5" s="2878"/>
      <c r="AQ5" s="2878"/>
      <c r="AR5" s="2878"/>
      <c r="AS5" s="2878"/>
      <c r="AT5" s="2878"/>
      <c r="AU5" s="2878"/>
      <c r="AV5" s="2878"/>
      <c r="AW5" s="2878"/>
      <c r="AX5" s="2878"/>
      <c r="AY5" s="2878"/>
      <c r="AZ5" s="2878"/>
      <c r="BA5" s="2878"/>
      <c r="BB5" s="2878"/>
      <c r="BC5" s="2878"/>
      <c r="BD5" s="2878"/>
      <c r="BE5" s="2878"/>
      <c r="BF5" s="2878"/>
      <c r="BG5" s="2878"/>
      <c r="BH5" s="2878"/>
      <c r="BI5" s="2878"/>
      <c r="BJ5" s="2878"/>
      <c r="BK5" s="2878"/>
      <c r="BL5" s="2878"/>
      <c r="BM5" s="2878"/>
      <c r="BN5" s="2878"/>
      <c r="BO5" s="2878"/>
      <c r="BP5" s="2878"/>
      <c r="BQ5" s="2878"/>
      <c r="BR5" s="2878"/>
    </row>
    <row r="6" spans="1:70" ht="14.1" customHeight="1">
      <c r="A6" s="23"/>
      <c r="B6" s="29"/>
      <c r="D6" s="168"/>
      <c r="E6" s="168"/>
      <c r="F6" s="168"/>
      <c r="G6" s="168"/>
      <c r="H6" s="168"/>
      <c r="I6" s="168"/>
      <c r="J6" s="168"/>
      <c r="K6" s="168"/>
      <c r="L6" s="168"/>
      <c r="M6" s="168"/>
      <c r="N6" s="168"/>
      <c r="O6" s="168"/>
      <c r="P6" s="168"/>
      <c r="Q6" s="168"/>
      <c r="R6" s="168"/>
      <c r="S6" s="168"/>
      <c r="T6" s="168"/>
      <c r="U6" s="168"/>
      <c r="V6" s="168"/>
      <c r="W6" s="168"/>
      <c r="X6" s="168"/>
      <c r="Y6" s="168"/>
      <c r="Z6" s="168"/>
      <c r="AA6" s="561"/>
      <c r="AB6" s="174"/>
      <c r="AC6" s="1707"/>
      <c r="AD6" s="1707"/>
      <c r="AE6" s="1707"/>
      <c r="AF6" s="1707"/>
      <c r="AG6" s="1707"/>
      <c r="AH6" s="1707"/>
      <c r="AI6" s="1707"/>
      <c r="AJ6" s="1707"/>
      <c r="AK6" s="1707"/>
      <c r="AL6" s="1707"/>
      <c r="AM6" s="177"/>
      <c r="AN6" s="707"/>
      <c r="AO6" s="757"/>
      <c r="AP6" s="757"/>
      <c r="AQ6" s="757"/>
      <c r="AR6" s="757"/>
      <c r="AS6" s="757"/>
      <c r="AT6" s="757"/>
      <c r="AU6" s="757"/>
      <c r="AV6" s="757"/>
      <c r="AW6" s="757"/>
      <c r="AX6" s="757"/>
      <c r="AY6" s="757"/>
      <c r="AZ6" s="757"/>
      <c r="BA6" s="757"/>
      <c r="BB6" s="757"/>
      <c r="BC6" s="757"/>
      <c r="BD6" s="757"/>
      <c r="BE6" s="757"/>
      <c r="BF6" s="757"/>
      <c r="BG6" s="757"/>
      <c r="BH6" s="757"/>
      <c r="BI6" s="757"/>
      <c r="BJ6" s="757"/>
      <c r="BK6" s="757"/>
      <c r="BL6" s="757"/>
      <c r="BM6" s="757"/>
      <c r="BN6" s="757"/>
      <c r="BO6" s="757"/>
      <c r="BP6" s="757"/>
      <c r="BQ6" s="757"/>
      <c r="BR6" s="757"/>
    </row>
    <row r="7" spans="1:70" ht="14.1" customHeight="1">
      <c r="A7" s="23"/>
      <c r="B7" s="29"/>
      <c r="C7" s="136" t="s">
        <v>469</v>
      </c>
      <c r="D7" s="1737" t="s">
        <v>1247</v>
      </c>
      <c r="E7" s="1737"/>
      <c r="F7" s="1737"/>
      <c r="G7" s="1737"/>
      <c r="H7" s="1737"/>
      <c r="I7" s="1737"/>
      <c r="J7" s="1737"/>
      <c r="K7" s="1737"/>
      <c r="L7" s="1737"/>
      <c r="M7" s="1737"/>
      <c r="N7" s="1737"/>
      <c r="O7" s="1737"/>
      <c r="P7" s="1737"/>
      <c r="Q7" s="1737"/>
      <c r="R7" s="1737"/>
      <c r="S7" s="1737"/>
      <c r="T7" s="1737"/>
      <c r="U7" s="1737"/>
      <c r="V7" s="1737"/>
      <c r="W7" s="1737"/>
      <c r="X7" s="1737"/>
      <c r="Y7" s="1737"/>
      <c r="Z7" s="1737"/>
      <c r="AA7" s="195"/>
      <c r="AB7" s="174"/>
      <c r="AC7" s="1707"/>
      <c r="AD7" s="1707"/>
      <c r="AE7" s="1707"/>
      <c r="AF7" s="1707"/>
      <c r="AG7" s="1707"/>
      <c r="AH7" s="1707"/>
      <c r="AI7" s="1707"/>
      <c r="AJ7" s="1707"/>
      <c r="AK7" s="1707"/>
      <c r="AL7" s="1707"/>
      <c r="AM7" s="177"/>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row>
    <row r="8" spans="1:70" ht="14.1" customHeight="1">
      <c r="A8" s="23"/>
      <c r="B8" s="29"/>
      <c r="C8" s="23"/>
      <c r="D8" s="2027" t="s">
        <v>214</v>
      </c>
      <c r="E8" s="2027"/>
      <c r="F8" s="2027"/>
      <c r="G8" s="2027"/>
      <c r="H8" s="2027"/>
      <c r="I8" s="2027"/>
      <c r="J8" s="23"/>
      <c r="K8" s="23"/>
      <c r="L8" s="23"/>
      <c r="M8" s="23"/>
      <c r="N8" s="23"/>
      <c r="O8" s="23"/>
      <c r="P8" s="23"/>
      <c r="Q8" s="23"/>
      <c r="R8" s="23"/>
      <c r="S8" s="23"/>
      <c r="T8" s="23"/>
      <c r="U8" s="2027" t="s">
        <v>498</v>
      </c>
      <c r="V8" s="2027"/>
      <c r="W8" s="2027"/>
      <c r="X8" s="2027"/>
      <c r="Y8" s="2027"/>
      <c r="Z8" s="2027"/>
      <c r="AA8" s="2843"/>
      <c r="AB8" s="2843"/>
      <c r="AC8" s="2843"/>
      <c r="AD8" s="2843"/>
      <c r="AE8" s="2843"/>
      <c r="AF8" s="2843"/>
      <c r="AG8" s="2843"/>
      <c r="AH8" s="2843"/>
      <c r="AI8" s="2843"/>
      <c r="AJ8" s="2843"/>
      <c r="AK8" s="2843"/>
      <c r="AL8" s="160"/>
      <c r="AM8" s="177"/>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row>
    <row r="9" spans="1:70" ht="14.1" customHeight="1">
      <c r="A9" s="23"/>
      <c r="B9" s="29"/>
      <c r="C9" s="572"/>
      <c r="D9" s="1529" t="s">
        <v>1435</v>
      </c>
      <c r="E9" s="1529"/>
      <c r="F9" s="1529"/>
      <c r="G9" s="1529"/>
      <c r="H9" s="1529"/>
      <c r="I9" s="1529"/>
      <c r="J9" s="1403" t="s">
        <v>215</v>
      </c>
      <c r="K9" s="1404"/>
      <c r="L9" s="1404"/>
      <c r="M9" s="1404"/>
      <c r="N9" s="1404"/>
      <c r="O9" s="1404"/>
      <c r="P9" s="1404"/>
      <c r="Q9" s="1404"/>
      <c r="R9" s="1404"/>
      <c r="S9" s="1404"/>
      <c r="T9" s="1404"/>
      <c r="U9" s="2863" t="s">
        <v>1435</v>
      </c>
      <c r="V9" s="1529"/>
      <c r="W9" s="1529"/>
      <c r="X9" s="1529"/>
      <c r="Y9" s="1529"/>
      <c r="Z9" s="1529"/>
      <c r="AA9" s="1403" t="s">
        <v>215</v>
      </c>
      <c r="AB9" s="1404"/>
      <c r="AC9" s="1404"/>
      <c r="AD9" s="1404"/>
      <c r="AE9" s="1404"/>
      <c r="AF9" s="1404"/>
      <c r="AG9" s="1404"/>
      <c r="AH9" s="1404"/>
      <c r="AI9" s="1404"/>
      <c r="AJ9" s="1404"/>
      <c r="AK9" s="1405"/>
      <c r="AL9" s="160"/>
      <c r="AM9" s="161"/>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row>
    <row r="10" spans="1:70" ht="14.1" customHeight="1">
      <c r="A10" s="23"/>
      <c r="B10" s="29"/>
      <c r="C10" s="572"/>
      <c r="D10" s="2894"/>
      <c r="E10" s="2889"/>
      <c r="F10" s="2889"/>
      <c r="G10" s="2889"/>
      <c r="H10" s="2889"/>
      <c r="I10" s="2890"/>
      <c r="J10" s="2857"/>
      <c r="K10" s="2858"/>
      <c r="L10" s="2858"/>
      <c r="M10" s="2858"/>
      <c r="N10" s="2858"/>
      <c r="O10" s="2858"/>
      <c r="P10" s="2858"/>
      <c r="Q10" s="2858"/>
      <c r="R10" s="2858"/>
      <c r="S10" s="2858"/>
      <c r="T10" s="2858"/>
      <c r="U10" s="2888"/>
      <c r="V10" s="2889"/>
      <c r="W10" s="2889"/>
      <c r="X10" s="2889"/>
      <c r="Y10" s="2889"/>
      <c r="Z10" s="2890"/>
      <c r="AA10" s="2857"/>
      <c r="AB10" s="2858"/>
      <c r="AC10" s="2858"/>
      <c r="AD10" s="2858"/>
      <c r="AE10" s="2858"/>
      <c r="AF10" s="2858"/>
      <c r="AG10" s="2858"/>
      <c r="AH10" s="2858"/>
      <c r="AI10" s="2858"/>
      <c r="AJ10" s="2858"/>
      <c r="AK10" s="2859"/>
      <c r="AL10" s="160"/>
      <c r="AM10" s="161"/>
      <c r="AN10" s="86"/>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row>
    <row r="11" spans="1:70" ht="14.1" customHeight="1">
      <c r="A11" s="23"/>
      <c r="B11" s="29"/>
      <c r="C11" s="572"/>
      <c r="D11" s="2879"/>
      <c r="E11" s="2861"/>
      <c r="F11" s="2861"/>
      <c r="G11" s="2861"/>
      <c r="H11" s="2861"/>
      <c r="I11" s="2862"/>
      <c r="J11" s="2866"/>
      <c r="K11" s="2867"/>
      <c r="L11" s="2867"/>
      <c r="M11" s="2867"/>
      <c r="N11" s="2867"/>
      <c r="O11" s="2867"/>
      <c r="P11" s="2867"/>
      <c r="Q11" s="2867"/>
      <c r="R11" s="2867"/>
      <c r="S11" s="2867"/>
      <c r="T11" s="2867"/>
      <c r="U11" s="2860"/>
      <c r="V11" s="2861"/>
      <c r="W11" s="2861"/>
      <c r="X11" s="2861"/>
      <c r="Y11" s="2861"/>
      <c r="Z11" s="2862"/>
      <c r="AA11" s="2866"/>
      <c r="AB11" s="2867"/>
      <c r="AC11" s="2867"/>
      <c r="AD11" s="2867"/>
      <c r="AE11" s="2867"/>
      <c r="AF11" s="2867"/>
      <c r="AG11" s="2867"/>
      <c r="AH11" s="2867"/>
      <c r="AI11" s="2867"/>
      <c r="AJ11" s="2867"/>
      <c r="AK11" s="2868"/>
      <c r="AL11" s="35"/>
      <c r="AM11" s="177"/>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row>
    <row r="12" spans="1:70" ht="14.1" customHeight="1">
      <c r="A12" s="23"/>
      <c r="B12" s="29"/>
      <c r="C12" s="572"/>
      <c r="D12" s="2879"/>
      <c r="E12" s="2861"/>
      <c r="F12" s="2861"/>
      <c r="G12" s="2861"/>
      <c r="H12" s="2861"/>
      <c r="I12" s="2862"/>
      <c r="J12" s="2866"/>
      <c r="K12" s="2867"/>
      <c r="L12" s="2867"/>
      <c r="M12" s="2867"/>
      <c r="N12" s="2867"/>
      <c r="O12" s="2867"/>
      <c r="P12" s="2867"/>
      <c r="Q12" s="2867"/>
      <c r="R12" s="2867"/>
      <c r="S12" s="2867"/>
      <c r="T12" s="2867"/>
      <c r="U12" s="2860"/>
      <c r="V12" s="2861"/>
      <c r="W12" s="2861"/>
      <c r="X12" s="2861"/>
      <c r="Y12" s="2861"/>
      <c r="Z12" s="2862"/>
      <c r="AA12" s="2866"/>
      <c r="AB12" s="2867"/>
      <c r="AC12" s="2867"/>
      <c r="AD12" s="2867"/>
      <c r="AE12" s="2867"/>
      <c r="AF12" s="2867"/>
      <c r="AG12" s="2867"/>
      <c r="AH12" s="2867"/>
      <c r="AI12" s="2867"/>
      <c r="AJ12" s="2867"/>
      <c r="AK12" s="2868"/>
      <c r="AL12" s="86"/>
      <c r="AM12" s="161"/>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row>
    <row r="13" spans="1:70" ht="14.1" customHeight="1">
      <c r="A13" s="23"/>
      <c r="B13" s="29"/>
      <c r="C13" s="572"/>
      <c r="D13" s="2881"/>
      <c r="E13" s="2882"/>
      <c r="F13" s="2882"/>
      <c r="G13" s="2882"/>
      <c r="H13" s="2882"/>
      <c r="I13" s="2883"/>
      <c r="J13" s="2884"/>
      <c r="K13" s="2885"/>
      <c r="L13" s="2885"/>
      <c r="M13" s="2885"/>
      <c r="N13" s="2885"/>
      <c r="O13" s="2885"/>
      <c r="P13" s="2885"/>
      <c r="Q13" s="2885"/>
      <c r="R13" s="2885"/>
      <c r="S13" s="2885"/>
      <c r="T13" s="2885"/>
      <c r="U13" s="2893"/>
      <c r="V13" s="2882"/>
      <c r="W13" s="2882"/>
      <c r="X13" s="2882"/>
      <c r="Y13" s="2882"/>
      <c r="Z13" s="2883"/>
      <c r="AA13" s="2884"/>
      <c r="AB13" s="2885"/>
      <c r="AC13" s="2885"/>
      <c r="AD13" s="2885"/>
      <c r="AE13" s="2885"/>
      <c r="AF13" s="2885"/>
      <c r="AG13" s="2885"/>
      <c r="AH13" s="2885"/>
      <c r="AI13" s="2885"/>
      <c r="AJ13" s="2885"/>
      <c r="AK13" s="2891"/>
      <c r="AL13" s="86"/>
      <c r="AM13" s="161"/>
      <c r="AN13" s="35"/>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row>
    <row r="14" spans="1:70" ht="14.1" customHeight="1">
      <c r="B14" s="196"/>
      <c r="C14" s="197"/>
      <c r="D14" s="171" t="s">
        <v>30</v>
      </c>
      <c r="E14" s="1994" t="s">
        <v>499</v>
      </c>
      <c r="F14" s="1994"/>
      <c r="G14" s="1994"/>
      <c r="H14" s="1994"/>
      <c r="I14" s="1994"/>
      <c r="J14" s="1994"/>
      <c r="K14" s="1994"/>
      <c r="L14" s="1994"/>
      <c r="M14" s="1994"/>
      <c r="N14" s="1994"/>
      <c r="O14" s="1994"/>
      <c r="P14" s="1994"/>
      <c r="Q14" s="1994"/>
      <c r="R14" s="1994"/>
      <c r="S14" s="1994"/>
      <c r="T14" s="1994"/>
      <c r="U14" s="1994"/>
      <c r="V14" s="1994"/>
      <c r="W14" s="1994"/>
      <c r="X14" s="1994"/>
      <c r="Y14" s="1994"/>
      <c r="Z14" s="1994"/>
      <c r="AA14" s="30"/>
      <c r="AB14" s="174"/>
      <c r="AC14" s="86"/>
      <c r="AD14" s="86"/>
      <c r="AE14" s="86"/>
      <c r="AF14" s="86"/>
      <c r="AG14" s="86"/>
      <c r="AH14" s="86"/>
      <c r="AI14" s="86"/>
      <c r="AJ14" s="86"/>
      <c r="AK14" s="86"/>
      <c r="AL14" s="86"/>
      <c r="AM14" s="161"/>
      <c r="AN14" s="35"/>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row>
    <row r="15" spans="1:70" ht="14.1" customHeight="1">
      <c r="A15" s="23"/>
      <c r="B15" s="198"/>
      <c r="C15" s="23"/>
      <c r="D15" s="760"/>
      <c r="E15" s="760"/>
      <c r="F15" s="760"/>
      <c r="G15" s="760"/>
      <c r="H15" s="760"/>
      <c r="I15" s="760"/>
      <c r="J15" s="760"/>
      <c r="K15" s="760"/>
      <c r="L15" s="760"/>
      <c r="M15" s="760"/>
      <c r="N15" s="760"/>
      <c r="O15" s="760"/>
      <c r="P15" s="760"/>
      <c r="Q15" s="760"/>
      <c r="R15" s="760"/>
      <c r="S15" s="760"/>
      <c r="T15" s="760"/>
      <c r="AA15" s="30"/>
      <c r="AB15" s="174"/>
      <c r="AC15" s="86"/>
      <c r="AD15" s="86"/>
      <c r="AE15" s="86"/>
      <c r="AF15" s="86"/>
      <c r="AG15" s="86"/>
      <c r="AH15" s="86"/>
      <c r="AI15" s="86"/>
      <c r="AJ15" s="86"/>
      <c r="AK15" s="86"/>
      <c r="AL15" s="86"/>
      <c r="AM15" s="161"/>
      <c r="AN15" s="35"/>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row>
    <row r="16" spans="1:70" ht="14.1" customHeight="1">
      <c r="A16" s="23"/>
      <c r="B16" s="29"/>
      <c r="C16" s="136" t="s">
        <v>467</v>
      </c>
      <c r="D16" s="1737" t="s">
        <v>1436</v>
      </c>
      <c r="E16" s="1737"/>
      <c r="F16" s="1737"/>
      <c r="G16" s="1737"/>
      <c r="H16" s="1737"/>
      <c r="I16" s="1737"/>
      <c r="J16" s="1737"/>
      <c r="K16" s="1737"/>
      <c r="L16" s="1737"/>
      <c r="M16" s="1737"/>
      <c r="N16" s="1737"/>
      <c r="O16" s="1737"/>
      <c r="P16" s="1737"/>
      <c r="Q16" s="1737"/>
      <c r="R16" s="1737"/>
      <c r="S16" s="1737"/>
      <c r="T16" s="1737"/>
      <c r="U16" s="1737"/>
      <c r="V16" s="1737"/>
      <c r="W16" s="1737"/>
      <c r="X16" s="1737"/>
      <c r="Y16" s="1737"/>
      <c r="AA16" s="30"/>
      <c r="AB16" s="174"/>
      <c r="AC16" s="160"/>
      <c r="AD16" s="160"/>
      <c r="AE16" s="160"/>
      <c r="AF16" s="160"/>
      <c r="AG16" s="160"/>
      <c r="AH16" s="160"/>
      <c r="AI16" s="160"/>
      <c r="AJ16" s="160"/>
      <c r="AK16" s="160"/>
      <c r="AL16" s="86"/>
      <c r="AM16" s="177"/>
      <c r="AN16" s="35"/>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row>
    <row r="17" spans="1:69" ht="14.1" customHeight="1">
      <c r="A17" s="23"/>
      <c r="B17" s="29"/>
      <c r="C17" s="23"/>
      <c r="D17" s="2892"/>
      <c r="E17" s="2892"/>
      <c r="F17" s="2892"/>
      <c r="G17" s="2892"/>
      <c r="H17" s="2892"/>
      <c r="I17" s="2892"/>
      <c r="J17" s="2892"/>
      <c r="K17" s="2892"/>
      <c r="L17" s="2892"/>
      <c r="M17" s="2892"/>
      <c r="N17" s="2892"/>
      <c r="O17" s="2892"/>
      <c r="P17" s="2892"/>
      <c r="Q17" s="2892"/>
      <c r="R17" s="2892"/>
      <c r="S17" s="2892"/>
      <c r="T17" s="2892"/>
      <c r="U17" s="2892"/>
      <c r="V17" s="2892"/>
      <c r="W17" s="2892"/>
      <c r="X17" s="2892"/>
      <c r="Y17" s="2892"/>
      <c r="Z17" s="2892"/>
      <c r="AA17" s="761"/>
      <c r="AB17" s="174"/>
      <c r="AC17" s="86"/>
      <c r="AD17" s="86"/>
      <c r="AE17" s="86"/>
      <c r="AF17" s="86"/>
      <c r="AG17" s="86"/>
      <c r="AH17" s="86"/>
      <c r="AI17" s="86"/>
      <c r="AJ17" s="86"/>
      <c r="AK17" s="86"/>
      <c r="AL17" s="86"/>
      <c r="AM17" s="177"/>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row>
    <row r="18" spans="1:69" ht="14.1" customHeight="1">
      <c r="A18" s="23"/>
      <c r="B18" s="34"/>
      <c r="D18" s="2892"/>
      <c r="E18" s="2892"/>
      <c r="F18" s="2892"/>
      <c r="G18" s="2892"/>
      <c r="H18" s="2892"/>
      <c r="I18" s="2892"/>
      <c r="J18" s="2892"/>
      <c r="K18" s="2892"/>
      <c r="L18" s="2892"/>
      <c r="M18" s="2892"/>
      <c r="N18" s="2892"/>
      <c r="O18" s="2892"/>
      <c r="P18" s="2892"/>
      <c r="Q18" s="2892"/>
      <c r="R18" s="2892"/>
      <c r="S18" s="2892"/>
      <c r="T18" s="2892"/>
      <c r="U18" s="2892"/>
      <c r="V18" s="2892"/>
      <c r="W18" s="2892"/>
      <c r="X18" s="2892"/>
      <c r="Y18" s="2892"/>
      <c r="Z18" s="2892"/>
      <c r="AA18" s="761"/>
      <c r="AB18" s="174"/>
      <c r="AC18" s="86"/>
      <c r="AD18" s="86"/>
      <c r="AE18" s="86"/>
      <c r="AF18" s="86"/>
      <c r="AG18" s="86"/>
      <c r="AH18" s="86"/>
      <c r="AI18" s="86"/>
      <c r="AJ18" s="86"/>
      <c r="AK18" s="86"/>
      <c r="AL18" s="86"/>
      <c r="AM18" s="177"/>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row>
    <row r="19" spans="1:69" ht="14.1" customHeight="1">
      <c r="A19" s="23"/>
      <c r="B19" s="34"/>
      <c r="D19" s="2892"/>
      <c r="E19" s="2892"/>
      <c r="F19" s="2892"/>
      <c r="G19" s="2892"/>
      <c r="H19" s="2892"/>
      <c r="I19" s="2892"/>
      <c r="J19" s="2892"/>
      <c r="K19" s="2892"/>
      <c r="L19" s="2892"/>
      <c r="M19" s="2892"/>
      <c r="N19" s="2892"/>
      <c r="O19" s="2892"/>
      <c r="P19" s="2892"/>
      <c r="Q19" s="2892"/>
      <c r="R19" s="2892"/>
      <c r="S19" s="2892"/>
      <c r="T19" s="2892"/>
      <c r="U19" s="2892"/>
      <c r="V19" s="2892"/>
      <c r="W19" s="2892"/>
      <c r="X19" s="2892"/>
      <c r="Y19" s="2892"/>
      <c r="Z19" s="2892"/>
      <c r="AA19" s="761"/>
      <c r="AB19" s="174"/>
      <c r="AC19" s="86"/>
      <c r="AD19" s="86"/>
      <c r="AE19" s="86"/>
      <c r="AF19" s="86"/>
      <c r="AG19" s="86"/>
      <c r="AH19" s="86"/>
      <c r="AI19" s="86"/>
      <c r="AJ19" s="86"/>
      <c r="AK19" s="86"/>
      <c r="AL19" s="86"/>
      <c r="AM19" s="177"/>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row>
    <row r="20" spans="1:69" ht="14.1" customHeight="1">
      <c r="A20" s="23"/>
      <c r="B20" s="29"/>
      <c r="C20" s="23"/>
      <c r="K20" s="142"/>
      <c r="L20" s="142"/>
      <c r="M20" s="142"/>
      <c r="N20" s="142"/>
      <c r="O20" s="142"/>
      <c r="P20" s="142"/>
      <c r="Q20" s="142"/>
      <c r="R20" s="142"/>
      <c r="S20" s="142"/>
      <c r="T20" s="142"/>
      <c r="U20" s="142"/>
      <c r="V20" s="142"/>
      <c r="W20" s="142"/>
      <c r="X20" s="142"/>
      <c r="Y20" s="142"/>
      <c r="Z20" s="142"/>
      <c r="AA20" s="761"/>
      <c r="AB20" s="174"/>
      <c r="AC20" s="86"/>
      <c r="AD20" s="86"/>
      <c r="AE20" s="86"/>
      <c r="AF20" s="86"/>
      <c r="AG20" s="86"/>
      <c r="AH20" s="86"/>
      <c r="AI20" s="86"/>
      <c r="AJ20" s="86"/>
      <c r="AK20" s="86"/>
      <c r="AL20" s="86"/>
      <c r="AM20" s="177"/>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row>
    <row r="21" spans="1:69" ht="14.1" customHeight="1">
      <c r="A21" s="23"/>
      <c r="B21" s="2729" t="s">
        <v>587</v>
      </c>
      <c r="C21" s="2886"/>
      <c r="D21" s="1994" t="s">
        <v>1068</v>
      </c>
      <c r="E21" s="1994"/>
      <c r="F21" s="1994"/>
      <c r="G21" s="1994"/>
      <c r="H21" s="1994"/>
      <c r="I21" s="1994"/>
      <c r="J21" s="1994"/>
      <c r="K21" s="1994"/>
      <c r="L21" s="1994"/>
      <c r="M21" s="1994"/>
      <c r="N21" s="1994"/>
      <c r="O21" s="1994"/>
      <c r="P21" s="1994"/>
      <c r="Q21" s="1994"/>
      <c r="R21" s="1994"/>
      <c r="S21" s="1994"/>
      <c r="T21" s="1994"/>
      <c r="U21" s="1994"/>
      <c r="V21" s="1994"/>
      <c r="W21" s="1994"/>
      <c r="X21" s="1994"/>
      <c r="Y21" s="1994"/>
      <c r="Z21" s="1994"/>
      <c r="AA21" s="561"/>
      <c r="AB21" s="169" t="s">
        <v>126</v>
      </c>
      <c r="AC21" s="1707" t="s">
        <v>837</v>
      </c>
      <c r="AD21" s="1707"/>
      <c r="AE21" s="1707"/>
      <c r="AF21" s="1707"/>
      <c r="AG21" s="1707"/>
      <c r="AH21" s="1707"/>
      <c r="AI21" s="1707"/>
      <c r="AJ21" s="1707"/>
      <c r="AK21" s="1707"/>
      <c r="AL21" s="1707"/>
      <c r="AM21" s="161"/>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row>
    <row r="22" spans="1:69" ht="14.1" customHeight="1">
      <c r="A22" s="23"/>
      <c r="B22" s="29"/>
      <c r="C22" s="23"/>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561"/>
      <c r="AB22" s="762"/>
      <c r="AC22" s="1707"/>
      <c r="AD22" s="1707"/>
      <c r="AE22" s="1707"/>
      <c r="AF22" s="1707"/>
      <c r="AG22" s="1707"/>
      <c r="AH22" s="1707"/>
      <c r="AI22" s="1707"/>
      <c r="AJ22" s="1707"/>
      <c r="AK22" s="1707"/>
      <c r="AL22" s="1707"/>
      <c r="AM22" s="161"/>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row>
    <row r="23" spans="1:69" ht="14.1" customHeight="1">
      <c r="A23" s="23"/>
      <c r="B23" s="29"/>
      <c r="C23" s="182" t="s">
        <v>464</v>
      </c>
      <c r="D23" s="1737" t="s">
        <v>1109</v>
      </c>
      <c r="E23" s="1737"/>
      <c r="F23" s="1737"/>
      <c r="G23" s="1737"/>
      <c r="H23" s="1737"/>
      <c r="I23" s="2887"/>
      <c r="J23" s="2887"/>
      <c r="K23" s="2887"/>
      <c r="L23" s="2887"/>
      <c r="M23" s="2887"/>
      <c r="N23" s="2887"/>
      <c r="O23" s="2887"/>
      <c r="P23" s="2887"/>
      <c r="Q23" s="2887"/>
      <c r="R23" s="2887"/>
      <c r="S23" s="2887"/>
      <c r="T23" s="2887"/>
      <c r="U23" s="2887"/>
      <c r="V23" s="2887"/>
      <c r="W23" s="2887"/>
      <c r="X23" s="2887"/>
      <c r="Y23" s="2887"/>
      <c r="Z23" s="2887"/>
      <c r="AA23" s="561"/>
      <c r="AB23" s="169" t="s">
        <v>126</v>
      </c>
      <c r="AC23" s="1707" t="s">
        <v>787</v>
      </c>
      <c r="AD23" s="1707"/>
      <c r="AE23" s="1707"/>
      <c r="AF23" s="1707"/>
      <c r="AG23" s="1707"/>
      <c r="AH23" s="1707"/>
      <c r="AI23" s="1707"/>
      <c r="AJ23" s="1707"/>
      <c r="AK23" s="1707"/>
      <c r="AL23" s="1707"/>
      <c r="AM23" s="161"/>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row>
    <row r="24" spans="1:69" ht="14.1" customHeight="1">
      <c r="A24" s="23"/>
      <c r="B24" s="29"/>
      <c r="D24" s="763" t="s">
        <v>495</v>
      </c>
      <c r="E24" s="2843" t="s">
        <v>496</v>
      </c>
      <c r="F24" s="2843"/>
      <c r="G24" s="2843"/>
      <c r="H24" s="2843"/>
      <c r="I24" s="2843"/>
      <c r="J24" s="2843"/>
      <c r="K24" s="2843"/>
      <c r="L24" s="2843"/>
      <c r="M24" s="764" t="s">
        <v>497</v>
      </c>
      <c r="N24" s="2880" t="s">
        <v>928</v>
      </c>
      <c r="O24" s="2880"/>
      <c r="P24" s="2842"/>
      <c r="Q24" s="2842"/>
      <c r="R24" s="764" t="s">
        <v>98</v>
      </c>
      <c r="S24" s="2842"/>
      <c r="T24" s="2842"/>
      <c r="U24" s="764" t="s">
        <v>28</v>
      </c>
      <c r="V24" s="2842"/>
      <c r="W24" s="2842"/>
      <c r="X24" s="2843" t="s">
        <v>312</v>
      </c>
      <c r="Y24" s="2843"/>
      <c r="AA24" s="761"/>
      <c r="AB24" s="199"/>
      <c r="AC24" s="1707"/>
      <c r="AD24" s="1707"/>
      <c r="AE24" s="1707"/>
      <c r="AF24" s="1707"/>
      <c r="AG24" s="1707"/>
      <c r="AH24" s="1707"/>
      <c r="AI24" s="1707"/>
      <c r="AJ24" s="1707"/>
      <c r="AK24" s="1707"/>
      <c r="AL24" s="1707"/>
      <c r="AM24" s="177"/>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row>
    <row r="25" spans="1:69" ht="14.1" customHeight="1">
      <c r="A25" s="23"/>
      <c r="B25" s="29"/>
      <c r="C25" s="182"/>
      <c r="Z25" s="47"/>
      <c r="AA25" s="761"/>
      <c r="AB25" s="199"/>
      <c r="AC25" s="86"/>
      <c r="AD25" s="86"/>
      <c r="AE25" s="86"/>
      <c r="AF25" s="86"/>
      <c r="AG25" s="86"/>
      <c r="AH25" s="86"/>
      <c r="AI25" s="86"/>
      <c r="AJ25" s="86"/>
      <c r="AK25" s="86"/>
      <c r="AL25" s="86"/>
      <c r="AM25" s="177"/>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row>
    <row r="26" spans="1:69" ht="14.1" customHeight="1">
      <c r="A26" s="23"/>
      <c r="B26" s="2729" t="s">
        <v>588</v>
      </c>
      <c r="C26" s="2256"/>
      <c r="D26" s="1994" t="s">
        <v>491</v>
      </c>
      <c r="E26" s="1994"/>
      <c r="F26" s="1994"/>
      <c r="G26" s="1994"/>
      <c r="H26" s="1994"/>
      <c r="I26" s="1994"/>
      <c r="J26" s="1994"/>
      <c r="K26" s="1994"/>
      <c r="L26" s="1994"/>
      <c r="M26" s="1994"/>
      <c r="N26" s="1994"/>
      <c r="O26" s="1994"/>
      <c r="P26" s="1994"/>
      <c r="Q26" s="1994"/>
      <c r="R26" s="1994"/>
      <c r="S26" s="1994"/>
      <c r="T26" s="1994"/>
      <c r="U26" s="1994"/>
      <c r="V26" s="1994"/>
      <c r="W26" s="1994"/>
      <c r="X26" s="1994"/>
      <c r="Y26" s="1994"/>
      <c r="Z26" s="1994"/>
      <c r="AA26" s="561"/>
      <c r="AB26" s="765"/>
      <c r="AC26" s="766"/>
      <c r="AD26" s="766"/>
      <c r="AE26" s="766"/>
      <c r="AF26" s="766"/>
      <c r="AG26" s="766"/>
      <c r="AH26" s="766"/>
      <c r="AI26" s="766"/>
      <c r="AJ26" s="766"/>
      <c r="AK26" s="766"/>
      <c r="AL26" s="86"/>
      <c r="AM26" s="177"/>
      <c r="AN26" s="767"/>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row>
    <row r="27" spans="1:69" ht="14.1" customHeight="1">
      <c r="A27" s="23"/>
      <c r="B27" s="34"/>
      <c r="C27" s="171" t="s">
        <v>35</v>
      </c>
      <c r="D27" s="166" t="s">
        <v>492</v>
      </c>
      <c r="E27" s="166"/>
      <c r="F27" s="166"/>
      <c r="G27" s="166"/>
      <c r="H27" s="166"/>
      <c r="I27" s="166"/>
      <c r="J27" s="759"/>
      <c r="K27" s="759"/>
      <c r="L27" s="759"/>
      <c r="M27" s="759"/>
      <c r="N27" s="759"/>
      <c r="O27" s="759"/>
      <c r="P27" s="759"/>
      <c r="Q27" s="759"/>
      <c r="U27" s="759"/>
      <c r="V27" s="759"/>
      <c r="W27" s="759"/>
      <c r="X27" s="759"/>
      <c r="Y27" s="759"/>
      <c r="Z27" s="759"/>
      <c r="AA27" s="561"/>
      <c r="AB27" s="169" t="s">
        <v>126</v>
      </c>
      <c r="AC27" s="1707" t="s">
        <v>1021</v>
      </c>
      <c r="AD27" s="1707"/>
      <c r="AE27" s="1707"/>
      <c r="AF27" s="1707"/>
      <c r="AG27" s="1707"/>
      <c r="AH27" s="1707"/>
      <c r="AI27" s="1707"/>
      <c r="AJ27" s="1707"/>
      <c r="AK27" s="1707"/>
      <c r="AL27" s="1707"/>
      <c r="AM27" s="177"/>
      <c r="AN27" s="767"/>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row>
    <row r="28" spans="1:69" ht="14.1" customHeight="1">
      <c r="A28" s="23"/>
      <c r="B28" s="34"/>
      <c r="C28" s="763"/>
      <c r="D28" s="2847" t="s">
        <v>1082</v>
      </c>
      <c r="E28" s="2847"/>
      <c r="F28" s="2847"/>
      <c r="G28" s="2847"/>
      <c r="H28" s="2847"/>
      <c r="I28" s="2847"/>
      <c r="J28" s="2848"/>
      <c r="K28" s="2846" t="s">
        <v>1084</v>
      </c>
      <c r="L28" s="2846"/>
      <c r="M28" s="2846"/>
      <c r="N28" s="2846"/>
      <c r="O28" s="2846"/>
      <c r="P28" s="2846"/>
      <c r="Q28" s="2846"/>
      <c r="R28" s="2846"/>
      <c r="S28" s="2846"/>
      <c r="T28" s="2846"/>
      <c r="U28" s="2846"/>
      <c r="V28" s="2846"/>
      <c r="W28" s="2146" t="s">
        <v>1083</v>
      </c>
      <c r="X28" s="2146"/>
      <c r="Y28" s="2146"/>
      <c r="Z28" s="2477"/>
      <c r="AA28" s="561"/>
      <c r="AB28" s="169"/>
      <c r="AC28" s="1707"/>
      <c r="AD28" s="1707"/>
      <c r="AE28" s="1707"/>
      <c r="AF28" s="1707"/>
      <c r="AG28" s="1707"/>
      <c r="AH28" s="1707"/>
      <c r="AI28" s="1707"/>
      <c r="AJ28" s="1707"/>
      <c r="AK28" s="1707"/>
      <c r="AL28" s="1707"/>
      <c r="AM28" s="161"/>
      <c r="AN28" s="41"/>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row>
    <row r="29" spans="1:69" ht="14.1" customHeight="1">
      <c r="A29" s="23"/>
      <c r="B29" s="34"/>
      <c r="C29" s="768"/>
      <c r="D29" s="2849"/>
      <c r="E29" s="2849"/>
      <c r="F29" s="2849"/>
      <c r="G29" s="2849"/>
      <c r="H29" s="2849"/>
      <c r="I29" s="2849"/>
      <c r="J29" s="2850"/>
      <c r="K29" s="2846"/>
      <c r="L29" s="2846"/>
      <c r="M29" s="2846"/>
      <c r="N29" s="2846"/>
      <c r="O29" s="2846"/>
      <c r="P29" s="2846"/>
      <c r="Q29" s="2846"/>
      <c r="R29" s="2846"/>
      <c r="S29" s="2846"/>
      <c r="T29" s="2846"/>
      <c r="U29" s="2846"/>
      <c r="V29" s="2846"/>
      <c r="W29" s="2844"/>
      <c r="X29" s="2844"/>
      <c r="Y29" s="2844"/>
      <c r="Z29" s="2845"/>
      <c r="AA29" s="561"/>
      <c r="AB29" s="169" t="s">
        <v>126</v>
      </c>
      <c r="AC29" s="1707" t="s">
        <v>838</v>
      </c>
      <c r="AD29" s="1707"/>
      <c r="AE29" s="1707"/>
      <c r="AF29" s="1707"/>
      <c r="AG29" s="1707"/>
      <c r="AH29" s="1707"/>
      <c r="AI29" s="1707"/>
      <c r="AJ29" s="1707"/>
      <c r="AK29" s="1707"/>
      <c r="AL29" s="1707"/>
      <c r="AM29" s="161"/>
      <c r="AN29" s="35"/>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row>
    <row r="30" spans="1:69" ht="14.1" customHeight="1">
      <c r="A30" s="23"/>
      <c r="B30" s="29"/>
      <c r="C30" s="23"/>
      <c r="D30" s="2855"/>
      <c r="E30" s="2855"/>
      <c r="F30" s="2855"/>
      <c r="G30" s="2855"/>
      <c r="H30" s="2855"/>
      <c r="I30" s="2855"/>
      <c r="J30" s="2856"/>
      <c r="K30" s="769"/>
      <c r="L30" s="770" t="s">
        <v>843</v>
      </c>
      <c r="M30" s="770"/>
      <c r="N30" s="771"/>
      <c r="O30" s="771"/>
      <c r="P30" s="771"/>
      <c r="Q30" s="772"/>
      <c r="R30" s="770" t="s">
        <v>1085</v>
      </c>
      <c r="S30" s="770"/>
      <c r="T30" s="547"/>
      <c r="U30" s="547"/>
      <c r="V30" s="773"/>
      <c r="W30" s="2871"/>
      <c r="X30" s="2871"/>
      <c r="Y30" s="2871"/>
      <c r="Z30" s="2872"/>
      <c r="AA30" s="761"/>
      <c r="AB30" s="169"/>
      <c r="AC30" s="1707"/>
      <c r="AD30" s="1707"/>
      <c r="AE30" s="1707"/>
      <c r="AF30" s="1707"/>
      <c r="AG30" s="1707"/>
      <c r="AH30" s="1707"/>
      <c r="AI30" s="1707"/>
      <c r="AJ30" s="1707"/>
      <c r="AK30" s="1707"/>
      <c r="AL30" s="1707"/>
      <c r="AM30" s="161"/>
      <c r="AN30" s="35"/>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row>
    <row r="31" spans="1:69" ht="14.1" customHeight="1">
      <c r="A31" s="23"/>
      <c r="B31" s="34"/>
      <c r="C31" s="23"/>
      <c r="D31" s="2851"/>
      <c r="E31" s="2851"/>
      <c r="F31" s="2851"/>
      <c r="G31" s="2851"/>
      <c r="H31" s="2851"/>
      <c r="I31" s="2851"/>
      <c r="J31" s="2852"/>
      <c r="K31" s="774"/>
      <c r="L31" s="775" t="s">
        <v>1110</v>
      </c>
      <c r="M31" s="775"/>
      <c r="N31" s="776"/>
      <c r="O31" s="776"/>
      <c r="P31" s="776"/>
      <c r="Q31" s="776"/>
      <c r="R31" s="776"/>
      <c r="S31" s="776"/>
      <c r="T31" s="776"/>
      <c r="U31" s="776"/>
      <c r="V31" s="777"/>
      <c r="W31" s="2869"/>
      <c r="X31" s="2869"/>
      <c r="Y31" s="2869"/>
      <c r="Z31" s="2870"/>
      <c r="AA31" s="561"/>
      <c r="AB31" s="169" t="s">
        <v>126</v>
      </c>
      <c r="AC31" s="1707" t="s">
        <v>839</v>
      </c>
      <c r="AD31" s="1707"/>
      <c r="AE31" s="1707"/>
      <c r="AF31" s="1707"/>
      <c r="AG31" s="1707"/>
      <c r="AH31" s="1707"/>
      <c r="AI31" s="1707"/>
      <c r="AJ31" s="1707"/>
      <c r="AK31" s="1707"/>
      <c r="AL31" s="1707"/>
      <c r="AM31" s="161"/>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row>
    <row r="32" spans="1:69" ht="14.1" customHeight="1">
      <c r="A32" s="23"/>
      <c r="B32" s="34"/>
      <c r="C32" s="23"/>
      <c r="D32" s="2851"/>
      <c r="E32" s="2851"/>
      <c r="F32" s="2851"/>
      <c r="G32" s="2851"/>
      <c r="H32" s="2851"/>
      <c r="I32" s="2851"/>
      <c r="J32" s="2852"/>
      <c r="K32" s="769"/>
      <c r="L32" s="770" t="s">
        <v>843</v>
      </c>
      <c r="M32" s="770"/>
      <c r="N32" s="771"/>
      <c r="O32" s="771"/>
      <c r="P32" s="771"/>
      <c r="Q32" s="772"/>
      <c r="R32" s="770" t="s">
        <v>1085</v>
      </c>
      <c r="S32" s="770"/>
      <c r="T32" s="547"/>
      <c r="U32" s="547"/>
      <c r="V32" s="773"/>
      <c r="W32" s="2869"/>
      <c r="X32" s="2869"/>
      <c r="Y32" s="2869"/>
      <c r="Z32" s="2870"/>
      <c r="AA32" s="561"/>
      <c r="AB32" s="169"/>
      <c r="AC32" s="1707"/>
      <c r="AD32" s="1707"/>
      <c r="AE32" s="1707"/>
      <c r="AF32" s="1707"/>
      <c r="AG32" s="1707"/>
      <c r="AH32" s="1707"/>
      <c r="AI32" s="1707"/>
      <c r="AJ32" s="1707"/>
      <c r="AK32" s="1707"/>
      <c r="AL32" s="1707"/>
      <c r="AM32" s="177"/>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row>
    <row r="33" spans="1:69" ht="14.1" customHeight="1">
      <c r="A33" s="23"/>
      <c r="B33" s="200"/>
      <c r="C33" s="166"/>
      <c r="D33" s="2851"/>
      <c r="E33" s="2851"/>
      <c r="F33" s="2851"/>
      <c r="G33" s="2851"/>
      <c r="H33" s="2851"/>
      <c r="I33" s="2851"/>
      <c r="J33" s="2852"/>
      <c r="K33" s="769"/>
      <c r="L33" s="770" t="s">
        <v>1110</v>
      </c>
      <c r="M33" s="770"/>
      <c r="N33" s="778"/>
      <c r="O33" s="778"/>
      <c r="P33" s="778"/>
      <c r="Q33" s="778"/>
      <c r="R33" s="778"/>
      <c r="S33" s="778"/>
      <c r="T33" s="778"/>
      <c r="U33" s="778"/>
      <c r="V33" s="779"/>
      <c r="W33" s="2869"/>
      <c r="X33" s="2869"/>
      <c r="Y33" s="2869"/>
      <c r="Z33" s="2870"/>
      <c r="AA33" s="561"/>
      <c r="AB33" s="169" t="s">
        <v>126</v>
      </c>
      <c r="AC33" s="1707" t="s">
        <v>840</v>
      </c>
      <c r="AD33" s="1707"/>
      <c r="AE33" s="1707"/>
      <c r="AF33" s="1707"/>
      <c r="AG33" s="1707"/>
      <c r="AH33" s="1707"/>
      <c r="AI33" s="1707"/>
      <c r="AJ33" s="1707"/>
      <c r="AK33" s="1707"/>
      <c r="AL33" s="1707"/>
      <c r="AM33" s="161"/>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row>
    <row r="34" spans="1:69" ht="14.1" customHeight="1">
      <c r="A34" s="23"/>
      <c r="B34" s="29"/>
      <c r="C34" s="23"/>
      <c r="D34" s="2851"/>
      <c r="E34" s="2851"/>
      <c r="F34" s="2851"/>
      <c r="G34" s="2851"/>
      <c r="H34" s="2851"/>
      <c r="I34" s="2851"/>
      <c r="J34" s="2852"/>
      <c r="K34" s="780"/>
      <c r="L34" s="781" t="s">
        <v>843</v>
      </c>
      <c r="M34" s="781"/>
      <c r="N34" s="782"/>
      <c r="O34" s="782"/>
      <c r="P34" s="782"/>
      <c r="Q34" s="783"/>
      <c r="R34" s="781" t="s">
        <v>1085</v>
      </c>
      <c r="S34" s="781"/>
      <c r="T34" s="784"/>
      <c r="U34" s="784"/>
      <c r="V34" s="785"/>
      <c r="W34" s="2869"/>
      <c r="X34" s="2869"/>
      <c r="Y34" s="2869"/>
      <c r="Z34" s="2870"/>
      <c r="AA34" s="761"/>
      <c r="AB34" s="169"/>
      <c r="AC34" s="1707"/>
      <c r="AD34" s="1707"/>
      <c r="AE34" s="1707"/>
      <c r="AF34" s="1707"/>
      <c r="AG34" s="1707"/>
      <c r="AH34" s="1707"/>
      <c r="AI34" s="1707"/>
      <c r="AJ34" s="1707"/>
      <c r="AK34" s="1707"/>
      <c r="AL34" s="1707"/>
      <c r="AM34" s="161"/>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row>
    <row r="35" spans="1:69" ht="14.1" customHeight="1">
      <c r="A35" s="23"/>
      <c r="B35" s="29"/>
      <c r="C35" s="172"/>
      <c r="D35" s="2851"/>
      <c r="E35" s="2851"/>
      <c r="F35" s="2851"/>
      <c r="G35" s="2851"/>
      <c r="H35" s="2851"/>
      <c r="I35" s="2851"/>
      <c r="J35" s="2852"/>
      <c r="K35" s="774"/>
      <c r="L35" s="775" t="s">
        <v>1110</v>
      </c>
      <c r="M35" s="775"/>
      <c r="N35" s="776"/>
      <c r="O35" s="776"/>
      <c r="P35" s="776"/>
      <c r="Q35" s="776"/>
      <c r="R35" s="776"/>
      <c r="S35" s="776"/>
      <c r="T35" s="776"/>
      <c r="U35" s="776"/>
      <c r="V35" s="777"/>
      <c r="W35" s="2869"/>
      <c r="X35" s="2869"/>
      <c r="Y35" s="2869"/>
      <c r="Z35" s="2870"/>
      <c r="AA35" s="761"/>
      <c r="AB35" s="169" t="s">
        <v>126</v>
      </c>
      <c r="AC35" s="1707" t="s">
        <v>1604</v>
      </c>
      <c r="AD35" s="1707"/>
      <c r="AE35" s="1707"/>
      <c r="AF35" s="1707"/>
      <c r="AG35" s="1707"/>
      <c r="AH35" s="1707"/>
      <c r="AI35" s="1707"/>
      <c r="AJ35" s="1707"/>
      <c r="AK35" s="1707"/>
      <c r="AL35" s="1707"/>
      <c r="AM35" s="177"/>
      <c r="AO35" s="160"/>
    </row>
    <row r="36" spans="1:69" ht="14.1" customHeight="1">
      <c r="A36" s="23"/>
      <c r="B36" s="34"/>
      <c r="D36" s="2851"/>
      <c r="E36" s="2851"/>
      <c r="F36" s="2851"/>
      <c r="G36" s="2851"/>
      <c r="H36" s="2851"/>
      <c r="I36" s="2851"/>
      <c r="J36" s="2852"/>
      <c r="K36" s="769"/>
      <c r="L36" s="770" t="s">
        <v>843</v>
      </c>
      <c r="M36" s="770"/>
      <c r="N36" s="771"/>
      <c r="O36" s="771"/>
      <c r="P36" s="771"/>
      <c r="Q36" s="772"/>
      <c r="R36" s="770" t="s">
        <v>1085</v>
      </c>
      <c r="S36" s="770"/>
      <c r="T36" s="547"/>
      <c r="U36" s="547"/>
      <c r="V36" s="773"/>
      <c r="W36" s="2869"/>
      <c r="X36" s="2869"/>
      <c r="Y36" s="2869"/>
      <c r="Z36" s="2870"/>
      <c r="AA36" s="195"/>
      <c r="AB36" s="169"/>
      <c r="AC36" s="1707"/>
      <c r="AD36" s="1707"/>
      <c r="AE36" s="1707"/>
      <c r="AF36" s="1707"/>
      <c r="AG36" s="1707"/>
      <c r="AH36" s="1707"/>
      <c r="AI36" s="1707"/>
      <c r="AJ36" s="1707"/>
      <c r="AK36" s="1707"/>
      <c r="AL36" s="1707"/>
      <c r="AM36" s="161"/>
      <c r="AN36" s="86"/>
      <c r="AO36" s="160"/>
    </row>
    <row r="37" spans="1:69" ht="14.1" customHeight="1">
      <c r="A37" s="23"/>
      <c r="B37" s="200"/>
      <c r="C37" s="166"/>
      <c r="D37" s="2851"/>
      <c r="E37" s="2851"/>
      <c r="F37" s="2851"/>
      <c r="G37" s="2851"/>
      <c r="H37" s="2851"/>
      <c r="I37" s="2851"/>
      <c r="J37" s="2852"/>
      <c r="K37" s="769"/>
      <c r="L37" s="770" t="s">
        <v>1110</v>
      </c>
      <c r="M37" s="770"/>
      <c r="N37" s="778"/>
      <c r="O37" s="778"/>
      <c r="P37" s="778"/>
      <c r="Q37" s="778"/>
      <c r="R37" s="778"/>
      <c r="S37" s="778"/>
      <c r="T37" s="778"/>
      <c r="U37" s="778"/>
      <c r="V37" s="779"/>
      <c r="W37" s="2869"/>
      <c r="X37" s="2869"/>
      <c r="Y37" s="2869"/>
      <c r="Z37" s="2870"/>
      <c r="AA37" s="786"/>
      <c r="AB37" s="199"/>
      <c r="AC37" s="1707"/>
      <c r="AD37" s="1707"/>
      <c r="AE37" s="1707"/>
      <c r="AF37" s="1707"/>
      <c r="AG37" s="1707"/>
      <c r="AH37" s="1707"/>
      <c r="AI37" s="1707"/>
      <c r="AJ37" s="1707"/>
      <c r="AK37" s="1707"/>
      <c r="AL37" s="1707"/>
      <c r="AM37" s="161"/>
      <c r="AO37" s="160"/>
    </row>
    <row r="38" spans="1:69" ht="14.1" customHeight="1">
      <c r="A38" s="23"/>
      <c r="B38" s="200"/>
      <c r="C38" s="166"/>
      <c r="D38" s="2851"/>
      <c r="E38" s="2851"/>
      <c r="F38" s="2851"/>
      <c r="G38" s="2851"/>
      <c r="H38" s="2851"/>
      <c r="I38" s="2851"/>
      <c r="J38" s="2852"/>
      <c r="K38" s="780"/>
      <c r="L38" s="781" t="s">
        <v>843</v>
      </c>
      <c r="M38" s="781"/>
      <c r="N38" s="782"/>
      <c r="O38" s="782"/>
      <c r="P38" s="782"/>
      <c r="Q38" s="783"/>
      <c r="R38" s="781" t="s">
        <v>1085</v>
      </c>
      <c r="S38" s="781"/>
      <c r="T38" s="784"/>
      <c r="U38" s="784"/>
      <c r="V38" s="785"/>
      <c r="W38" s="2864"/>
      <c r="X38" s="2864"/>
      <c r="Y38" s="2864"/>
      <c r="Z38" s="2865"/>
      <c r="AA38" s="786"/>
      <c r="AB38" s="199"/>
      <c r="AC38" s="1707"/>
      <c r="AD38" s="1707"/>
      <c r="AE38" s="1707"/>
      <c r="AF38" s="1707"/>
      <c r="AG38" s="1707"/>
      <c r="AH38" s="1707"/>
      <c r="AI38" s="1707"/>
      <c r="AJ38" s="1707"/>
      <c r="AK38" s="1707"/>
      <c r="AL38" s="1707"/>
      <c r="AM38" s="161"/>
      <c r="AO38" s="160"/>
    </row>
    <row r="39" spans="1:69" ht="14.1" customHeight="1">
      <c r="A39" s="23"/>
      <c r="B39" s="200"/>
      <c r="C39" s="166"/>
      <c r="D39" s="2853"/>
      <c r="E39" s="2853"/>
      <c r="F39" s="2853"/>
      <c r="G39" s="2853"/>
      <c r="H39" s="2853"/>
      <c r="I39" s="2853"/>
      <c r="J39" s="2854"/>
      <c r="K39" s="787"/>
      <c r="L39" s="788" t="s">
        <v>1110</v>
      </c>
      <c r="M39" s="788"/>
      <c r="N39" s="789"/>
      <c r="O39" s="789"/>
      <c r="P39" s="789"/>
      <c r="Q39" s="789"/>
      <c r="R39" s="789"/>
      <c r="S39" s="789"/>
      <c r="T39" s="789"/>
      <c r="U39" s="789"/>
      <c r="V39" s="790"/>
      <c r="W39" s="2366"/>
      <c r="X39" s="2366"/>
      <c r="Y39" s="2366"/>
      <c r="Z39" s="2367"/>
      <c r="AA39" s="786"/>
      <c r="AB39" s="199"/>
      <c r="AC39" s="160"/>
      <c r="AD39" s="160"/>
      <c r="AE39" s="160"/>
      <c r="AF39" s="160"/>
      <c r="AG39" s="160"/>
      <c r="AH39" s="160"/>
      <c r="AI39" s="160"/>
      <c r="AJ39" s="160"/>
      <c r="AK39" s="160"/>
      <c r="AL39" s="160"/>
      <c r="AM39" s="161"/>
      <c r="AO39" s="160"/>
    </row>
    <row r="40" spans="1:69" ht="14.1" customHeight="1">
      <c r="A40" s="23"/>
      <c r="B40" s="29"/>
      <c r="C40" s="23"/>
      <c r="F40" s="47"/>
      <c r="G40" s="47"/>
      <c r="H40" s="47"/>
      <c r="I40" s="47"/>
      <c r="J40" s="47"/>
      <c r="K40" s="47"/>
      <c r="L40" s="47"/>
      <c r="M40" s="47"/>
      <c r="N40" s="47"/>
      <c r="O40" s="47"/>
      <c r="P40" s="47"/>
      <c r="Q40" s="47"/>
      <c r="R40" s="47"/>
      <c r="S40" s="47"/>
      <c r="T40" s="47"/>
      <c r="U40" s="47"/>
      <c r="V40" s="47"/>
      <c r="W40" s="47"/>
      <c r="X40" s="47"/>
      <c r="Y40" s="47"/>
      <c r="Z40" s="47"/>
      <c r="AA40" s="195"/>
      <c r="AB40" s="199"/>
      <c r="AC40" s="160"/>
      <c r="AD40" s="160"/>
      <c r="AE40" s="160"/>
      <c r="AF40" s="160"/>
      <c r="AG40" s="160"/>
      <c r="AH40" s="160"/>
      <c r="AI40" s="160"/>
      <c r="AJ40" s="160"/>
      <c r="AK40" s="160"/>
      <c r="AL40" s="160"/>
      <c r="AM40" s="161"/>
    </row>
    <row r="41" spans="1:69" ht="14.1" customHeight="1">
      <c r="A41" s="23"/>
      <c r="B41" s="2729" t="s">
        <v>494</v>
      </c>
      <c r="C41" s="2256"/>
      <c r="D41" s="1740" t="s">
        <v>733</v>
      </c>
      <c r="E41" s="1740"/>
      <c r="F41" s="1740"/>
      <c r="G41" s="1740"/>
      <c r="H41" s="1740"/>
      <c r="I41" s="1740"/>
      <c r="J41" s="1740"/>
      <c r="K41" s="1740"/>
      <c r="L41" s="1740"/>
      <c r="M41" s="1740"/>
      <c r="N41" s="1740"/>
      <c r="O41" s="1740"/>
      <c r="P41" s="1740"/>
      <c r="Q41" s="1740"/>
      <c r="R41" s="1740"/>
      <c r="S41" s="1740"/>
      <c r="T41" s="1740"/>
      <c r="U41" s="1740"/>
      <c r="V41" s="1740"/>
      <c r="W41" s="1740"/>
      <c r="X41" s="1740"/>
      <c r="Y41" s="1740"/>
      <c r="Z41" s="1740"/>
      <c r="AA41" s="30"/>
      <c r="AB41" s="169" t="s">
        <v>126</v>
      </c>
      <c r="AC41" s="1707" t="s">
        <v>841</v>
      </c>
      <c r="AD41" s="1707"/>
      <c r="AE41" s="1707"/>
      <c r="AF41" s="1707"/>
      <c r="AG41" s="1707"/>
      <c r="AH41" s="1707"/>
      <c r="AI41" s="1707"/>
      <c r="AJ41" s="1707"/>
      <c r="AK41" s="1707"/>
      <c r="AL41" s="1707"/>
      <c r="AM41" s="201"/>
      <c r="AN41" s="767"/>
      <c r="AO41" s="202"/>
    </row>
    <row r="42" spans="1:69" ht="14.1" customHeight="1">
      <c r="A42" s="23"/>
      <c r="B42" s="34"/>
      <c r="D42" s="1740"/>
      <c r="E42" s="1740"/>
      <c r="F42" s="1740"/>
      <c r="G42" s="1740"/>
      <c r="H42" s="1740"/>
      <c r="I42" s="1740"/>
      <c r="J42" s="1740"/>
      <c r="K42" s="1740"/>
      <c r="L42" s="1740"/>
      <c r="M42" s="1740"/>
      <c r="N42" s="1740"/>
      <c r="O42" s="1740"/>
      <c r="P42" s="1740"/>
      <c r="Q42" s="1740"/>
      <c r="R42" s="1740"/>
      <c r="S42" s="1740"/>
      <c r="T42" s="1740"/>
      <c r="U42" s="1740"/>
      <c r="V42" s="1740"/>
      <c r="W42" s="1740"/>
      <c r="X42" s="1740"/>
      <c r="Y42" s="1740"/>
      <c r="Z42" s="1740"/>
      <c r="AA42" s="30"/>
      <c r="AB42" s="169"/>
      <c r="AC42" s="1707"/>
      <c r="AD42" s="1707"/>
      <c r="AE42" s="1707"/>
      <c r="AF42" s="1707"/>
      <c r="AG42" s="1707"/>
      <c r="AH42" s="1707"/>
      <c r="AI42" s="1707"/>
      <c r="AJ42" s="1707"/>
      <c r="AK42" s="1707"/>
      <c r="AL42" s="1707"/>
      <c r="AM42" s="161"/>
      <c r="AN42" s="767"/>
      <c r="AO42" s="202"/>
    </row>
    <row r="43" spans="1:69" ht="14.1" customHeight="1">
      <c r="A43" s="23"/>
      <c r="B43" s="34"/>
      <c r="AA43" s="195"/>
      <c r="AB43" s="169" t="s">
        <v>126</v>
      </c>
      <c r="AC43" s="1707" t="s">
        <v>842</v>
      </c>
      <c r="AD43" s="1707"/>
      <c r="AE43" s="1707"/>
      <c r="AF43" s="1707"/>
      <c r="AG43" s="1707"/>
      <c r="AH43" s="1707"/>
      <c r="AI43" s="1707"/>
      <c r="AJ43" s="1707"/>
      <c r="AK43" s="1707"/>
      <c r="AL43" s="1707"/>
      <c r="AM43" s="161"/>
      <c r="AO43" s="160"/>
    </row>
    <row r="44" spans="1:69" ht="14.1" customHeight="1">
      <c r="A44" s="23"/>
      <c r="B44" s="1921">
        <v>5</v>
      </c>
      <c r="C44" s="1922"/>
      <c r="D44" s="1882" t="s">
        <v>725</v>
      </c>
      <c r="E44" s="1882"/>
      <c r="F44" s="1882"/>
      <c r="G44" s="1882"/>
      <c r="H44" s="1882"/>
      <c r="I44" s="1882"/>
      <c r="J44" s="1882"/>
      <c r="K44" s="1882"/>
      <c r="L44" s="1882"/>
      <c r="M44" s="1882"/>
      <c r="N44" s="1882"/>
      <c r="O44" s="1882"/>
      <c r="P44" s="1882"/>
      <c r="Q44" s="1882"/>
      <c r="R44" s="1882"/>
      <c r="S44" s="1882"/>
      <c r="T44" s="1882"/>
      <c r="U44" s="1882"/>
      <c r="V44" s="1882"/>
      <c r="W44" s="1882"/>
      <c r="X44" s="1882"/>
      <c r="Y44" s="1882"/>
      <c r="Z44" s="1882"/>
      <c r="AA44" s="791"/>
      <c r="AB44" s="174"/>
      <c r="AC44" s="1707"/>
      <c r="AD44" s="1707"/>
      <c r="AE44" s="1707"/>
      <c r="AF44" s="1707"/>
      <c r="AG44" s="1707"/>
      <c r="AH44" s="1707"/>
      <c r="AI44" s="1707"/>
      <c r="AJ44" s="1707"/>
      <c r="AK44" s="1707"/>
      <c r="AL44" s="1707"/>
      <c r="AM44" s="792"/>
      <c r="AN44" s="35"/>
      <c r="AO44" s="160"/>
    </row>
    <row r="45" spans="1:69" ht="14.1" customHeight="1">
      <c r="A45" s="23"/>
      <c r="B45" s="2839" t="s">
        <v>698</v>
      </c>
      <c r="C45" s="2840"/>
      <c r="D45" s="1737" t="s">
        <v>726</v>
      </c>
      <c r="E45" s="1737"/>
      <c r="F45" s="1737"/>
      <c r="G45" s="1737"/>
      <c r="H45" s="1737"/>
      <c r="I45" s="1737"/>
      <c r="J45" s="1737"/>
      <c r="K45" s="1737"/>
      <c r="L45" s="1737"/>
      <c r="M45" s="1737"/>
      <c r="N45" s="1737"/>
      <c r="O45" s="1737"/>
      <c r="P45" s="1737"/>
      <c r="Q45" s="1737"/>
      <c r="R45" s="1737"/>
      <c r="S45" s="1737"/>
      <c r="T45" s="1737"/>
      <c r="U45" s="1737"/>
      <c r="V45" s="1737"/>
      <c r="W45" s="1737"/>
      <c r="X45" s="1737"/>
      <c r="Y45" s="1737"/>
      <c r="Z45" s="1737"/>
      <c r="AB45" s="794" t="s">
        <v>30</v>
      </c>
      <c r="AC45" s="2022" t="s">
        <v>33</v>
      </c>
      <c r="AD45" s="2022"/>
      <c r="AE45" s="2022"/>
      <c r="AF45" s="2022"/>
      <c r="AG45" s="2022"/>
      <c r="AH45" s="2022"/>
      <c r="AI45" s="2022"/>
      <c r="AJ45" s="2022"/>
      <c r="AK45" s="2022"/>
      <c r="AL45" s="2022"/>
      <c r="AM45" s="177"/>
      <c r="AO45" s="160"/>
    </row>
    <row r="46" spans="1:69" ht="14.1" customHeight="1">
      <c r="A46" s="23"/>
      <c r="B46" s="795"/>
      <c r="J46" s="796"/>
      <c r="K46" s="797"/>
      <c r="L46" s="797"/>
      <c r="M46" s="165"/>
      <c r="N46" s="165"/>
      <c r="O46" s="796"/>
      <c r="P46" s="2841"/>
      <c r="Q46" s="2841"/>
      <c r="R46" s="166"/>
      <c r="U46" s="759"/>
      <c r="V46" s="759"/>
      <c r="W46" s="759"/>
      <c r="X46" s="759"/>
      <c r="Y46" s="759"/>
      <c r="Z46" s="759"/>
      <c r="AA46" s="195"/>
      <c r="AB46" s="756"/>
      <c r="AC46" s="1707" t="s">
        <v>34</v>
      </c>
      <c r="AD46" s="1707"/>
      <c r="AE46" s="1707"/>
      <c r="AF46" s="1707"/>
      <c r="AG46" s="1707"/>
      <c r="AH46" s="1707"/>
      <c r="AI46" s="1707"/>
      <c r="AJ46" s="1707"/>
      <c r="AK46" s="1707"/>
      <c r="AL46" s="1707"/>
      <c r="AM46" s="161"/>
      <c r="AO46" s="167"/>
    </row>
    <row r="47" spans="1:69" ht="14.1" customHeight="1">
      <c r="A47" s="23"/>
      <c r="B47" s="795"/>
      <c r="C47" s="136" t="s">
        <v>15</v>
      </c>
      <c r="D47" s="1737" t="s">
        <v>1605</v>
      </c>
      <c r="E47" s="1737"/>
      <c r="F47" s="1737"/>
      <c r="G47" s="1737"/>
      <c r="H47" s="1737"/>
      <c r="I47" s="1737"/>
      <c r="J47" s="1737"/>
      <c r="K47" s="1737"/>
      <c r="L47" s="1737"/>
      <c r="M47" s="1737"/>
      <c r="N47" s="1737"/>
      <c r="O47" s="1737"/>
      <c r="P47" s="1737"/>
      <c r="Q47" s="1737"/>
      <c r="R47" s="1737"/>
      <c r="S47" s="1737"/>
      <c r="T47" s="1737"/>
      <c r="U47" s="1737"/>
      <c r="V47" s="1737"/>
      <c r="W47" s="1737"/>
      <c r="X47" s="1737"/>
      <c r="Y47" s="1737"/>
      <c r="Z47" s="1737"/>
      <c r="AA47" s="47"/>
      <c r="AB47" s="756"/>
      <c r="AC47" s="1707"/>
      <c r="AD47" s="1707"/>
      <c r="AE47" s="1707"/>
      <c r="AF47" s="1707"/>
      <c r="AG47" s="1707"/>
      <c r="AH47" s="1707"/>
      <c r="AI47" s="1707"/>
      <c r="AJ47" s="1707"/>
      <c r="AK47" s="1707"/>
      <c r="AL47" s="1707"/>
      <c r="AM47" s="161"/>
      <c r="AO47" s="167"/>
    </row>
    <row r="48" spans="1:69" ht="14.1" customHeight="1">
      <c r="A48" s="23"/>
      <c r="B48" s="795"/>
      <c r="C48" s="197"/>
      <c r="D48" s="1737" t="s">
        <v>313</v>
      </c>
      <c r="E48" s="1737"/>
      <c r="F48" s="1737"/>
      <c r="G48" s="1737"/>
      <c r="H48" s="1737"/>
      <c r="I48" s="1737"/>
      <c r="J48" s="1737"/>
      <c r="K48" s="1737"/>
      <c r="L48" s="1737"/>
      <c r="M48" s="1737"/>
      <c r="N48" s="1737"/>
      <c r="O48" s="1737"/>
      <c r="P48" s="1737"/>
      <c r="Q48" s="1737"/>
      <c r="R48" s="1737"/>
      <c r="S48" s="1737"/>
      <c r="T48" s="1737"/>
      <c r="U48" s="1737"/>
      <c r="V48" s="1737"/>
      <c r="W48" s="1737"/>
      <c r="X48" s="1737"/>
      <c r="Y48" s="1737"/>
      <c r="Z48" s="1737"/>
      <c r="AB48" s="756"/>
      <c r="AC48" s="1707"/>
      <c r="AD48" s="1707"/>
      <c r="AE48" s="1707"/>
      <c r="AF48" s="1707"/>
      <c r="AG48" s="1707"/>
      <c r="AH48" s="1707"/>
      <c r="AI48" s="1707"/>
      <c r="AJ48" s="1707"/>
      <c r="AK48" s="1707"/>
      <c r="AL48" s="1707"/>
      <c r="AM48" s="161"/>
      <c r="AO48" s="167"/>
    </row>
    <row r="49" spans="1:70" ht="14.1" customHeight="1">
      <c r="A49" s="23"/>
      <c r="B49" s="795"/>
      <c r="C49" s="197"/>
      <c r="D49" s="197"/>
      <c r="E49" s="1737" t="s">
        <v>768</v>
      </c>
      <c r="F49" s="1737"/>
      <c r="G49" s="1737"/>
      <c r="H49" s="1737"/>
      <c r="I49" s="1737"/>
      <c r="J49" s="1737"/>
      <c r="K49" s="197" t="s">
        <v>15</v>
      </c>
      <c r="M49" s="1737" t="s">
        <v>770</v>
      </c>
      <c r="N49" s="1737"/>
      <c r="O49" s="1737"/>
      <c r="P49" s="1737"/>
      <c r="Q49" s="23"/>
      <c r="R49" s="23"/>
      <c r="S49" s="23"/>
      <c r="V49" s="197"/>
      <c r="W49" s="197"/>
      <c r="X49" s="197"/>
      <c r="Y49" s="197"/>
      <c r="Z49" s="197"/>
      <c r="AA49" s="197"/>
      <c r="AB49" s="756"/>
      <c r="AC49" s="1707"/>
      <c r="AD49" s="1707"/>
      <c r="AE49" s="1707"/>
      <c r="AF49" s="1707"/>
      <c r="AG49" s="1707"/>
      <c r="AH49" s="1707"/>
      <c r="AI49" s="1707"/>
      <c r="AJ49" s="1707"/>
      <c r="AK49" s="1707"/>
      <c r="AL49" s="1707"/>
      <c r="AM49" s="161"/>
    </row>
    <row r="50" spans="1:70" ht="14.1" customHeight="1">
      <c r="A50" s="23"/>
      <c r="B50" s="795"/>
      <c r="C50" s="23"/>
      <c r="AA50" s="30"/>
      <c r="AB50" s="756"/>
      <c r="AC50" s="1707"/>
      <c r="AD50" s="1707"/>
      <c r="AE50" s="1707"/>
      <c r="AF50" s="1707"/>
      <c r="AG50" s="1707"/>
      <c r="AH50" s="1707"/>
      <c r="AI50" s="1707"/>
      <c r="AJ50" s="1707"/>
      <c r="AK50" s="1707"/>
      <c r="AL50" s="1707"/>
      <c r="AM50" s="161"/>
      <c r="AO50" s="167"/>
    </row>
    <row r="51" spans="1:70" ht="14.1" customHeight="1">
      <c r="A51" s="23"/>
      <c r="B51" s="2836" t="s">
        <v>501</v>
      </c>
      <c r="C51" s="2837"/>
      <c r="D51" s="1994" t="s">
        <v>502</v>
      </c>
      <c r="E51" s="1994"/>
      <c r="F51" s="1994"/>
      <c r="G51" s="1994"/>
      <c r="H51" s="1994"/>
      <c r="I51" s="1994"/>
      <c r="J51" s="1994"/>
      <c r="K51" s="1994"/>
      <c r="L51" s="1994"/>
      <c r="M51" s="1994"/>
      <c r="N51" s="1994"/>
      <c r="O51" s="1994"/>
      <c r="P51" s="1994"/>
      <c r="Q51" s="1994"/>
      <c r="R51" s="1994"/>
      <c r="S51" s="1994"/>
      <c r="T51" s="1994"/>
      <c r="U51" s="1994"/>
      <c r="V51" s="1994"/>
      <c r="W51" s="1994"/>
      <c r="X51" s="1994"/>
      <c r="Y51" s="1994"/>
      <c r="Z51" s="1994"/>
      <c r="AA51" s="166"/>
      <c r="AB51" s="756"/>
      <c r="AM51" s="792"/>
      <c r="AO51" s="167"/>
    </row>
    <row r="52" spans="1:70" ht="14.1" customHeight="1">
      <c r="A52" s="23"/>
      <c r="B52" s="34"/>
      <c r="F52" s="1929" t="s">
        <v>946</v>
      </c>
      <c r="G52" s="1929"/>
      <c r="H52" s="1929"/>
      <c r="I52" s="1929"/>
      <c r="J52" s="1929"/>
      <c r="K52" s="1929"/>
      <c r="L52" s="1929"/>
      <c r="M52" s="2838"/>
      <c r="N52" s="2838"/>
      <c r="O52" s="2838"/>
      <c r="P52" s="2838"/>
      <c r="Q52" s="2838"/>
      <c r="R52" s="2838"/>
      <c r="S52" s="2838"/>
      <c r="T52" s="2838"/>
      <c r="U52" s="2838"/>
      <c r="V52" s="2838"/>
      <c r="W52" s="133" t="s">
        <v>225</v>
      </c>
      <c r="X52" s="133"/>
      <c r="Y52" s="133"/>
      <c r="Z52" s="133"/>
      <c r="AA52" s="133"/>
      <c r="AB52" s="756"/>
      <c r="AM52" s="792"/>
      <c r="AN52" s="35"/>
      <c r="AP52" s="759" t="s">
        <v>222</v>
      </c>
      <c r="AQ52" s="758"/>
      <c r="AR52" s="758"/>
      <c r="AS52" s="758"/>
      <c r="AT52" s="758"/>
      <c r="AU52" s="758"/>
      <c r="AV52" s="758"/>
      <c r="AW52" s="758"/>
      <c r="AX52" s="759"/>
      <c r="AY52" s="759"/>
      <c r="AZ52" s="105"/>
      <c r="BA52" s="105"/>
      <c r="BB52" s="105"/>
      <c r="BC52" s="105"/>
      <c r="BD52" s="105"/>
      <c r="BE52" s="105"/>
      <c r="BF52" s="105"/>
      <c r="BG52" s="105"/>
      <c r="BH52" s="105"/>
      <c r="BI52" s="105"/>
      <c r="BJ52" s="105"/>
      <c r="BK52" s="105"/>
      <c r="BL52" s="105"/>
      <c r="BM52" s="105"/>
      <c r="BN52" s="105"/>
    </row>
    <row r="53" spans="1:70" ht="14.1" customHeight="1">
      <c r="A53" s="23"/>
      <c r="B53" s="795"/>
      <c r="C53" s="171"/>
      <c r="AA53" s="30"/>
      <c r="AB53" s="756"/>
      <c r="AM53" s="32"/>
      <c r="AP53" s="798"/>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799"/>
    </row>
    <row r="54" spans="1:70" ht="14.1" customHeight="1">
      <c r="A54" s="23"/>
      <c r="B54" s="2839" t="s">
        <v>702</v>
      </c>
      <c r="C54" s="2840"/>
      <c r="D54" s="1737" t="s">
        <v>727</v>
      </c>
      <c r="E54" s="1737"/>
      <c r="F54" s="1737"/>
      <c r="G54" s="1737"/>
      <c r="H54" s="1737"/>
      <c r="I54" s="1737"/>
      <c r="J54" s="1737"/>
      <c r="K54" s="1737"/>
      <c r="L54" s="1737"/>
      <c r="M54" s="1737"/>
      <c r="N54" s="1737"/>
      <c r="O54" s="1737"/>
      <c r="P54" s="1737"/>
      <c r="Q54" s="1737"/>
      <c r="R54" s="1737"/>
      <c r="S54" s="1737"/>
      <c r="T54" s="1737"/>
      <c r="U54" s="1737"/>
      <c r="V54" s="1737"/>
      <c r="W54" s="1737"/>
      <c r="X54" s="1737"/>
      <c r="Y54" s="1737"/>
      <c r="Z54" s="1737"/>
      <c r="AB54" s="176" t="s">
        <v>15</v>
      </c>
      <c r="AC54" s="2022" t="s">
        <v>218</v>
      </c>
      <c r="AD54" s="2022"/>
      <c r="AE54" s="2022"/>
      <c r="AF54" s="2022"/>
      <c r="AG54" s="2022"/>
      <c r="AH54" s="2022"/>
      <c r="AI54" s="2022"/>
      <c r="AJ54" s="2022"/>
      <c r="AK54" s="2022"/>
      <c r="AL54" s="2022"/>
      <c r="AM54" s="177"/>
      <c r="AP54" s="800" t="s">
        <v>15</v>
      </c>
      <c r="AQ54" s="202" t="s">
        <v>218</v>
      </c>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01"/>
    </row>
    <row r="55" spans="1:70" ht="14.1" customHeight="1">
      <c r="A55" s="23"/>
      <c r="B55" s="37"/>
      <c r="C55" s="802"/>
      <c r="D55" s="23"/>
      <c r="E55" s="23"/>
      <c r="F55" s="23"/>
      <c r="G55" s="23"/>
      <c r="H55" s="23"/>
      <c r="I55" s="23"/>
      <c r="J55" s="23"/>
      <c r="K55" s="23"/>
      <c r="L55" s="23"/>
      <c r="M55" s="23"/>
      <c r="N55" s="23"/>
      <c r="O55" s="23"/>
      <c r="P55" s="23"/>
      <c r="Q55" s="23"/>
      <c r="R55" s="23"/>
      <c r="S55" s="23"/>
      <c r="T55" s="23"/>
      <c r="U55" s="23"/>
      <c r="V55" s="23"/>
      <c r="W55" s="23"/>
      <c r="X55" s="23"/>
      <c r="Y55" s="23"/>
      <c r="Z55" s="23"/>
      <c r="AB55" s="176" t="s">
        <v>15</v>
      </c>
      <c r="AC55" s="2022" t="s">
        <v>779</v>
      </c>
      <c r="AD55" s="2022"/>
      <c r="AE55" s="2022"/>
      <c r="AF55" s="2022"/>
      <c r="AG55" s="2022"/>
      <c r="AH55" s="2022"/>
      <c r="AI55" s="2022"/>
      <c r="AJ55" s="2022"/>
      <c r="AK55" s="2022"/>
      <c r="AL55" s="2022"/>
      <c r="AM55" s="177"/>
      <c r="AO55" s="35"/>
      <c r="AP55" s="800"/>
      <c r="AQ55" s="1707" t="s">
        <v>1039</v>
      </c>
      <c r="AR55" s="1707"/>
      <c r="AS55" s="1707"/>
      <c r="AT55" s="1707"/>
      <c r="AU55" s="1707"/>
      <c r="AV55" s="1707"/>
      <c r="AW55" s="1707"/>
      <c r="AX55" s="1707"/>
      <c r="AY55" s="1707"/>
      <c r="AZ55" s="1707"/>
      <c r="BA55" s="1707"/>
      <c r="BB55" s="1707"/>
      <c r="BC55" s="1707"/>
      <c r="BD55" s="1707"/>
      <c r="BE55" s="1707"/>
      <c r="BF55" s="1707"/>
      <c r="BG55" s="1707"/>
      <c r="BH55" s="1707"/>
      <c r="BI55" s="1707"/>
      <c r="BJ55" s="1707"/>
      <c r="BK55" s="1707"/>
      <c r="BL55" s="1707"/>
      <c r="BM55" s="1707"/>
      <c r="BN55" s="1707"/>
      <c r="BO55" s="1707"/>
      <c r="BP55" s="1707"/>
      <c r="BQ55" s="1707"/>
      <c r="BR55" s="801"/>
    </row>
    <row r="56" spans="1:70" ht="14.1" customHeight="1">
      <c r="A56" s="23"/>
      <c r="B56" s="37"/>
      <c r="C56" s="802"/>
      <c r="D56" s="23"/>
      <c r="E56" s="23"/>
      <c r="F56" s="23"/>
      <c r="G56" s="23"/>
      <c r="H56" s="23"/>
      <c r="I56" s="23"/>
      <c r="J56" s="23"/>
      <c r="K56" s="23"/>
      <c r="L56" s="23"/>
      <c r="M56" s="23"/>
      <c r="N56" s="23"/>
      <c r="O56" s="23"/>
      <c r="P56" s="23"/>
      <c r="Q56" s="23"/>
      <c r="R56" s="23"/>
      <c r="S56" s="23"/>
      <c r="T56" s="23"/>
      <c r="U56" s="23"/>
      <c r="V56" s="23"/>
      <c r="W56" s="23"/>
      <c r="X56" s="23"/>
      <c r="Y56" s="23"/>
      <c r="Z56" s="23"/>
      <c r="AB56" s="31"/>
      <c r="AC56" s="1739" t="s">
        <v>35</v>
      </c>
      <c r="AD56" s="1707" t="s">
        <v>36</v>
      </c>
      <c r="AE56" s="1707"/>
      <c r="AF56" s="1707"/>
      <c r="AG56" s="1707"/>
      <c r="AH56" s="1707"/>
      <c r="AI56" s="1707"/>
      <c r="AJ56" s="1707"/>
      <c r="AK56" s="1707"/>
      <c r="AL56" s="1707"/>
      <c r="AM56" s="161"/>
      <c r="AO56" s="35"/>
      <c r="AP56" s="803"/>
      <c r="AQ56" s="1707"/>
      <c r="AR56" s="1707"/>
      <c r="AS56" s="1707"/>
      <c r="AT56" s="1707"/>
      <c r="AU56" s="1707"/>
      <c r="AV56" s="1707"/>
      <c r="AW56" s="1707"/>
      <c r="AX56" s="1707"/>
      <c r="AY56" s="1707"/>
      <c r="AZ56" s="1707"/>
      <c r="BA56" s="1707"/>
      <c r="BB56" s="1707"/>
      <c r="BC56" s="1707"/>
      <c r="BD56" s="1707"/>
      <c r="BE56" s="1707"/>
      <c r="BF56" s="1707"/>
      <c r="BG56" s="1707"/>
      <c r="BH56" s="1707"/>
      <c r="BI56" s="1707"/>
      <c r="BJ56" s="1707"/>
      <c r="BK56" s="1707"/>
      <c r="BL56" s="1707"/>
      <c r="BM56" s="1707"/>
      <c r="BN56" s="1707"/>
      <c r="BO56" s="1707"/>
      <c r="BP56" s="1707"/>
      <c r="BQ56" s="1707"/>
      <c r="BR56" s="804"/>
    </row>
    <row r="57" spans="1:70" ht="14.1" customHeight="1">
      <c r="A57" s="23"/>
      <c r="B57" s="795"/>
      <c r="C57" s="136" t="s">
        <v>464</v>
      </c>
      <c r="D57" s="1737" t="s">
        <v>728</v>
      </c>
      <c r="E57" s="1737"/>
      <c r="F57" s="1737"/>
      <c r="G57" s="1737"/>
      <c r="H57" s="1737"/>
      <c r="I57" s="1737"/>
      <c r="J57" s="1737"/>
      <c r="K57" s="1737"/>
      <c r="L57" s="1737"/>
      <c r="M57" s="1737"/>
      <c r="N57" s="1737"/>
      <c r="O57" s="1737"/>
      <c r="P57" s="1737"/>
      <c r="Q57" s="1737"/>
      <c r="R57" s="1737"/>
      <c r="S57" s="1737"/>
      <c r="T57" s="1737"/>
      <c r="U57" s="1737"/>
      <c r="V57" s="1737"/>
      <c r="W57" s="1737"/>
      <c r="X57" s="1737"/>
      <c r="Y57" s="1737"/>
      <c r="Z57" s="1737"/>
      <c r="AA57" s="30"/>
      <c r="AB57" s="31"/>
      <c r="AC57" s="2896"/>
      <c r="AD57" s="1707"/>
      <c r="AE57" s="1707"/>
      <c r="AF57" s="1707"/>
      <c r="AG57" s="1707"/>
      <c r="AH57" s="1707"/>
      <c r="AI57" s="1707"/>
      <c r="AJ57" s="1707"/>
      <c r="AK57" s="1707"/>
      <c r="AL57" s="1707"/>
      <c r="AM57" s="161"/>
      <c r="AO57" s="35"/>
      <c r="AP57" s="803"/>
      <c r="AQ57" s="1707"/>
      <c r="AR57" s="1707"/>
      <c r="AS57" s="1707"/>
      <c r="AT57" s="1707"/>
      <c r="AU57" s="1707"/>
      <c r="AV57" s="1707"/>
      <c r="AW57" s="1707"/>
      <c r="AX57" s="1707"/>
      <c r="AY57" s="1707"/>
      <c r="AZ57" s="1707"/>
      <c r="BA57" s="1707"/>
      <c r="BB57" s="1707"/>
      <c r="BC57" s="1707"/>
      <c r="BD57" s="1707"/>
      <c r="BE57" s="1707"/>
      <c r="BF57" s="1707"/>
      <c r="BG57" s="1707"/>
      <c r="BH57" s="1707"/>
      <c r="BI57" s="1707"/>
      <c r="BJ57" s="1707"/>
      <c r="BK57" s="1707"/>
      <c r="BL57" s="1707"/>
      <c r="BM57" s="1707"/>
      <c r="BN57" s="1707"/>
      <c r="BO57" s="1707"/>
      <c r="BP57" s="1707"/>
      <c r="BQ57" s="1707"/>
      <c r="BR57" s="804"/>
    </row>
    <row r="58" spans="1:70" ht="14.1" customHeight="1">
      <c r="A58" s="23"/>
      <c r="B58" s="200"/>
      <c r="C58" s="23"/>
      <c r="D58" s="2892"/>
      <c r="E58" s="2892"/>
      <c r="F58" s="2892"/>
      <c r="G58" s="2892"/>
      <c r="H58" s="2892"/>
      <c r="I58" s="2892"/>
      <c r="J58" s="2892"/>
      <c r="K58" s="2892"/>
      <c r="L58" s="2892"/>
      <c r="M58" s="2892"/>
      <c r="N58" s="2892"/>
      <c r="O58" s="2892"/>
      <c r="P58" s="2892"/>
      <c r="Q58" s="2892"/>
      <c r="R58" s="2892"/>
      <c r="S58" s="2892"/>
      <c r="T58" s="2892"/>
      <c r="U58" s="2892"/>
      <c r="V58" s="2892"/>
      <c r="W58" s="2892"/>
      <c r="X58" s="2892"/>
      <c r="Y58" s="2892"/>
      <c r="Z58" s="2892"/>
      <c r="AA58" s="561"/>
      <c r="AB58" s="31"/>
      <c r="AC58" s="106" t="s">
        <v>32</v>
      </c>
      <c r="AD58" s="2022" t="s">
        <v>37</v>
      </c>
      <c r="AE58" s="2022"/>
      <c r="AF58" s="2022"/>
      <c r="AG58" s="2022"/>
      <c r="AH58" s="2022"/>
      <c r="AI58" s="2022"/>
      <c r="AJ58" s="2022"/>
      <c r="AK58" s="2022"/>
      <c r="AL58" s="2022"/>
      <c r="AM58" s="2245"/>
      <c r="AP58" s="803"/>
      <c r="AQ58" s="1707"/>
      <c r="AR58" s="1707"/>
      <c r="AS58" s="1707"/>
      <c r="AT58" s="1707"/>
      <c r="AU58" s="1707"/>
      <c r="AV58" s="1707"/>
      <c r="AW58" s="1707"/>
      <c r="AX58" s="1707"/>
      <c r="AY58" s="1707"/>
      <c r="AZ58" s="1707"/>
      <c r="BA58" s="1707"/>
      <c r="BB58" s="1707"/>
      <c r="BC58" s="1707"/>
      <c r="BD58" s="1707"/>
      <c r="BE58" s="1707"/>
      <c r="BF58" s="1707"/>
      <c r="BG58" s="1707"/>
      <c r="BH58" s="1707"/>
      <c r="BI58" s="1707"/>
      <c r="BJ58" s="1707"/>
      <c r="BK58" s="1707"/>
      <c r="BL58" s="1707"/>
      <c r="BM58" s="1707"/>
      <c r="BN58" s="1707"/>
      <c r="BO58" s="1707"/>
      <c r="BP58" s="1707"/>
      <c r="BQ58" s="1707"/>
      <c r="BR58" s="804"/>
    </row>
    <row r="59" spans="1:70" ht="14.1" customHeight="1">
      <c r="A59" s="23"/>
      <c r="B59" s="795"/>
      <c r="C59" s="23"/>
      <c r="D59" s="2892"/>
      <c r="E59" s="2892"/>
      <c r="F59" s="2892"/>
      <c r="G59" s="2892"/>
      <c r="H59" s="2892"/>
      <c r="I59" s="2892"/>
      <c r="J59" s="2892"/>
      <c r="K59" s="2892"/>
      <c r="L59" s="2892"/>
      <c r="M59" s="2892"/>
      <c r="N59" s="2892"/>
      <c r="O59" s="2892"/>
      <c r="P59" s="2892"/>
      <c r="Q59" s="2892"/>
      <c r="R59" s="2892"/>
      <c r="S59" s="2892"/>
      <c r="T59" s="2892"/>
      <c r="U59" s="2892"/>
      <c r="V59" s="2892"/>
      <c r="W59" s="2892"/>
      <c r="X59" s="2892"/>
      <c r="Y59" s="2892"/>
      <c r="Z59" s="2892"/>
      <c r="AA59" s="561"/>
      <c r="AB59" s="31"/>
      <c r="AC59" s="159" t="s">
        <v>38</v>
      </c>
      <c r="AD59" s="1707" t="s">
        <v>1725</v>
      </c>
      <c r="AE59" s="1707"/>
      <c r="AF59" s="1707"/>
      <c r="AG59" s="1707"/>
      <c r="AH59" s="1707"/>
      <c r="AI59" s="1707"/>
      <c r="AJ59" s="1707"/>
      <c r="AK59" s="1707"/>
      <c r="AL59" s="1707"/>
      <c r="AM59" s="203"/>
      <c r="AP59" s="803"/>
      <c r="AQ59" s="1707"/>
      <c r="AR59" s="1707"/>
      <c r="AS59" s="1707"/>
      <c r="AT59" s="1707"/>
      <c r="AU59" s="1707"/>
      <c r="AV59" s="1707"/>
      <c r="AW59" s="1707"/>
      <c r="AX59" s="1707"/>
      <c r="AY59" s="1707"/>
      <c r="AZ59" s="1707"/>
      <c r="BA59" s="1707"/>
      <c r="BB59" s="1707"/>
      <c r="BC59" s="1707"/>
      <c r="BD59" s="1707"/>
      <c r="BE59" s="1707"/>
      <c r="BF59" s="1707"/>
      <c r="BG59" s="1707"/>
      <c r="BH59" s="1707"/>
      <c r="BI59" s="1707"/>
      <c r="BJ59" s="1707"/>
      <c r="BK59" s="1707"/>
      <c r="BL59" s="1707"/>
      <c r="BM59" s="1707"/>
      <c r="BN59" s="1707"/>
      <c r="BO59" s="1707"/>
      <c r="BP59" s="1707"/>
      <c r="BQ59" s="1707"/>
      <c r="BR59" s="804"/>
    </row>
    <row r="60" spans="1:70" ht="14.1" customHeight="1">
      <c r="A60" s="23"/>
      <c r="B60" s="34"/>
      <c r="C60" s="23"/>
      <c r="D60" s="2892"/>
      <c r="E60" s="2892"/>
      <c r="F60" s="2892"/>
      <c r="G60" s="2892"/>
      <c r="H60" s="2892"/>
      <c r="I60" s="2892"/>
      <c r="J60" s="2892"/>
      <c r="K60" s="2892"/>
      <c r="L60" s="2892"/>
      <c r="M60" s="2892"/>
      <c r="N60" s="2892"/>
      <c r="O60" s="2892"/>
      <c r="P60" s="2892"/>
      <c r="Q60" s="2892"/>
      <c r="R60" s="2892"/>
      <c r="S60" s="2892"/>
      <c r="T60" s="2892"/>
      <c r="U60" s="2892"/>
      <c r="V60" s="2892"/>
      <c r="W60" s="2892"/>
      <c r="X60" s="2892"/>
      <c r="Y60" s="2892"/>
      <c r="Z60" s="2892"/>
      <c r="AA60" s="30"/>
      <c r="AB60" s="31"/>
      <c r="AC60" s="805"/>
      <c r="AD60" s="1707"/>
      <c r="AE60" s="1707"/>
      <c r="AF60" s="1707"/>
      <c r="AG60" s="1707"/>
      <c r="AH60" s="1707"/>
      <c r="AI60" s="1707"/>
      <c r="AJ60" s="1707"/>
      <c r="AK60" s="1707"/>
      <c r="AL60" s="1707"/>
      <c r="AM60" s="161"/>
      <c r="AP60" s="803"/>
      <c r="AQ60" s="1707"/>
      <c r="AR60" s="1707"/>
      <c r="AS60" s="1707"/>
      <c r="AT60" s="1707"/>
      <c r="AU60" s="1707"/>
      <c r="AV60" s="1707"/>
      <c r="AW60" s="1707"/>
      <c r="AX60" s="1707"/>
      <c r="AY60" s="1707"/>
      <c r="AZ60" s="1707"/>
      <c r="BA60" s="1707"/>
      <c r="BB60" s="1707"/>
      <c r="BC60" s="1707"/>
      <c r="BD60" s="1707"/>
      <c r="BE60" s="1707"/>
      <c r="BF60" s="1707"/>
      <c r="BG60" s="1707"/>
      <c r="BH60" s="1707"/>
      <c r="BI60" s="1707"/>
      <c r="BJ60" s="1707"/>
      <c r="BK60" s="1707"/>
      <c r="BL60" s="1707"/>
      <c r="BM60" s="1707"/>
      <c r="BN60" s="1707"/>
      <c r="BO60" s="1707"/>
      <c r="BP60" s="1707"/>
      <c r="BQ60" s="1707"/>
      <c r="BR60" s="804"/>
    </row>
    <row r="61" spans="1:70" ht="10.5" customHeight="1" thickBot="1">
      <c r="A61" s="204"/>
      <c r="B61" s="94"/>
      <c r="C61" s="95"/>
      <c r="D61" s="96"/>
      <c r="E61" s="96"/>
      <c r="F61" s="96"/>
      <c r="G61" s="96"/>
      <c r="H61" s="96"/>
      <c r="I61" s="96"/>
      <c r="J61" s="97"/>
      <c r="K61" s="97"/>
      <c r="L61" s="96"/>
      <c r="M61" s="96"/>
      <c r="N61" s="96"/>
      <c r="O61" s="96"/>
      <c r="P61" s="96"/>
      <c r="Q61" s="96"/>
      <c r="R61" s="95"/>
      <c r="S61" s="806"/>
      <c r="T61" s="806"/>
      <c r="U61" s="807"/>
      <c r="V61" s="808"/>
      <c r="W61" s="808"/>
      <c r="X61" s="95"/>
      <c r="Y61" s="95"/>
      <c r="Z61" s="95"/>
      <c r="AA61" s="96"/>
      <c r="AB61" s="563"/>
      <c r="AC61" s="96"/>
      <c r="AD61" s="2549"/>
      <c r="AE61" s="2549"/>
      <c r="AF61" s="2549"/>
      <c r="AG61" s="2549"/>
      <c r="AH61" s="2549"/>
      <c r="AI61" s="2549"/>
      <c r="AJ61" s="2549"/>
      <c r="AK61" s="2549"/>
      <c r="AL61" s="2549"/>
      <c r="AM61" s="809"/>
      <c r="AN61" s="35"/>
      <c r="AP61" s="803"/>
      <c r="AQ61" s="1707"/>
      <c r="AR61" s="1707"/>
      <c r="AS61" s="1707"/>
      <c r="AT61" s="1707"/>
      <c r="AU61" s="1707"/>
      <c r="AV61" s="1707"/>
      <c r="AW61" s="1707"/>
      <c r="AX61" s="1707"/>
      <c r="AY61" s="1707"/>
      <c r="AZ61" s="1707"/>
      <c r="BA61" s="1707"/>
      <c r="BB61" s="1707"/>
      <c r="BC61" s="1707"/>
      <c r="BD61" s="1707"/>
      <c r="BE61" s="1707"/>
      <c r="BF61" s="1707"/>
      <c r="BG61" s="1707"/>
      <c r="BH61" s="1707"/>
      <c r="BI61" s="1707"/>
      <c r="BJ61" s="1707"/>
      <c r="BK61" s="1707"/>
      <c r="BL61" s="1707"/>
      <c r="BM61" s="1707"/>
      <c r="BN61" s="1707"/>
      <c r="BO61" s="1707"/>
      <c r="BP61" s="1707"/>
      <c r="BQ61" s="1707"/>
      <c r="BR61" s="804"/>
    </row>
    <row r="62" spans="1:70" ht="14.1" customHeight="1">
      <c r="A62" s="23"/>
      <c r="B62" s="810"/>
      <c r="C62" s="811"/>
      <c r="D62" s="812"/>
      <c r="E62" s="812"/>
      <c r="F62" s="812"/>
      <c r="G62" s="813"/>
      <c r="H62" s="813"/>
      <c r="I62" s="813"/>
      <c r="J62" s="813"/>
      <c r="K62" s="813"/>
      <c r="L62" s="813"/>
      <c r="M62" s="813"/>
      <c r="N62" s="813"/>
      <c r="O62" s="813"/>
      <c r="P62" s="813"/>
      <c r="Q62" s="813"/>
      <c r="R62" s="813"/>
      <c r="S62" s="813"/>
      <c r="T62" s="813"/>
      <c r="U62" s="813"/>
      <c r="V62" s="813"/>
      <c r="W62" s="813"/>
      <c r="X62" s="813"/>
      <c r="Y62" s="813"/>
      <c r="Z62" s="813"/>
      <c r="AA62" s="813"/>
      <c r="AB62" s="702"/>
      <c r="AC62" s="702"/>
      <c r="AD62" s="704"/>
      <c r="AE62" s="704"/>
      <c r="AF62" s="704"/>
      <c r="AG62" s="704"/>
      <c r="AH62" s="704"/>
      <c r="AI62" s="704"/>
      <c r="AJ62" s="704"/>
      <c r="AK62" s="704"/>
      <c r="AL62" s="704"/>
      <c r="AM62" s="704"/>
      <c r="AN62" s="35"/>
      <c r="AP62" s="814"/>
      <c r="AQ62" s="2895"/>
      <c r="AR62" s="2895"/>
      <c r="AS62" s="2895"/>
      <c r="AT62" s="2895"/>
      <c r="AU62" s="2895"/>
      <c r="AV62" s="2895"/>
      <c r="AW62" s="2895"/>
      <c r="AX62" s="2895"/>
      <c r="AY62" s="2895"/>
      <c r="AZ62" s="2895"/>
      <c r="BA62" s="2895"/>
      <c r="BB62" s="2895"/>
      <c r="BC62" s="2895"/>
      <c r="BD62" s="2895"/>
      <c r="BE62" s="2895"/>
      <c r="BF62" s="2895"/>
      <c r="BG62" s="2895"/>
      <c r="BH62" s="2895"/>
      <c r="BI62" s="2895"/>
      <c r="BJ62" s="2895"/>
      <c r="BK62" s="2895"/>
      <c r="BL62" s="2895"/>
      <c r="BM62" s="2895"/>
      <c r="BN62" s="2895"/>
      <c r="BO62" s="2895"/>
      <c r="BP62" s="2895"/>
      <c r="BQ62" s="2895"/>
      <c r="BR62" s="815"/>
    </row>
    <row r="63" spans="1:70" ht="14.1" customHeight="1">
      <c r="A63" s="23"/>
      <c r="B63" s="23"/>
      <c r="D63" s="23"/>
      <c r="E63" s="105"/>
      <c r="F63" s="105"/>
      <c r="G63" s="105"/>
      <c r="H63" s="105"/>
      <c r="I63" s="105"/>
      <c r="J63" s="105"/>
      <c r="K63" s="105"/>
      <c r="L63" s="105"/>
      <c r="M63" s="105"/>
      <c r="N63" s="23"/>
      <c r="O63" s="23"/>
      <c r="P63" s="105"/>
      <c r="Q63" s="105"/>
      <c r="R63" s="105"/>
      <c r="S63" s="105"/>
      <c r="T63" s="105"/>
      <c r="U63" s="105"/>
      <c r="V63" s="105"/>
      <c r="W63" s="105"/>
      <c r="X63" s="105"/>
      <c r="Y63" s="105"/>
      <c r="AM63" s="47"/>
      <c r="AN63" s="35"/>
    </row>
    <row r="64" spans="1:70" ht="14.1" customHeight="1">
      <c r="A64" s="23"/>
      <c r="B64" s="182"/>
      <c r="C64" s="105"/>
      <c r="D64" s="142"/>
      <c r="E64" s="142"/>
      <c r="F64" s="142"/>
      <c r="G64" s="142"/>
      <c r="H64" s="142"/>
      <c r="I64" s="142"/>
      <c r="J64" s="142"/>
      <c r="K64" s="142"/>
      <c r="L64" s="142"/>
      <c r="M64" s="142"/>
      <c r="N64" s="182"/>
      <c r="O64" s="141"/>
      <c r="P64" s="142"/>
      <c r="Q64" s="142"/>
      <c r="R64" s="142"/>
      <c r="S64" s="142"/>
      <c r="T64" s="142"/>
      <c r="U64" s="142"/>
      <c r="V64" s="142"/>
      <c r="W64" s="142"/>
      <c r="X64" s="142"/>
      <c r="Y64" s="142"/>
      <c r="Z64" s="182"/>
      <c r="AA64" s="141"/>
      <c r="AB64" s="142"/>
      <c r="AC64" s="142"/>
      <c r="AD64" s="142"/>
      <c r="AE64" s="142"/>
      <c r="AF64" s="142"/>
      <c r="AG64" s="142"/>
      <c r="AH64" s="142"/>
      <c r="AI64" s="142"/>
      <c r="AJ64" s="142"/>
      <c r="AK64" s="142"/>
      <c r="AL64" s="163"/>
      <c r="AN64" s="35"/>
    </row>
    <row r="65" spans="1:75" ht="14.1" customHeight="1">
      <c r="A65" s="23"/>
      <c r="B65" s="182"/>
      <c r="C65" s="105"/>
      <c r="D65" s="142"/>
      <c r="E65" s="142"/>
      <c r="F65" s="142"/>
      <c r="G65" s="142"/>
      <c r="H65" s="142"/>
      <c r="I65" s="142"/>
      <c r="J65" s="142"/>
      <c r="K65" s="142"/>
      <c r="L65" s="142"/>
      <c r="M65" s="142"/>
      <c r="N65" s="182"/>
      <c r="O65" s="141"/>
      <c r="P65" s="142"/>
      <c r="Q65" s="142"/>
      <c r="R65" s="142"/>
      <c r="S65" s="142"/>
      <c r="T65" s="142"/>
      <c r="U65" s="142"/>
      <c r="V65" s="142"/>
      <c r="W65" s="142"/>
      <c r="X65" s="142"/>
      <c r="Y65" s="142"/>
      <c r="Z65" s="182"/>
      <c r="AA65" s="141"/>
      <c r="AB65" s="142"/>
      <c r="AC65" s="142"/>
      <c r="AD65" s="142"/>
      <c r="AE65" s="142"/>
      <c r="AF65" s="142"/>
      <c r="AG65" s="142"/>
      <c r="AH65" s="142"/>
      <c r="AI65" s="142"/>
      <c r="AJ65" s="142"/>
      <c r="AK65" s="142"/>
      <c r="AL65" s="163"/>
      <c r="AN65" s="35"/>
      <c r="AP65" s="205"/>
      <c r="AQ65" s="202"/>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row>
    <row r="66" spans="1:75" ht="14.1" customHeight="1">
      <c r="B66" s="182"/>
      <c r="C66" s="105"/>
      <c r="D66" s="142"/>
      <c r="E66" s="142"/>
      <c r="F66" s="142"/>
      <c r="G66" s="142"/>
      <c r="H66" s="142"/>
      <c r="I66" s="142"/>
      <c r="J66" s="142"/>
      <c r="K66" s="142"/>
      <c r="L66" s="142"/>
      <c r="M66" s="142"/>
      <c r="N66" s="182"/>
      <c r="O66" s="141"/>
      <c r="P66" s="142"/>
      <c r="Q66" s="142"/>
      <c r="R66" s="142"/>
      <c r="S66" s="142"/>
      <c r="T66" s="142"/>
      <c r="U66" s="142"/>
      <c r="V66" s="142"/>
      <c r="W66" s="142"/>
      <c r="X66" s="142"/>
      <c r="Y66" s="142"/>
      <c r="Z66" s="182"/>
      <c r="AA66" s="141"/>
      <c r="AB66" s="142"/>
      <c r="AC66" s="142"/>
      <c r="AD66" s="142"/>
      <c r="AE66" s="142"/>
      <c r="AF66" s="142"/>
      <c r="AG66" s="142"/>
      <c r="AH66" s="142"/>
      <c r="AI66" s="142"/>
      <c r="AJ66" s="142"/>
      <c r="AK66" s="142"/>
      <c r="AL66" s="163"/>
      <c r="AN66" s="35"/>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row>
    <row r="67" spans="1:75" ht="14.1" customHeight="1">
      <c r="B67" s="182"/>
      <c r="C67" s="105"/>
      <c r="D67" s="142"/>
      <c r="E67" s="142"/>
      <c r="F67" s="142"/>
      <c r="G67" s="142"/>
      <c r="H67" s="142"/>
      <c r="I67" s="142"/>
      <c r="J67" s="142"/>
      <c r="K67" s="142"/>
      <c r="L67" s="142"/>
      <c r="M67" s="142"/>
      <c r="N67" s="182"/>
      <c r="O67" s="141"/>
      <c r="P67" s="142"/>
      <c r="Q67" s="142"/>
      <c r="R67" s="142"/>
      <c r="S67" s="142"/>
      <c r="T67" s="142"/>
      <c r="U67" s="142"/>
      <c r="V67" s="142"/>
      <c r="W67" s="142"/>
      <c r="X67" s="142"/>
      <c r="Y67" s="142"/>
      <c r="Z67" s="182"/>
      <c r="AA67" s="141"/>
      <c r="AB67" s="142"/>
      <c r="AC67" s="142"/>
      <c r="AD67" s="142"/>
      <c r="AE67" s="142"/>
      <c r="AF67" s="142"/>
      <c r="AG67" s="142"/>
      <c r="AH67" s="142"/>
      <c r="AI67" s="142"/>
      <c r="AJ67" s="142"/>
      <c r="AK67" s="142"/>
      <c r="AL67" s="163"/>
      <c r="AN67" s="35"/>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row>
    <row r="68" spans="1:75" ht="14.1" customHeight="1">
      <c r="A68" s="23"/>
      <c r="B68" s="182"/>
      <c r="C68" s="105"/>
      <c r="D68" s="142"/>
      <c r="E68" s="142"/>
      <c r="F68" s="142"/>
      <c r="G68" s="142"/>
      <c r="H68" s="142"/>
      <c r="I68" s="142"/>
      <c r="J68" s="142"/>
      <c r="K68" s="142"/>
      <c r="L68" s="142"/>
      <c r="M68" s="142"/>
      <c r="N68" s="182"/>
      <c r="O68" s="141"/>
      <c r="P68" s="142"/>
      <c r="Q68" s="142"/>
      <c r="R68" s="142"/>
      <c r="S68" s="142"/>
      <c r="T68" s="142"/>
      <c r="U68" s="142"/>
      <c r="V68" s="142"/>
      <c r="W68" s="142"/>
      <c r="X68" s="142"/>
      <c r="Y68" s="142"/>
      <c r="Z68" s="182"/>
      <c r="AA68" s="141"/>
      <c r="AB68" s="142"/>
      <c r="AC68" s="142"/>
      <c r="AD68" s="142"/>
      <c r="AE68" s="142"/>
      <c r="AF68" s="142"/>
      <c r="AG68" s="142"/>
      <c r="AH68" s="142"/>
      <c r="AI68" s="142"/>
      <c r="AJ68" s="142"/>
      <c r="AK68" s="142"/>
      <c r="AL68" s="163"/>
      <c r="AN68" s="35"/>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row>
    <row r="69" spans="1:75" ht="14.1" customHeight="1">
      <c r="A69" s="23"/>
      <c r="B69" s="182"/>
      <c r="C69" s="105"/>
      <c r="D69" s="142"/>
      <c r="E69" s="142"/>
      <c r="F69" s="142"/>
      <c r="G69" s="142"/>
      <c r="H69" s="142"/>
      <c r="I69" s="142"/>
      <c r="J69" s="142"/>
      <c r="K69" s="142"/>
      <c r="L69" s="142"/>
      <c r="M69" s="142"/>
      <c r="N69" s="182"/>
      <c r="O69" s="141"/>
      <c r="P69" s="142"/>
      <c r="Q69" s="142"/>
      <c r="R69" s="142"/>
      <c r="S69" s="142"/>
      <c r="T69" s="142"/>
      <c r="U69" s="142"/>
      <c r="V69" s="142"/>
      <c r="W69" s="142"/>
      <c r="X69" s="142"/>
      <c r="Y69" s="142"/>
      <c r="Z69" s="182"/>
      <c r="AA69" s="141"/>
      <c r="AB69" s="142"/>
      <c r="AC69" s="142"/>
      <c r="AD69" s="142"/>
      <c r="AE69" s="142"/>
      <c r="AF69" s="142"/>
      <c r="AG69" s="142"/>
      <c r="AH69" s="142"/>
      <c r="AI69" s="142"/>
      <c r="AJ69" s="142"/>
      <c r="AK69" s="142"/>
      <c r="AL69" s="163"/>
      <c r="AN69" s="35"/>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row>
    <row r="70" spans="1:75" ht="14.1" customHeight="1">
      <c r="A70" s="23"/>
      <c r="B70" s="182"/>
      <c r="C70" s="105"/>
      <c r="D70" s="142"/>
      <c r="E70" s="142"/>
      <c r="F70" s="142"/>
      <c r="G70" s="142"/>
      <c r="H70" s="142"/>
      <c r="I70" s="142"/>
      <c r="J70" s="142"/>
      <c r="K70" s="142"/>
      <c r="L70" s="142"/>
      <c r="M70" s="142"/>
      <c r="N70" s="182"/>
      <c r="O70" s="141"/>
      <c r="P70" s="142"/>
      <c r="Q70" s="142"/>
      <c r="R70" s="142"/>
      <c r="S70" s="142"/>
      <c r="T70" s="142"/>
      <c r="U70" s="142"/>
      <c r="V70" s="142"/>
      <c r="W70" s="142"/>
      <c r="X70" s="142"/>
      <c r="Y70" s="142"/>
      <c r="Z70" s="182"/>
      <c r="AA70" s="141"/>
      <c r="AB70" s="142"/>
      <c r="AC70" s="142"/>
      <c r="AD70" s="142"/>
      <c r="AE70" s="142"/>
      <c r="AF70" s="142"/>
      <c r="AG70" s="142"/>
      <c r="AH70" s="142"/>
      <c r="AI70" s="142"/>
      <c r="AJ70" s="142"/>
      <c r="AK70" s="142"/>
      <c r="AL70" s="163"/>
      <c r="AN70" s="41"/>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row>
    <row r="71" spans="1:75" ht="14.1" customHeight="1">
      <c r="A71" s="23"/>
      <c r="B71" s="182"/>
      <c r="C71" s="105"/>
      <c r="D71" s="142"/>
      <c r="E71" s="142"/>
      <c r="F71" s="142"/>
      <c r="G71" s="142"/>
      <c r="H71" s="142"/>
      <c r="I71" s="142"/>
      <c r="J71" s="142"/>
      <c r="K71" s="142"/>
      <c r="L71" s="142"/>
      <c r="M71" s="142"/>
      <c r="N71" s="182"/>
      <c r="O71" s="141"/>
      <c r="P71" s="142"/>
      <c r="Q71" s="142"/>
      <c r="R71" s="142"/>
      <c r="S71" s="142"/>
      <c r="T71" s="142"/>
      <c r="U71" s="142"/>
      <c r="V71" s="142"/>
      <c r="W71" s="142"/>
      <c r="X71" s="142"/>
      <c r="Y71" s="142"/>
      <c r="Z71" s="182"/>
      <c r="AA71" s="141"/>
      <c r="AB71" s="142"/>
      <c r="AC71" s="142"/>
      <c r="AD71" s="142"/>
      <c r="AE71" s="142"/>
      <c r="AF71" s="142"/>
      <c r="AG71" s="142"/>
      <c r="AH71" s="142"/>
      <c r="AI71" s="142"/>
      <c r="AJ71" s="142"/>
      <c r="AK71" s="142"/>
      <c r="AL71" s="163"/>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23"/>
      <c r="BT71" s="23"/>
      <c r="BU71" s="23"/>
      <c r="BV71" s="23"/>
      <c r="BW71" s="23"/>
    </row>
    <row r="72" spans="1:75" ht="14.1" customHeight="1">
      <c r="A72" s="23"/>
      <c r="B72" s="182"/>
      <c r="C72" s="105"/>
      <c r="D72" s="142"/>
      <c r="E72" s="142"/>
      <c r="F72" s="142"/>
      <c r="G72" s="142"/>
      <c r="H72" s="142"/>
      <c r="I72" s="142"/>
      <c r="J72" s="142"/>
      <c r="K72" s="142"/>
      <c r="L72" s="142"/>
      <c r="M72" s="142"/>
      <c r="N72" s="182"/>
      <c r="O72" s="141"/>
      <c r="P72" s="142"/>
      <c r="Q72" s="142"/>
      <c r="R72" s="142"/>
      <c r="S72" s="142"/>
      <c r="T72" s="142"/>
      <c r="U72" s="142"/>
      <c r="V72" s="142"/>
      <c r="W72" s="142"/>
      <c r="X72" s="142"/>
      <c r="Y72" s="142"/>
      <c r="Z72" s="182"/>
      <c r="AA72" s="141"/>
      <c r="AB72" s="142"/>
      <c r="AC72" s="142"/>
      <c r="AD72" s="142"/>
      <c r="AE72" s="142"/>
      <c r="AF72" s="142"/>
      <c r="AG72" s="142"/>
      <c r="AH72" s="142"/>
      <c r="AI72" s="142"/>
      <c r="AJ72" s="142"/>
      <c r="AK72" s="142"/>
      <c r="AL72" s="163"/>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23"/>
      <c r="BT72" s="23"/>
      <c r="BU72" s="23"/>
      <c r="BV72" s="23"/>
      <c r="BW72" s="23"/>
    </row>
    <row r="73" spans="1:75" ht="14.1" customHeight="1">
      <c r="A73" s="23"/>
      <c r="B73" s="182"/>
      <c r="C73" s="105"/>
      <c r="D73" s="142"/>
      <c r="E73" s="142"/>
      <c r="F73" s="142"/>
      <c r="G73" s="142"/>
      <c r="H73" s="142"/>
      <c r="I73" s="142"/>
      <c r="J73" s="142"/>
      <c r="K73" s="142"/>
      <c r="L73" s="142"/>
      <c r="M73" s="142"/>
      <c r="N73" s="182"/>
      <c r="O73" s="141"/>
      <c r="P73" s="142"/>
      <c r="Q73" s="142"/>
      <c r="R73" s="142"/>
      <c r="S73" s="142"/>
      <c r="T73" s="142"/>
      <c r="U73" s="142"/>
      <c r="V73" s="142"/>
      <c r="W73" s="142"/>
      <c r="X73" s="142"/>
      <c r="Y73" s="142"/>
      <c r="Z73" s="182"/>
      <c r="AA73" s="141"/>
      <c r="AB73" s="142"/>
      <c r="AC73" s="142"/>
      <c r="AD73" s="142"/>
      <c r="AE73" s="142"/>
      <c r="AF73" s="142"/>
      <c r="AG73" s="142"/>
      <c r="AH73" s="142"/>
      <c r="AI73" s="142"/>
      <c r="AJ73" s="142"/>
      <c r="AK73" s="142"/>
      <c r="AL73" s="163"/>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23"/>
      <c r="BT73" s="23"/>
      <c r="BU73" s="23"/>
      <c r="BV73" s="23"/>
      <c r="BW73" s="23"/>
    </row>
    <row r="74" spans="1:75" ht="14.1" customHeight="1">
      <c r="A74" s="23"/>
      <c r="B74" s="182"/>
      <c r="C74" s="105"/>
      <c r="D74" s="142"/>
      <c r="E74" s="142"/>
      <c r="F74" s="142"/>
      <c r="G74" s="142"/>
      <c r="H74" s="142"/>
      <c r="I74" s="142"/>
      <c r="J74" s="142"/>
      <c r="K74" s="142"/>
      <c r="L74" s="142"/>
      <c r="M74" s="142"/>
      <c r="N74" s="182"/>
      <c r="O74" s="141"/>
      <c r="P74" s="142"/>
      <c r="Q74" s="142"/>
      <c r="R74" s="142"/>
      <c r="S74" s="142"/>
      <c r="T74" s="142"/>
      <c r="U74" s="142"/>
      <c r="V74" s="142"/>
      <c r="W74" s="142"/>
      <c r="X74" s="142"/>
      <c r="Y74" s="142"/>
      <c r="Z74" s="182"/>
      <c r="AA74" s="141"/>
      <c r="AB74" s="142"/>
      <c r="AC74" s="142"/>
      <c r="AD74" s="142"/>
      <c r="AE74" s="142"/>
      <c r="AF74" s="142"/>
      <c r="AG74" s="142"/>
      <c r="AH74" s="142"/>
      <c r="AI74" s="142"/>
      <c r="AJ74" s="142"/>
      <c r="AK74" s="142"/>
      <c r="AL74" s="163"/>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row>
    <row r="75" spans="1:75" ht="14.1" customHeight="1">
      <c r="A75" s="23"/>
      <c r="B75" s="182"/>
      <c r="C75" s="105"/>
      <c r="D75" s="142"/>
      <c r="E75" s="142"/>
      <c r="F75" s="142"/>
      <c r="G75" s="142"/>
      <c r="H75" s="142"/>
      <c r="I75" s="142"/>
      <c r="J75" s="142"/>
      <c r="K75" s="142"/>
      <c r="L75" s="142"/>
      <c r="M75" s="142"/>
      <c r="N75" s="182"/>
      <c r="O75" s="141"/>
      <c r="P75" s="142"/>
      <c r="Q75" s="142"/>
      <c r="R75" s="142"/>
      <c r="S75" s="142"/>
      <c r="T75" s="142"/>
      <c r="U75" s="142"/>
      <c r="V75" s="142"/>
      <c r="W75" s="142"/>
      <c r="X75" s="142"/>
      <c r="Y75" s="142"/>
      <c r="Z75" s="182"/>
      <c r="AA75" s="141"/>
      <c r="AB75" s="142"/>
      <c r="AC75" s="142"/>
      <c r="AD75" s="142"/>
      <c r="AE75" s="142"/>
      <c r="AF75" s="142"/>
      <c r="AG75" s="142"/>
      <c r="AH75" s="142"/>
      <c r="AI75" s="142"/>
      <c r="AJ75" s="142"/>
      <c r="AK75" s="142"/>
      <c r="AL75" s="163"/>
      <c r="AN75" s="41"/>
    </row>
    <row r="76" spans="1:75" ht="14.1" customHeight="1">
      <c r="A76" s="23"/>
      <c r="B76" s="182"/>
      <c r="C76" s="105"/>
      <c r="D76" s="142"/>
      <c r="E76" s="142"/>
      <c r="F76" s="142"/>
      <c r="G76" s="142"/>
      <c r="H76" s="142"/>
      <c r="I76" s="142"/>
      <c r="J76" s="142"/>
      <c r="K76" s="142"/>
      <c r="L76" s="142"/>
      <c r="M76" s="142"/>
      <c r="N76" s="182"/>
      <c r="O76" s="141"/>
      <c r="P76" s="142"/>
      <c r="Q76" s="142"/>
      <c r="R76" s="142"/>
      <c r="S76" s="142"/>
      <c r="T76" s="142"/>
      <c r="U76" s="142"/>
      <c r="V76" s="142"/>
      <c r="W76" s="142"/>
      <c r="X76" s="142"/>
      <c r="Y76" s="142"/>
      <c r="Z76" s="182"/>
      <c r="AA76" s="141"/>
      <c r="AB76" s="142"/>
      <c r="AC76" s="142"/>
      <c r="AD76" s="142"/>
      <c r="AE76" s="142"/>
      <c r="AF76" s="142"/>
      <c r="AG76" s="142"/>
      <c r="AH76" s="142"/>
      <c r="AI76" s="142"/>
      <c r="AJ76" s="142"/>
      <c r="AK76" s="142"/>
      <c r="AL76" s="163"/>
      <c r="AN76" s="41"/>
    </row>
    <row r="77" spans="1:75" ht="14.1" customHeight="1">
      <c r="A77" s="23"/>
      <c r="B77" s="182"/>
      <c r="C77" s="105"/>
      <c r="D77" s="142"/>
      <c r="E77" s="142"/>
      <c r="F77" s="142"/>
      <c r="G77" s="142"/>
      <c r="H77" s="142"/>
      <c r="I77" s="142"/>
      <c r="J77" s="142"/>
      <c r="K77" s="142"/>
      <c r="L77" s="142"/>
      <c r="M77" s="142"/>
      <c r="N77" s="182"/>
      <c r="O77" s="141"/>
      <c r="P77" s="142"/>
      <c r="Q77" s="142"/>
      <c r="R77" s="142"/>
      <c r="S77" s="142"/>
      <c r="T77" s="142"/>
      <c r="U77" s="142"/>
      <c r="V77" s="142"/>
      <c r="W77" s="142"/>
      <c r="X77" s="142"/>
      <c r="Y77" s="142"/>
      <c r="Z77" s="182"/>
      <c r="AA77" s="141"/>
      <c r="AB77" s="142"/>
      <c r="AC77" s="142"/>
      <c r="AD77" s="142"/>
      <c r="AE77" s="142"/>
      <c r="AF77" s="142"/>
      <c r="AG77" s="142"/>
      <c r="AH77" s="142"/>
      <c r="AI77" s="142"/>
      <c r="AJ77" s="142"/>
      <c r="AK77" s="142"/>
      <c r="AL77" s="163"/>
    </row>
    <row r="78" spans="1:75" ht="14.1" customHeight="1">
      <c r="A78" s="23"/>
      <c r="B78" s="182"/>
      <c r="C78" s="105"/>
      <c r="D78" s="142"/>
      <c r="E78" s="142"/>
      <c r="F78" s="142"/>
      <c r="G78" s="142"/>
      <c r="H78" s="142"/>
      <c r="I78" s="142"/>
      <c r="J78" s="142"/>
      <c r="K78" s="142"/>
      <c r="L78" s="142"/>
      <c r="M78" s="142"/>
      <c r="N78" s="182"/>
      <c r="O78" s="141"/>
      <c r="P78" s="142"/>
      <c r="Q78" s="142"/>
      <c r="R78" s="142"/>
      <c r="S78" s="142"/>
      <c r="T78" s="142"/>
      <c r="U78" s="142"/>
      <c r="V78" s="142"/>
      <c r="W78" s="142"/>
      <c r="X78" s="142"/>
      <c r="Y78" s="142"/>
      <c r="Z78" s="182"/>
      <c r="AA78" s="141"/>
      <c r="AB78" s="142"/>
      <c r="AC78" s="142"/>
      <c r="AD78" s="142"/>
      <c r="AE78" s="142"/>
      <c r="AF78" s="142"/>
      <c r="AG78" s="142"/>
      <c r="AH78" s="142"/>
      <c r="AI78" s="142"/>
      <c r="AJ78" s="142"/>
      <c r="AK78" s="142"/>
      <c r="AL78" s="163"/>
      <c r="AN78" s="35"/>
    </row>
    <row r="79" spans="1:75" ht="14.1" customHeight="1">
      <c r="A79" s="23"/>
      <c r="B79" s="182"/>
      <c r="C79" s="105"/>
      <c r="D79" s="142"/>
      <c r="E79" s="142"/>
      <c r="F79" s="142"/>
      <c r="G79" s="142"/>
      <c r="H79" s="142"/>
      <c r="I79" s="142"/>
      <c r="J79" s="142"/>
      <c r="K79" s="142"/>
      <c r="L79" s="142"/>
      <c r="M79" s="142"/>
      <c r="N79" s="182"/>
      <c r="O79" s="141"/>
      <c r="P79" s="142"/>
      <c r="Q79" s="142"/>
      <c r="R79" s="142"/>
      <c r="S79" s="142"/>
      <c r="T79" s="142"/>
      <c r="U79" s="142"/>
      <c r="V79" s="142"/>
      <c r="W79" s="142"/>
      <c r="X79" s="142"/>
      <c r="Y79" s="142"/>
      <c r="Z79" s="182"/>
      <c r="AA79" s="141"/>
      <c r="AB79" s="142"/>
      <c r="AC79" s="142"/>
      <c r="AD79" s="142"/>
      <c r="AE79" s="142"/>
      <c r="AF79" s="142"/>
      <c r="AG79" s="142"/>
      <c r="AH79" s="142"/>
      <c r="AI79" s="142"/>
      <c r="AJ79" s="142"/>
      <c r="AK79" s="142"/>
      <c r="AL79" s="163"/>
      <c r="AN79" s="41"/>
    </row>
    <row r="80" spans="1:75" ht="14.1" customHeight="1">
      <c r="A80" s="23"/>
      <c r="B80" s="182"/>
      <c r="C80" s="105"/>
      <c r="D80" s="142"/>
      <c r="E80" s="142"/>
      <c r="F80" s="142"/>
      <c r="G80" s="142"/>
      <c r="H80" s="142"/>
      <c r="I80" s="142"/>
      <c r="J80" s="142"/>
      <c r="K80" s="142"/>
      <c r="L80" s="142"/>
      <c r="M80" s="142"/>
      <c r="N80" s="182"/>
      <c r="O80" s="141"/>
      <c r="P80" s="142"/>
      <c r="Q80" s="142"/>
      <c r="R80" s="142"/>
      <c r="S80" s="142"/>
      <c r="T80" s="142"/>
      <c r="U80" s="142"/>
      <c r="V80" s="142"/>
      <c r="W80" s="142"/>
      <c r="X80" s="142"/>
      <c r="Y80" s="142"/>
      <c r="Z80" s="182"/>
      <c r="AA80" s="141"/>
      <c r="AB80" s="142"/>
      <c r="AC80" s="142"/>
      <c r="AD80" s="142"/>
      <c r="AE80" s="142"/>
      <c r="AF80" s="142"/>
      <c r="AG80" s="142"/>
      <c r="AH80" s="142"/>
      <c r="AI80" s="142"/>
      <c r="AJ80" s="142"/>
      <c r="AK80" s="142"/>
      <c r="AL80" s="163"/>
    </row>
    <row r="81" spans="1:72" ht="14.1" customHeight="1">
      <c r="A81" s="23"/>
      <c r="B81" s="182"/>
      <c r="C81" s="105"/>
      <c r="D81" s="142"/>
      <c r="E81" s="142"/>
      <c r="F81" s="142"/>
      <c r="G81" s="142"/>
      <c r="H81" s="142"/>
      <c r="I81" s="142"/>
      <c r="J81" s="142"/>
      <c r="K81" s="142"/>
      <c r="L81" s="142"/>
      <c r="M81" s="142"/>
      <c r="N81" s="182"/>
      <c r="O81" s="141"/>
      <c r="P81" s="142"/>
      <c r="Q81" s="142"/>
      <c r="R81" s="142"/>
      <c r="S81" s="142"/>
      <c r="T81" s="142"/>
      <c r="U81" s="142"/>
      <c r="V81" s="142"/>
      <c r="W81" s="142"/>
      <c r="X81" s="142"/>
      <c r="Y81" s="142"/>
      <c r="Z81" s="182"/>
      <c r="AA81" s="141"/>
      <c r="AB81" s="142"/>
      <c r="AC81" s="142"/>
      <c r="AD81" s="142"/>
      <c r="AE81" s="142"/>
      <c r="AF81" s="142"/>
      <c r="AG81" s="142"/>
      <c r="AH81" s="142"/>
      <c r="AI81" s="142"/>
      <c r="AJ81" s="142"/>
      <c r="AK81" s="142"/>
      <c r="AL81" s="163"/>
      <c r="BM81" s="105"/>
      <c r="BN81" s="105"/>
      <c r="BO81" s="105"/>
      <c r="BP81" s="105"/>
      <c r="BQ81" s="105"/>
      <c r="BR81" s="105"/>
      <c r="BS81" s="105"/>
      <c r="BT81" s="105"/>
    </row>
    <row r="82" spans="1:72" ht="14.1" customHeight="1">
      <c r="A82" s="23"/>
      <c r="B82" s="182"/>
      <c r="C82" s="105"/>
      <c r="D82" s="591"/>
      <c r="E82" s="591"/>
      <c r="F82" s="591"/>
      <c r="G82" s="591"/>
      <c r="H82" s="591"/>
      <c r="I82" s="591"/>
      <c r="J82" s="591"/>
      <c r="K82" s="591"/>
      <c r="L82" s="591"/>
      <c r="M82" s="591"/>
      <c r="N82" s="182"/>
      <c r="O82" s="141"/>
      <c r="P82" s="142"/>
      <c r="Q82" s="142"/>
      <c r="R82" s="142"/>
      <c r="S82" s="142"/>
      <c r="T82" s="142"/>
      <c r="U82" s="142"/>
      <c r="V82" s="142"/>
      <c r="W82" s="142"/>
      <c r="X82" s="142"/>
      <c r="Y82" s="142"/>
      <c r="Z82" s="182"/>
      <c r="AA82" s="141"/>
      <c r="AB82" s="142"/>
      <c r="AC82" s="142"/>
      <c r="AD82" s="142"/>
      <c r="AE82" s="142"/>
      <c r="AF82" s="142"/>
      <c r="AG82" s="142"/>
      <c r="AH82" s="142"/>
      <c r="AI82" s="142"/>
      <c r="AJ82" s="142"/>
      <c r="AK82" s="142"/>
      <c r="AL82" s="163"/>
      <c r="BO82" s="23"/>
      <c r="BP82" s="23"/>
      <c r="BQ82" s="23"/>
      <c r="BR82" s="23"/>
      <c r="BS82" s="23"/>
      <c r="BT82" s="23"/>
    </row>
    <row r="83" spans="1:72" ht="14.1" customHeight="1">
      <c r="B83" s="182"/>
      <c r="C83" s="105"/>
      <c r="D83" s="142"/>
      <c r="E83" s="142"/>
      <c r="F83" s="142"/>
      <c r="G83" s="142"/>
      <c r="H83" s="142"/>
      <c r="I83" s="142"/>
      <c r="J83" s="142"/>
      <c r="K83" s="142"/>
      <c r="L83" s="142"/>
      <c r="M83" s="142"/>
      <c r="N83" s="182"/>
      <c r="O83" s="141"/>
      <c r="P83" s="142"/>
      <c r="Q83" s="142"/>
      <c r="R83" s="142"/>
      <c r="S83" s="142"/>
      <c r="T83" s="142"/>
      <c r="U83" s="142"/>
      <c r="V83" s="142"/>
      <c r="W83" s="142"/>
      <c r="X83" s="142"/>
      <c r="Y83" s="142"/>
      <c r="Z83" s="182"/>
      <c r="AA83" s="141"/>
      <c r="AB83" s="142"/>
      <c r="AC83" s="142"/>
      <c r="AD83" s="142"/>
      <c r="AE83" s="142"/>
      <c r="AF83" s="142"/>
      <c r="AG83" s="142"/>
      <c r="AH83" s="142"/>
      <c r="AI83" s="142"/>
      <c r="AJ83" s="142"/>
      <c r="AK83" s="142"/>
      <c r="AL83" s="163"/>
      <c r="AN83" s="35"/>
    </row>
    <row r="84" spans="1:72" ht="14.1" customHeight="1"/>
    <row r="85" spans="1:72" ht="14.1" customHeight="1">
      <c r="AM85" s="35"/>
    </row>
    <row r="86" spans="1:72" ht="14.1" customHeight="1"/>
    <row r="87" spans="1:72" ht="14.1" customHeight="1"/>
    <row r="88" spans="1:72" ht="14.1" customHeight="1">
      <c r="BK88" s="47"/>
      <c r="BL88" s="47"/>
      <c r="BM88" s="47"/>
      <c r="BN88" s="47"/>
      <c r="BO88" s="47"/>
      <c r="BP88" s="47"/>
      <c r="BQ88" s="47"/>
      <c r="BR88" s="761"/>
    </row>
    <row r="89" spans="1:72" ht="14.1" customHeight="1">
      <c r="BQ89" s="23"/>
      <c r="BR89" s="23"/>
      <c r="BS89" s="23"/>
    </row>
    <row r="90" spans="1:72" ht="14.1" customHeight="1">
      <c r="BP90" s="23"/>
      <c r="BQ90" s="23"/>
      <c r="BR90" s="23"/>
      <c r="BS90" s="23"/>
    </row>
    <row r="91" spans="1:72" ht="14.1" customHeight="1">
      <c r="BP91" s="23"/>
      <c r="BQ91" s="23"/>
      <c r="BR91" s="23"/>
      <c r="BS91" s="23"/>
    </row>
    <row r="92" spans="1:72" ht="14.1" customHeight="1">
      <c r="BP92" s="23"/>
      <c r="BQ92" s="23"/>
      <c r="BR92" s="23"/>
      <c r="BS92" s="23"/>
    </row>
    <row r="93" spans="1:72" ht="14.1" customHeight="1">
      <c r="BK93" s="23"/>
      <c r="BL93" s="23"/>
      <c r="BM93" s="23"/>
      <c r="BN93" s="23"/>
      <c r="BO93" s="23"/>
    </row>
    <row r="94" spans="1:72" ht="14.1" customHeight="1"/>
    <row r="95" spans="1:72" ht="14.1" customHeight="1"/>
    <row r="96" spans="1:72" ht="14.1" customHeight="1"/>
    <row r="97" ht="14.1" customHeight="1"/>
  </sheetData>
  <sheetProtection algorithmName="SHA-512" hashValue="KEeEffmjwTx0tX4yCgAvLctXEoLCwY9HbbhOsGHfLHWsP3jeafUrl0/RhFIMgDyP0RqZveoxi6EfVvkkCs2BFg==" saltValue="brDGBH2wlos9p4UxAnzbCQ==" spinCount="100000" sheet="1" objects="1" scenarios="1"/>
  <mergeCells count="96">
    <mergeCell ref="AC41:AL42"/>
    <mergeCell ref="AQ55:BQ62"/>
    <mergeCell ref="D58:Z60"/>
    <mergeCell ref="AC56:AC57"/>
    <mergeCell ref="AD58:AM58"/>
    <mergeCell ref="AC54:AL54"/>
    <mergeCell ref="AC55:AL55"/>
    <mergeCell ref="AD56:AL57"/>
    <mergeCell ref="AD59:AL61"/>
    <mergeCell ref="D57:Z57"/>
    <mergeCell ref="E49:J49"/>
    <mergeCell ref="M49:P49"/>
    <mergeCell ref="D47:Z47"/>
    <mergeCell ref="D48:Z48"/>
    <mergeCell ref="D44:Z44"/>
    <mergeCell ref="AC45:AL45"/>
    <mergeCell ref="A1:AM1"/>
    <mergeCell ref="AC27:AL28"/>
    <mergeCell ref="E14:Z14"/>
    <mergeCell ref="D16:Y16"/>
    <mergeCell ref="D21:Z21"/>
    <mergeCell ref="B26:C26"/>
    <mergeCell ref="B21:C21"/>
    <mergeCell ref="D23:H23"/>
    <mergeCell ref="I23:Z23"/>
    <mergeCell ref="U10:Z10"/>
    <mergeCell ref="AA13:AK13"/>
    <mergeCell ref="D17:Z19"/>
    <mergeCell ref="U13:Z13"/>
    <mergeCell ref="D10:I10"/>
    <mergeCell ref="J10:T10"/>
    <mergeCell ref="J11:T11"/>
    <mergeCell ref="AC21:AL22"/>
    <mergeCell ref="AC23:AL24"/>
    <mergeCell ref="D11:I11"/>
    <mergeCell ref="D12:I12"/>
    <mergeCell ref="E24:L24"/>
    <mergeCell ref="N24:O24"/>
    <mergeCell ref="D13:I13"/>
    <mergeCell ref="J12:T12"/>
    <mergeCell ref="J13:T13"/>
    <mergeCell ref="P24:Q24"/>
    <mergeCell ref="S24:T24"/>
    <mergeCell ref="B3:AA3"/>
    <mergeCell ref="AB3:AL3"/>
    <mergeCell ref="B4:C4"/>
    <mergeCell ref="D4:Z5"/>
    <mergeCell ref="AO4:BR5"/>
    <mergeCell ref="AC4:AL7"/>
    <mergeCell ref="AN4:AN5"/>
    <mergeCell ref="D7:Z7"/>
    <mergeCell ref="J9:T9"/>
    <mergeCell ref="U9:Z9"/>
    <mergeCell ref="AA9:AK9"/>
    <mergeCell ref="U8:AK8"/>
    <mergeCell ref="W38:Z39"/>
    <mergeCell ref="AA11:AK11"/>
    <mergeCell ref="U12:Z12"/>
    <mergeCell ref="AA12:AK12"/>
    <mergeCell ref="W32:Z33"/>
    <mergeCell ref="W34:Z35"/>
    <mergeCell ref="W36:Z37"/>
    <mergeCell ref="W30:Z31"/>
    <mergeCell ref="D34:J35"/>
    <mergeCell ref="AC29:AL30"/>
    <mergeCell ref="AC31:AL32"/>
    <mergeCell ref="AC33:AL34"/>
    <mergeCell ref="D8:I8"/>
    <mergeCell ref="D9:I9"/>
    <mergeCell ref="V24:W24"/>
    <mergeCell ref="X24:Y24"/>
    <mergeCell ref="AC43:AL44"/>
    <mergeCell ref="D26:Z26"/>
    <mergeCell ref="W28:Z29"/>
    <mergeCell ref="K28:V29"/>
    <mergeCell ref="D28:J29"/>
    <mergeCell ref="D36:J37"/>
    <mergeCell ref="D38:J39"/>
    <mergeCell ref="D30:J31"/>
    <mergeCell ref="D32:J33"/>
    <mergeCell ref="AC35:AL38"/>
    <mergeCell ref="AA10:AK10"/>
    <mergeCell ref="U11:Z11"/>
    <mergeCell ref="AC46:AL50"/>
    <mergeCell ref="B44:C44"/>
    <mergeCell ref="D45:Z45"/>
    <mergeCell ref="B54:C54"/>
    <mergeCell ref="D54:Z54"/>
    <mergeCell ref="B45:C45"/>
    <mergeCell ref="P46:Q46"/>
    <mergeCell ref="B41:C41"/>
    <mergeCell ref="D41:Z42"/>
    <mergeCell ref="B51:C51"/>
    <mergeCell ref="F52:L52"/>
    <mergeCell ref="M52:V52"/>
    <mergeCell ref="D51:Z51"/>
  </mergeCells>
  <phoneticPr fontId="4"/>
  <conditionalFormatting sqref="D17">
    <cfRule type="containsBlanks" dxfId="322" priority="1">
      <formula>LEN(TRIM(D17))=0</formula>
    </cfRule>
  </conditionalFormatting>
  <conditionalFormatting sqref="D10:J13 I23:Z23 P24:Q24 S24:T24 V24:W24 D58">
    <cfRule type="containsBlanks" dxfId="321" priority="10">
      <formula>LEN(TRIM(D10))=0</formula>
    </cfRule>
  </conditionalFormatting>
  <conditionalFormatting sqref="D30:J39">
    <cfRule type="containsBlanks" dxfId="320" priority="3">
      <formula>LEN(TRIM(D30))=0</formula>
    </cfRule>
  </conditionalFormatting>
  <conditionalFormatting sqref="M52:V52">
    <cfRule type="containsBlanks" dxfId="319" priority="5">
      <formula>LEN(TRIM(M52))=0</formula>
    </cfRule>
  </conditionalFormatting>
  <conditionalFormatting sqref="N24:O24">
    <cfRule type="containsBlanks" dxfId="318" priority="11">
      <formula>LEN(TRIM(N24))=0</formula>
    </cfRule>
  </conditionalFormatting>
  <conditionalFormatting sqref="U10:AA13">
    <cfRule type="containsBlanks" dxfId="317" priority="2">
      <formula>LEN(TRIM(U10))=0</formula>
    </cfRule>
  </conditionalFormatting>
  <conditionalFormatting sqref="W30:Z39">
    <cfRule type="containsBlanks" dxfId="316" priority="7">
      <formula>LEN(TRIM(W30))=0</formula>
    </cfRule>
  </conditionalFormatting>
  <dataValidations count="2">
    <dataValidation type="list" allowBlank="1" showInputMessage="1" showErrorMessage="1" sqref="N24:O24" xr:uid="{9A20468A-A95B-435E-8AC3-089697D40133}">
      <formula1>"　,平成,令和"</formula1>
    </dataValidation>
    <dataValidation type="list" allowBlank="1" showInputMessage="1" showErrorMessage="1" sqref="W30:Z39" xr:uid="{3BB7C1B2-C8D2-4CEE-9347-F7F7BF71CB10}">
      <formula1>"　,☑あり,☑なし"</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7711" r:id="rId4" name="Check Box 26">
              <controlPr defaultSize="0" autoFill="0" autoLine="0" autoPict="0">
                <anchor moveWithCells="1">
                  <from>
                    <xdr:col>23</xdr:col>
                    <xdr:colOff>95250</xdr:colOff>
                    <xdr:row>4</xdr:row>
                    <xdr:rowOff>161925</xdr:rowOff>
                  </from>
                  <to>
                    <xdr:col>26</xdr:col>
                    <xdr:colOff>95250</xdr:colOff>
                    <xdr:row>6</xdr:row>
                    <xdr:rowOff>19050</xdr:rowOff>
                  </to>
                </anchor>
              </controlPr>
            </control>
          </mc:Choice>
        </mc:AlternateContent>
        <mc:AlternateContent xmlns:mc="http://schemas.openxmlformats.org/markup-compatibility/2006">
          <mc:Choice Requires="x14">
            <control shapeId="667712" r:id="rId5" name="Check Box 27">
              <controlPr defaultSize="0" autoFill="0" autoLine="0" autoPict="0">
                <anchor moveWithCells="1">
                  <from>
                    <xdr:col>19</xdr:col>
                    <xdr:colOff>114300</xdr:colOff>
                    <xdr:row>4</xdr:row>
                    <xdr:rowOff>171450</xdr:rowOff>
                  </from>
                  <to>
                    <xdr:col>23</xdr:col>
                    <xdr:colOff>38100</xdr:colOff>
                    <xdr:row>6</xdr:row>
                    <xdr:rowOff>9525</xdr:rowOff>
                  </to>
                </anchor>
              </controlPr>
            </control>
          </mc:Choice>
        </mc:AlternateContent>
        <mc:AlternateContent xmlns:mc="http://schemas.openxmlformats.org/markup-compatibility/2006">
          <mc:Choice Requires="x14">
            <control shapeId="667715" r:id="rId6" name="Check Box 67">
              <controlPr defaultSize="0" autoFill="0" autoLine="0" autoPict="0">
                <anchor moveWithCells="1">
                  <from>
                    <xdr:col>19</xdr:col>
                    <xdr:colOff>114300</xdr:colOff>
                    <xdr:row>20</xdr:row>
                    <xdr:rowOff>0</xdr:rowOff>
                  </from>
                  <to>
                    <xdr:col>22</xdr:col>
                    <xdr:colOff>123825</xdr:colOff>
                    <xdr:row>21</xdr:row>
                    <xdr:rowOff>28575</xdr:rowOff>
                  </to>
                </anchor>
              </controlPr>
            </control>
          </mc:Choice>
        </mc:AlternateContent>
        <mc:AlternateContent xmlns:mc="http://schemas.openxmlformats.org/markup-compatibility/2006">
          <mc:Choice Requires="x14">
            <control shapeId="667716" r:id="rId7" name="Check Box 68">
              <controlPr defaultSize="0" autoFill="0" autoLine="0" autoPict="0">
                <anchor moveWithCells="1">
                  <from>
                    <xdr:col>22</xdr:col>
                    <xdr:colOff>171450</xdr:colOff>
                    <xdr:row>20</xdr:row>
                    <xdr:rowOff>0</xdr:rowOff>
                  </from>
                  <to>
                    <xdr:col>25</xdr:col>
                    <xdr:colOff>180975</xdr:colOff>
                    <xdr:row>21</xdr:row>
                    <xdr:rowOff>19050</xdr:rowOff>
                  </to>
                </anchor>
              </controlPr>
            </control>
          </mc:Choice>
        </mc:AlternateContent>
        <mc:AlternateContent xmlns:mc="http://schemas.openxmlformats.org/markup-compatibility/2006">
          <mc:Choice Requires="x14">
            <control shapeId="667728" r:id="rId8" name="Check Box 80">
              <controlPr defaultSize="0" autoFill="0" autoLine="0" autoPict="0">
                <anchor moveWithCells="1">
                  <from>
                    <xdr:col>19</xdr:col>
                    <xdr:colOff>104775</xdr:colOff>
                    <xdr:row>41</xdr:row>
                    <xdr:rowOff>9525</xdr:rowOff>
                  </from>
                  <to>
                    <xdr:col>22</xdr:col>
                    <xdr:colOff>114300</xdr:colOff>
                    <xdr:row>42</xdr:row>
                    <xdr:rowOff>28575</xdr:rowOff>
                  </to>
                </anchor>
              </controlPr>
            </control>
          </mc:Choice>
        </mc:AlternateContent>
        <mc:AlternateContent xmlns:mc="http://schemas.openxmlformats.org/markup-compatibility/2006">
          <mc:Choice Requires="x14">
            <control shapeId="667729" r:id="rId9" name="Check Box 81">
              <controlPr defaultSize="0" autoFill="0" autoLine="0" autoPict="0">
                <anchor moveWithCells="1">
                  <from>
                    <xdr:col>22</xdr:col>
                    <xdr:colOff>161925</xdr:colOff>
                    <xdr:row>41</xdr:row>
                    <xdr:rowOff>9525</xdr:rowOff>
                  </from>
                  <to>
                    <xdr:col>25</xdr:col>
                    <xdr:colOff>171450</xdr:colOff>
                    <xdr:row>42</xdr:row>
                    <xdr:rowOff>28575</xdr:rowOff>
                  </to>
                </anchor>
              </controlPr>
            </control>
          </mc:Choice>
        </mc:AlternateContent>
        <mc:AlternateContent xmlns:mc="http://schemas.openxmlformats.org/markup-compatibility/2006">
          <mc:Choice Requires="x14">
            <control shapeId="667747" r:id="rId10" name="Check Box 99">
              <controlPr defaultSize="0" autoFill="0" autoLine="0" autoPict="0">
                <anchor moveWithCells="1">
                  <from>
                    <xdr:col>9</xdr:col>
                    <xdr:colOff>171450</xdr:colOff>
                    <xdr:row>29</xdr:row>
                    <xdr:rowOff>9525</xdr:rowOff>
                  </from>
                  <to>
                    <xdr:col>11</xdr:col>
                    <xdr:colOff>76200</xdr:colOff>
                    <xdr:row>30</xdr:row>
                    <xdr:rowOff>9525</xdr:rowOff>
                  </to>
                </anchor>
              </controlPr>
            </control>
          </mc:Choice>
        </mc:AlternateContent>
        <mc:AlternateContent xmlns:mc="http://schemas.openxmlformats.org/markup-compatibility/2006">
          <mc:Choice Requires="x14">
            <control shapeId="667748" r:id="rId11" name="Check Box 100">
              <controlPr defaultSize="0" autoFill="0" autoLine="0" autoPict="0">
                <anchor moveWithCells="1">
                  <from>
                    <xdr:col>15</xdr:col>
                    <xdr:colOff>171450</xdr:colOff>
                    <xdr:row>29</xdr:row>
                    <xdr:rowOff>9525</xdr:rowOff>
                  </from>
                  <to>
                    <xdr:col>17</xdr:col>
                    <xdr:colOff>76200</xdr:colOff>
                    <xdr:row>30</xdr:row>
                    <xdr:rowOff>9525</xdr:rowOff>
                  </to>
                </anchor>
              </controlPr>
            </control>
          </mc:Choice>
        </mc:AlternateContent>
        <mc:AlternateContent xmlns:mc="http://schemas.openxmlformats.org/markup-compatibility/2006">
          <mc:Choice Requires="x14">
            <control shapeId="667753" r:id="rId12" name="Check Box 105">
              <controlPr defaultSize="0" autoFill="0" autoLine="0" autoPict="0">
                <anchor moveWithCells="1">
                  <from>
                    <xdr:col>9</xdr:col>
                    <xdr:colOff>171450</xdr:colOff>
                    <xdr:row>31</xdr:row>
                    <xdr:rowOff>9525</xdr:rowOff>
                  </from>
                  <to>
                    <xdr:col>11</xdr:col>
                    <xdr:colOff>76200</xdr:colOff>
                    <xdr:row>32</xdr:row>
                    <xdr:rowOff>9525</xdr:rowOff>
                  </to>
                </anchor>
              </controlPr>
            </control>
          </mc:Choice>
        </mc:AlternateContent>
        <mc:AlternateContent xmlns:mc="http://schemas.openxmlformats.org/markup-compatibility/2006">
          <mc:Choice Requires="x14">
            <control shapeId="667754" r:id="rId13" name="Check Box 106">
              <controlPr defaultSize="0" autoFill="0" autoLine="0" autoPict="0">
                <anchor moveWithCells="1">
                  <from>
                    <xdr:col>15</xdr:col>
                    <xdr:colOff>171450</xdr:colOff>
                    <xdr:row>31</xdr:row>
                    <xdr:rowOff>9525</xdr:rowOff>
                  </from>
                  <to>
                    <xdr:col>17</xdr:col>
                    <xdr:colOff>76200</xdr:colOff>
                    <xdr:row>32</xdr:row>
                    <xdr:rowOff>9525</xdr:rowOff>
                  </to>
                </anchor>
              </controlPr>
            </control>
          </mc:Choice>
        </mc:AlternateContent>
        <mc:AlternateContent xmlns:mc="http://schemas.openxmlformats.org/markup-compatibility/2006">
          <mc:Choice Requires="x14">
            <control shapeId="667755" r:id="rId14" name="Check Box 107">
              <controlPr defaultSize="0" autoFill="0" autoLine="0" autoPict="0">
                <anchor moveWithCells="1">
                  <from>
                    <xdr:col>9</xdr:col>
                    <xdr:colOff>171450</xdr:colOff>
                    <xdr:row>32</xdr:row>
                    <xdr:rowOff>9525</xdr:rowOff>
                  </from>
                  <to>
                    <xdr:col>11</xdr:col>
                    <xdr:colOff>76200</xdr:colOff>
                    <xdr:row>33</xdr:row>
                    <xdr:rowOff>9525</xdr:rowOff>
                  </to>
                </anchor>
              </controlPr>
            </control>
          </mc:Choice>
        </mc:AlternateContent>
        <mc:AlternateContent xmlns:mc="http://schemas.openxmlformats.org/markup-compatibility/2006">
          <mc:Choice Requires="x14">
            <control shapeId="667759" r:id="rId15" name="Check Box 111">
              <controlPr defaultSize="0" autoFill="0" autoLine="0" autoPict="0">
                <anchor moveWithCells="1">
                  <from>
                    <xdr:col>9</xdr:col>
                    <xdr:colOff>171450</xdr:colOff>
                    <xdr:row>33</xdr:row>
                    <xdr:rowOff>9525</xdr:rowOff>
                  </from>
                  <to>
                    <xdr:col>11</xdr:col>
                    <xdr:colOff>76200</xdr:colOff>
                    <xdr:row>34</xdr:row>
                    <xdr:rowOff>9525</xdr:rowOff>
                  </to>
                </anchor>
              </controlPr>
            </control>
          </mc:Choice>
        </mc:AlternateContent>
        <mc:AlternateContent xmlns:mc="http://schemas.openxmlformats.org/markup-compatibility/2006">
          <mc:Choice Requires="x14">
            <control shapeId="667760" r:id="rId16" name="Check Box 112">
              <controlPr defaultSize="0" autoFill="0" autoLine="0" autoPict="0">
                <anchor moveWithCells="1">
                  <from>
                    <xdr:col>15</xdr:col>
                    <xdr:colOff>171450</xdr:colOff>
                    <xdr:row>33</xdr:row>
                    <xdr:rowOff>9525</xdr:rowOff>
                  </from>
                  <to>
                    <xdr:col>17</xdr:col>
                    <xdr:colOff>76200</xdr:colOff>
                    <xdr:row>34</xdr:row>
                    <xdr:rowOff>9525</xdr:rowOff>
                  </to>
                </anchor>
              </controlPr>
            </control>
          </mc:Choice>
        </mc:AlternateContent>
        <mc:AlternateContent xmlns:mc="http://schemas.openxmlformats.org/markup-compatibility/2006">
          <mc:Choice Requires="x14">
            <control shapeId="667769" r:id="rId17" name="Check Box 121">
              <controlPr defaultSize="0" autoFill="0" autoLine="0" autoPict="0">
                <anchor moveWithCells="1">
                  <from>
                    <xdr:col>19</xdr:col>
                    <xdr:colOff>133350</xdr:colOff>
                    <xdr:row>25</xdr:row>
                    <xdr:rowOff>142875</xdr:rowOff>
                  </from>
                  <to>
                    <xdr:col>22</xdr:col>
                    <xdr:colOff>142875</xdr:colOff>
                    <xdr:row>26</xdr:row>
                    <xdr:rowOff>161925</xdr:rowOff>
                  </to>
                </anchor>
              </controlPr>
            </control>
          </mc:Choice>
        </mc:AlternateContent>
        <mc:AlternateContent xmlns:mc="http://schemas.openxmlformats.org/markup-compatibility/2006">
          <mc:Choice Requires="x14">
            <control shapeId="667770" r:id="rId18" name="Check Box 122">
              <controlPr defaultSize="0" autoFill="0" autoLine="0" autoPict="0">
                <anchor moveWithCells="1">
                  <from>
                    <xdr:col>23</xdr:col>
                    <xdr:colOff>9525</xdr:colOff>
                    <xdr:row>25</xdr:row>
                    <xdr:rowOff>142875</xdr:rowOff>
                  </from>
                  <to>
                    <xdr:col>26</xdr:col>
                    <xdr:colOff>19050</xdr:colOff>
                    <xdr:row>26</xdr:row>
                    <xdr:rowOff>152400</xdr:rowOff>
                  </to>
                </anchor>
              </controlPr>
            </control>
          </mc:Choice>
        </mc:AlternateContent>
        <mc:AlternateContent xmlns:mc="http://schemas.openxmlformats.org/markup-compatibility/2006">
          <mc:Choice Requires="x14">
            <control shapeId="667749" r:id="rId19" name="Check Box 101">
              <controlPr defaultSize="0" autoFill="0" autoLine="0" autoPict="0">
                <anchor moveWithCells="1">
                  <from>
                    <xdr:col>9</xdr:col>
                    <xdr:colOff>171450</xdr:colOff>
                    <xdr:row>30</xdr:row>
                    <xdr:rowOff>9525</xdr:rowOff>
                  </from>
                  <to>
                    <xdr:col>11</xdr:col>
                    <xdr:colOff>76200</xdr:colOff>
                    <xdr:row>31</xdr:row>
                    <xdr:rowOff>9525</xdr:rowOff>
                  </to>
                </anchor>
              </controlPr>
            </control>
          </mc:Choice>
        </mc:AlternateContent>
        <mc:AlternateContent xmlns:mc="http://schemas.openxmlformats.org/markup-compatibility/2006">
          <mc:Choice Requires="x14">
            <control shapeId="667783" r:id="rId20" name="Check Box 135">
              <controlPr defaultSize="0" autoFill="0" autoLine="0" autoPict="0">
                <anchor moveWithCells="1">
                  <from>
                    <xdr:col>19</xdr:col>
                    <xdr:colOff>104775</xdr:colOff>
                    <xdr:row>43</xdr:row>
                    <xdr:rowOff>161925</xdr:rowOff>
                  </from>
                  <to>
                    <xdr:col>22</xdr:col>
                    <xdr:colOff>114300</xdr:colOff>
                    <xdr:row>45</xdr:row>
                    <xdr:rowOff>19050</xdr:rowOff>
                  </to>
                </anchor>
              </controlPr>
            </control>
          </mc:Choice>
        </mc:AlternateContent>
        <mc:AlternateContent xmlns:mc="http://schemas.openxmlformats.org/markup-compatibility/2006">
          <mc:Choice Requires="x14">
            <control shapeId="667784" r:id="rId21" name="Check Box 136">
              <controlPr defaultSize="0" autoFill="0" autoLine="0" autoPict="0">
                <anchor moveWithCells="1">
                  <from>
                    <xdr:col>22</xdr:col>
                    <xdr:colOff>161925</xdr:colOff>
                    <xdr:row>43</xdr:row>
                    <xdr:rowOff>161925</xdr:rowOff>
                  </from>
                  <to>
                    <xdr:col>25</xdr:col>
                    <xdr:colOff>171450</xdr:colOff>
                    <xdr:row>45</xdr:row>
                    <xdr:rowOff>9525</xdr:rowOff>
                  </to>
                </anchor>
              </controlPr>
            </control>
          </mc:Choice>
        </mc:AlternateContent>
        <mc:AlternateContent xmlns:mc="http://schemas.openxmlformats.org/markup-compatibility/2006">
          <mc:Choice Requires="x14">
            <control shapeId="667785" r:id="rId22" name="Check Box 137">
              <controlPr defaultSize="0" autoFill="0" autoLine="0" autoPict="0">
                <anchor moveWithCells="1">
                  <from>
                    <xdr:col>19</xdr:col>
                    <xdr:colOff>104775</xdr:colOff>
                    <xdr:row>46</xdr:row>
                    <xdr:rowOff>0</xdr:rowOff>
                  </from>
                  <to>
                    <xdr:col>22</xdr:col>
                    <xdr:colOff>114300</xdr:colOff>
                    <xdr:row>47</xdr:row>
                    <xdr:rowOff>28575</xdr:rowOff>
                  </to>
                </anchor>
              </controlPr>
            </control>
          </mc:Choice>
        </mc:AlternateContent>
        <mc:AlternateContent xmlns:mc="http://schemas.openxmlformats.org/markup-compatibility/2006">
          <mc:Choice Requires="x14">
            <control shapeId="667786" r:id="rId23" name="Check Box 138">
              <controlPr defaultSize="0" autoFill="0" autoLine="0" autoPict="0">
                <anchor moveWithCells="1">
                  <from>
                    <xdr:col>22</xdr:col>
                    <xdr:colOff>161925</xdr:colOff>
                    <xdr:row>46</xdr:row>
                    <xdr:rowOff>0</xdr:rowOff>
                  </from>
                  <to>
                    <xdr:col>25</xdr:col>
                    <xdr:colOff>171450</xdr:colOff>
                    <xdr:row>47</xdr:row>
                    <xdr:rowOff>19050</xdr:rowOff>
                  </to>
                </anchor>
              </controlPr>
            </control>
          </mc:Choice>
        </mc:AlternateContent>
        <mc:AlternateContent xmlns:mc="http://schemas.openxmlformats.org/markup-compatibility/2006">
          <mc:Choice Requires="x14">
            <control shapeId="667787" r:id="rId24" name="Check Box 103">
              <controlPr defaultSize="0" autoFill="0" autoLine="0" autoPict="0">
                <anchor moveWithCells="1">
                  <from>
                    <xdr:col>3</xdr:col>
                    <xdr:colOff>0</xdr:colOff>
                    <xdr:row>48</xdr:row>
                    <xdr:rowOff>0</xdr:rowOff>
                  </from>
                  <to>
                    <xdr:col>5</xdr:col>
                    <xdr:colOff>57150</xdr:colOff>
                    <xdr:row>48</xdr:row>
                    <xdr:rowOff>161925</xdr:rowOff>
                  </to>
                </anchor>
              </controlPr>
            </control>
          </mc:Choice>
        </mc:AlternateContent>
        <mc:AlternateContent xmlns:mc="http://schemas.openxmlformats.org/markup-compatibility/2006">
          <mc:Choice Requires="x14">
            <control shapeId="667788" r:id="rId25" name="Check Box 103">
              <controlPr defaultSize="0" autoFill="0" autoLine="0" autoPict="0">
                <anchor moveWithCells="1">
                  <from>
                    <xdr:col>11</xdr:col>
                    <xdr:colOff>0</xdr:colOff>
                    <xdr:row>48</xdr:row>
                    <xdr:rowOff>0</xdr:rowOff>
                  </from>
                  <to>
                    <xdr:col>13</xdr:col>
                    <xdr:colOff>57150</xdr:colOff>
                    <xdr:row>48</xdr:row>
                    <xdr:rowOff>161925</xdr:rowOff>
                  </to>
                </anchor>
              </controlPr>
            </control>
          </mc:Choice>
        </mc:AlternateContent>
        <mc:AlternateContent xmlns:mc="http://schemas.openxmlformats.org/markup-compatibility/2006">
          <mc:Choice Requires="x14">
            <control shapeId="667789" r:id="rId26" name="Check Box 147">
              <controlPr defaultSize="0" autoFill="0" autoLine="0" autoPict="0">
                <anchor moveWithCells="1">
                  <from>
                    <xdr:col>2</xdr:col>
                    <xdr:colOff>142875</xdr:colOff>
                    <xdr:row>50</xdr:row>
                    <xdr:rowOff>133350</xdr:rowOff>
                  </from>
                  <to>
                    <xdr:col>5</xdr:col>
                    <xdr:colOff>57150</xdr:colOff>
                    <xdr:row>52</xdr:row>
                    <xdr:rowOff>28575</xdr:rowOff>
                  </to>
                </anchor>
              </controlPr>
            </control>
          </mc:Choice>
        </mc:AlternateContent>
        <mc:AlternateContent xmlns:mc="http://schemas.openxmlformats.org/markup-compatibility/2006">
          <mc:Choice Requires="x14">
            <control shapeId="667790" r:id="rId27" name="Check Box 148">
              <controlPr defaultSize="0" autoFill="0" autoLine="0" autoPict="0" altText="いない･">
                <anchor moveWithCells="1">
                  <from>
                    <xdr:col>23</xdr:col>
                    <xdr:colOff>47625</xdr:colOff>
                    <xdr:row>50</xdr:row>
                    <xdr:rowOff>142875</xdr:rowOff>
                  </from>
                  <to>
                    <xdr:col>27</xdr:col>
                    <xdr:colOff>0</xdr:colOff>
                    <xdr:row>52</xdr:row>
                    <xdr:rowOff>9525</xdr:rowOff>
                  </to>
                </anchor>
              </controlPr>
            </control>
          </mc:Choice>
        </mc:AlternateContent>
        <mc:AlternateContent xmlns:mc="http://schemas.openxmlformats.org/markup-compatibility/2006">
          <mc:Choice Requires="x14">
            <control shapeId="667794" r:id="rId28" name="Check Box 146">
              <controlPr defaultSize="0" autoFill="0" autoLine="0" autoPict="0">
                <anchor moveWithCells="1">
                  <from>
                    <xdr:col>19</xdr:col>
                    <xdr:colOff>104775</xdr:colOff>
                    <xdr:row>54</xdr:row>
                    <xdr:rowOff>0</xdr:rowOff>
                  </from>
                  <to>
                    <xdr:col>22</xdr:col>
                    <xdr:colOff>114300</xdr:colOff>
                    <xdr:row>55</xdr:row>
                    <xdr:rowOff>28575</xdr:rowOff>
                  </to>
                </anchor>
              </controlPr>
            </control>
          </mc:Choice>
        </mc:AlternateContent>
        <mc:AlternateContent xmlns:mc="http://schemas.openxmlformats.org/markup-compatibility/2006">
          <mc:Choice Requires="x14">
            <control shapeId="667795" r:id="rId29" name="Check Box 147">
              <controlPr defaultSize="0" autoFill="0" autoLine="0" autoPict="0">
                <anchor moveWithCells="1">
                  <from>
                    <xdr:col>22</xdr:col>
                    <xdr:colOff>161925</xdr:colOff>
                    <xdr:row>54</xdr:row>
                    <xdr:rowOff>0</xdr:rowOff>
                  </from>
                  <to>
                    <xdr:col>25</xdr:col>
                    <xdr:colOff>171450</xdr:colOff>
                    <xdr:row>55</xdr:row>
                    <xdr:rowOff>19050</xdr:rowOff>
                  </to>
                </anchor>
              </controlPr>
            </control>
          </mc:Choice>
        </mc:AlternateContent>
        <mc:AlternateContent xmlns:mc="http://schemas.openxmlformats.org/markup-compatibility/2006">
          <mc:Choice Requires="x14">
            <control shapeId="667761" r:id="rId30" name="Check Box 113">
              <controlPr defaultSize="0" autoFill="0" autoLine="0" autoPict="0">
                <anchor moveWithCells="1">
                  <from>
                    <xdr:col>9</xdr:col>
                    <xdr:colOff>171450</xdr:colOff>
                    <xdr:row>34</xdr:row>
                    <xdr:rowOff>9525</xdr:rowOff>
                  </from>
                  <to>
                    <xdr:col>11</xdr:col>
                    <xdr:colOff>76200</xdr:colOff>
                    <xdr:row>35</xdr:row>
                    <xdr:rowOff>9525</xdr:rowOff>
                  </to>
                </anchor>
              </controlPr>
            </control>
          </mc:Choice>
        </mc:AlternateContent>
        <mc:AlternateContent xmlns:mc="http://schemas.openxmlformats.org/markup-compatibility/2006">
          <mc:Choice Requires="x14">
            <control shapeId="667765" r:id="rId31" name="Check Box 117">
              <controlPr defaultSize="0" autoFill="0" autoLine="0" autoPict="0">
                <anchor moveWithCells="1">
                  <from>
                    <xdr:col>9</xdr:col>
                    <xdr:colOff>171450</xdr:colOff>
                    <xdr:row>35</xdr:row>
                    <xdr:rowOff>9525</xdr:rowOff>
                  </from>
                  <to>
                    <xdr:col>11</xdr:col>
                    <xdr:colOff>76200</xdr:colOff>
                    <xdr:row>36</xdr:row>
                    <xdr:rowOff>9525</xdr:rowOff>
                  </to>
                </anchor>
              </controlPr>
            </control>
          </mc:Choice>
        </mc:AlternateContent>
        <mc:AlternateContent xmlns:mc="http://schemas.openxmlformats.org/markup-compatibility/2006">
          <mc:Choice Requires="x14">
            <control shapeId="667766" r:id="rId32" name="Check Box 118">
              <controlPr defaultSize="0" autoFill="0" autoLine="0" autoPict="0">
                <anchor moveWithCells="1">
                  <from>
                    <xdr:col>15</xdr:col>
                    <xdr:colOff>171450</xdr:colOff>
                    <xdr:row>35</xdr:row>
                    <xdr:rowOff>9525</xdr:rowOff>
                  </from>
                  <to>
                    <xdr:col>17</xdr:col>
                    <xdr:colOff>76200</xdr:colOff>
                    <xdr:row>36</xdr:row>
                    <xdr:rowOff>9525</xdr:rowOff>
                  </to>
                </anchor>
              </controlPr>
            </control>
          </mc:Choice>
        </mc:AlternateContent>
        <mc:AlternateContent xmlns:mc="http://schemas.openxmlformats.org/markup-compatibility/2006">
          <mc:Choice Requires="x14">
            <control shapeId="667767" r:id="rId33" name="Check Box 11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77" r:id="rId34" name="Check Box 12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7" r:id="rId35" name="Check Box 14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8" r:id="rId36" name="Check Box 150">
              <controlPr defaultSize="0" autoFill="0" autoLine="0" autoPict="0">
                <anchor moveWithCells="1">
                  <from>
                    <xdr:col>9</xdr:col>
                    <xdr:colOff>171450</xdr:colOff>
                    <xdr:row>37</xdr:row>
                    <xdr:rowOff>9525</xdr:rowOff>
                  </from>
                  <to>
                    <xdr:col>11</xdr:col>
                    <xdr:colOff>76200</xdr:colOff>
                    <xdr:row>38</xdr:row>
                    <xdr:rowOff>9525</xdr:rowOff>
                  </to>
                </anchor>
              </controlPr>
            </control>
          </mc:Choice>
        </mc:AlternateContent>
        <mc:AlternateContent xmlns:mc="http://schemas.openxmlformats.org/markup-compatibility/2006">
          <mc:Choice Requires="x14">
            <control shapeId="667799" r:id="rId37" name="Check Box 151">
              <controlPr defaultSize="0" autoFill="0" autoLine="0" autoPict="0">
                <anchor moveWithCells="1">
                  <from>
                    <xdr:col>15</xdr:col>
                    <xdr:colOff>171450</xdr:colOff>
                    <xdr:row>37</xdr:row>
                    <xdr:rowOff>9525</xdr:rowOff>
                  </from>
                  <to>
                    <xdr:col>17</xdr:col>
                    <xdr:colOff>76200</xdr:colOff>
                    <xdr:row>38</xdr:row>
                    <xdr:rowOff>9525</xdr:rowOff>
                  </to>
                </anchor>
              </controlPr>
            </control>
          </mc:Choice>
        </mc:AlternateContent>
        <mc:AlternateContent xmlns:mc="http://schemas.openxmlformats.org/markup-compatibility/2006">
          <mc:Choice Requires="x14">
            <control shapeId="667800" r:id="rId38" name="Check Box 152">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mc:AlternateContent xmlns:mc="http://schemas.openxmlformats.org/markup-compatibility/2006">
          <mc:Choice Requires="x14">
            <control shapeId="667801" r:id="rId39" name="Check Box 153">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327A-7A8D-4222-834F-22BB3C18244E}">
  <sheetPr>
    <tabColor theme="8" tint="0.59999389629810485"/>
  </sheetPr>
  <dimension ref="A1:BU66"/>
  <sheetViews>
    <sheetView showGridLines="0" view="pageBreakPreview" zoomScaleNormal="100" zoomScaleSheetLayoutView="100" workbookViewId="0">
      <selection activeCell="D4" sqref="D4:AA4"/>
    </sheetView>
  </sheetViews>
  <sheetFormatPr defaultColWidth="8" defaultRowHeight="12"/>
  <cols>
    <col min="1" max="1" width="1.375" style="22" customWidth="1"/>
    <col min="2" max="3" width="2.375" style="22" customWidth="1"/>
    <col min="4" max="4" width="2.625" style="22" customWidth="1"/>
    <col min="5" max="13" width="2.375" style="22" customWidth="1"/>
    <col min="14" max="14" width="2.375" style="141" customWidth="1"/>
    <col min="15" max="98" width="2.375" style="22" customWidth="1"/>
    <col min="99" max="16384" width="8" style="22"/>
  </cols>
  <sheetData>
    <row r="1" spans="1:72" ht="14.1" customHeight="1">
      <c r="A1" s="1337" t="s">
        <v>1437</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M1" s="1337"/>
      <c r="AN1" s="1337"/>
      <c r="AO1" s="1337"/>
      <c r="AP1" s="135"/>
      <c r="AQ1" s="194"/>
      <c r="AR1" s="194"/>
      <c r="AS1" s="194"/>
      <c r="AT1" s="194"/>
      <c r="AU1" s="194"/>
    </row>
    <row r="2" spans="1:72" ht="5.0999999999999996" customHeight="1" thickBot="1"/>
    <row r="3" spans="1:72" ht="14.1" customHeight="1">
      <c r="B3" s="2909" t="s">
        <v>1069</v>
      </c>
      <c r="C3" s="2910"/>
      <c r="D3" s="2910"/>
      <c r="E3" s="2910"/>
      <c r="F3" s="2910"/>
      <c r="G3" s="2910"/>
      <c r="H3" s="2910"/>
      <c r="I3" s="2910"/>
      <c r="J3" s="2910"/>
      <c r="K3" s="2910"/>
      <c r="L3" s="2910"/>
      <c r="M3" s="2910"/>
      <c r="N3" s="2910"/>
      <c r="O3" s="2910"/>
      <c r="P3" s="2910"/>
      <c r="Q3" s="2910"/>
      <c r="R3" s="2910"/>
      <c r="S3" s="2910"/>
      <c r="T3" s="2910"/>
      <c r="U3" s="2910"/>
      <c r="V3" s="2910"/>
      <c r="W3" s="2910"/>
      <c r="X3" s="2910"/>
      <c r="Y3" s="2910"/>
      <c r="Z3" s="2910"/>
      <c r="AA3" s="2910"/>
      <c r="AB3" s="2910"/>
      <c r="AC3" s="2910" t="s">
        <v>117</v>
      </c>
      <c r="AD3" s="2910"/>
      <c r="AE3" s="2910"/>
      <c r="AF3" s="2910"/>
      <c r="AG3" s="2910"/>
      <c r="AH3" s="2910"/>
      <c r="AI3" s="2910"/>
      <c r="AJ3" s="2910"/>
      <c r="AK3" s="2910"/>
      <c r="AL3" s="2910"/>
      <c r="AM3" s="2910"/>
      <c r="AN3" s="2910"/>
      <c r="AO3" s="2873"/>
      <c r="AP3" s="197"/>
      <c r="AQ3" s="197"/>
      <c r="AR3" s="202"/>
    </row>
    <row r="4" spans="1:72" ht="14.1" customHeight="1">
      <c r="B4" s="1736" t="s">
        <v>703</v>
      </c>
      <c r="C4" s="1462"/>
      <c r="D4" s="1737" t="s">
        <v>729</v>
      </c>
      <c r="E4" s="1737"/>
      <c r="F4" s="1737"/>
      <c r="G4" s="1737"/>
      <c r="H4" s="1737"/>
      <c r="I4" s="1737"/>
      <c r="J4" s="1737"/>
      <c r="K4" s="1737"/>
      <c r="L4" s="1737"/>
      <c r="M4" s="1737"/>
      <c r="N4" s="1737"/>
      <c r="O4" s="1737"/>
      <c r="P4" s="1737"/>
      <c r="Q4" s="1737"/>
      <c r="R4" s="1737"/>
      <c r="S4" s="1737"/>
      <c r="T4" s="1737"/>
      <c r="U4" s="1737"/>
      <c r="V4" s="1737"/>
      <c r="W4" s="1737"/>
      <c r="X4" s="1737"/>
      <c r="Y4" s="1737"/>
      <c r="Z4" s="1737"/>
      <c r="AA4" s="1737"/>
      <c r="AB4" s="197"/>
      <c r="AC4" s="169" t="s">
        <v>15</v>
      </c>
      <c r="AD4" s="1707" t="s">
        <v>1035</v>
      </c>
      <c r="AE4" s="1707"/>
      <c r="AF4" s="1707"/>
      <c r="AG4" s="1707"/>
      <c r="AH4" s="1707"/>
      <c r="AI4" s="1707"/>
      <c r="AJ4" s="1707"/>
      <c r="AK4" s="1707"/>
      <c r="AL4" s="1707"/>
      <c r="AM4" s="1707"/>
      <c r="AN4" s="1707"/>
      <c r="AO4" s="816"/>
      <c r="AP4" s="197"/>
      <c r="AQ4" s="197"/>
    </row>
    <row r="5" spans="1:72" ht="14.1" customHeight="1">
      <c r="B5" s="29"/>
      <c r="C5" s="136" t="s">
        <v>35</v>
      </c>
      <c r="D5" s="1737" t="s">
        <v>1070</v>
      </c>
      <c r="E5" s="1737"/>
      <c r="F5" s="1737"/>
      <c r="G5" s="1737"/>
      <c r="H5" s="1737"/>
      <c r="I5" s="1737"/>
      <c r="J5" s="1737"/>
      <c r="K5" s="1737"/>
      <c r="L5" s="1737"/>
      <c r="M5" s="1737"/>
      <c r="N5" s="1737"/>
      <c r="O5" s="1737"/>
      <c r="P5" s="1737"/>
      <c r="Q5" s="1737"/>
      <c r="R5" s="1737"/>
      <c r="S5" s="1737"/>
      <c r="T5" s="1737"/>
      <c r="U5" s="1737"/>
      <c r="V5" s="1737"/>
      <c r="W5" s="1737"/>
      <c r="X5" s="1737"/>
      <c r="Y5" s="1737"/>
      <c r="Z5" s="1737"/>
      <c r="AA5" s="1737"/>
      <c r="AB5" s="197"/>
      <c r="AC5" s="169"/>
      <c r="AD5" s="1707"/>
      <c r="AE5" s="1707"/>
      <c r="AF5" s="1707"/>
      <c r="AG5" s="1707"/>
      <c r="AH5" s="1707"/>
      <c r="AI5" s="1707"/>
      <c r="AJ5" s="1707"/>
      <c r="AK5" s="1707"/>
      <c r="AL5" s="1707"/>
      <c r="AM5" s="1707"/>
      <c r="AN5" s="1707"/>
      <c r="AO5" s="161"/>
      <c r="AP5" s="197"/>
      <c r="AQ5" s="197"/>
    </row>
    <row r="6" spans="1:72" ht="14.1" customHeight="1">
      <c r="B6" s="29"/>
      <c r="C6" s="136"/>
      <c r="D6" s="23"/>
      <c r="E6" s="23"/>
      <c r="F6" s="23"/>
      <c r="G6" s="23"/>
      <c r="H6" s="23"/>
      <c r="I6" s="23"/>
      <c r="J6" s="23"/>
      <c r="K6" s="23"/>
      <c r="L6" s="23"/>
      <c r="M6" s="23"/>
      <c r="N6" s="23"/>
      <c r="O6" s="23"/>
      <c r="P6" s="23"/>
      <c r="Q6" s="23"/>
      <c r="R6" s="23"/>
      <c r="S6" s="23"/>
      <c r="T6" s="23"/>
      <c r="U6" s="23"/>
      <c r="V6" s="23"/>
      <c r="W6" s="23"/>
      <c r="X6" s="23"/>
      <c r="Y6" s="23"/>
      <c r="Z6" s="23"/>
      <c r="AA6" s="23"/>
      <c r="AB6" s="197"/>
      <c r="AC6" s="169" t="s">
        <v>15</v>
      </c>
      <c r="AD6" s="1707" t="s">
        <v>1346</v>
      </c>
      <c r="AE6" s="1707"/>
      <c r="AF6" s="1707"/>
      <c r="AG6" s="1707"/>
      <c r="AH6" s="1707"/>
      <c r="AI6" s="1707"/>
      <c r="AJ6" s="1707"/>
      <c r="AK6" s="1707"/>
      <c r="AL6" s="1707"/>
      <c r="AM6" s="1707"/>
      <c r="AN6" s="1707"/>
      <c r="AO6" s="161"/>
      <c r="AP6" s="197"/>
      <c r="AQ6" s="197"/>
    </row>
    <row r="7" spans="1:72" ht="14.1" customHeight="1">
      <c r="B7" s="817"/>
      <c r="D7" s="793" t="s">
        <v>594</v>
      </c>
      <c r="E7" s="1737" t="s">
        <v>1134</v>
      </c>
      <c r="F7" s="1737"/>
      <c r="G7" s="1737"/>
      <c r="H7" s="1737"/>
      <c r="I7" s="1737"/>
      <c r="J7" s="1737"/>
      <c r="K7" s="1737"/>
      <c r="L7" s="1737"/>
      <c r="M7" s="1737"/>
      <c r="N7" s="1737"/>
      <c r="O7" s="1737"/>
      <c r="P7" s="1737"/>
      <c r="Q7" s="1737"/>
      <c r="R7" s="1737"/>
      <c r="S7" s="1737"/>
      <c r="T7" s="1737"/>
      <c r="U7" s="1737"/>
      <c r="V7" s="1737"/>
      <c r="W7" s="1737"/>
      <c r="X7" s="1737"/>
      <c r="Y7" s="1737"/>
      <c r="Z7" s="1737"/>
      <c r="AA7" s="1737"/>
      <c r="AB7" s="197"/>
      <c r="AC7" s="176"/>
      <c r="AD7" s="1707"/>
      <c r="AE7" s="1707"/>
      <c r="AF7" s="1707"/>
      <c r="AG7" s="1707"/>
      <c r="AH7" s="1707"/>
      <c r="AI7" s="1707"/>
      <c r="AJ7" s="1707"/>
      <c r="AK7" s="1707"/>
      <c r="AL7" s="1707"/>
      <c r="AM7" s="1707"/>
      <c r="AN7" s="1707"/>
      <c r="AO7" s="161"/>
      <c r="AP7" s="197"/>
      <c r="AQ7" s="197"/>
      <c r="AR7" s="22" t="s">
        <v>222</v>
      </c>
    </row>
    <row r="8" spans="1:72" ht="14.1" customHeight="1">
      <c r="B8" s="37"/>
      <c r="C8" s="647"/>
      <c r="D8" s="2916" t="s">
        <v>503</v>
      </c>
      <c r="E8" s="2900"/>
      <c r="F8" s="2900"/>
      <c r="G8" s="2900"/>
      <c r="H8" s="2900"/>
      <c r="I8" s="2900"/>
      <c r="J8" s="2901"/>
      <c r="K8" s="2900" t="s">
        <v>504</v>
      </c>
      <c r="L8" s="2900"/>
      <c r="M8" s="2900"/>
      <c r="N8" s="2900"/>
      <c r="O8" s="2900"/>
      <c r="P8" s="2899" t="s">
        <v>505</v>
      </c>
      <c r="Q8" s="2900"/>
      <c r="R8" s="2900"/>
      <c r="S8" s="2900"/>
      <c r="T8" s="2900"/>
      <c r="U8" s="2901"/>
      <c r="V8" s="2899" t="s">
        <v>504</v>
      </c>
      <c r="W8" s="2900"/>
      <c r="X8" s="2900"/>
      <c r="Y8" s="2900"/>
      <c r="Z8" s="2902"/>
      <c r="AA8" s="197"/>
      <c r="AB8" s="197"/>
      <c r="AC8" s="176" t="s">
        <v>15</v>
      </c>
      <c r="AD8" s="2022" t="s">
        <v>1606</v>
      </c>
      <c r="AE8" s="2022"/>
      <c r="AF8" s="2022"/>
      <c r="AG8" s="2022"/>
      <c r="AH8" s="2022"/>
      <c r="AI8" s="2022"/>
      <c r="AJ8" s="2022"/>
      <c r="AK8" s="2022"/>
      <c r="AL8" s="2022"/>
      <c r="AM8" s="2022"/>
      <c r="AN8" s="2022"/>
      <c r="AO8" s="161"/>
      <c r="AP8" s="197"/>
      <c r="AQ8" s="197"/>
      <c r="AR8" s="798"/>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799"/>
    </row>
    <row r="9" spans="1:72" ht="14.1" customHeight="1">
      <c r="B9" s="37"/>
      <c r="C9" s="136"/>
      <c r="D9" s="2903" t="s">
        <v>1222</v>
      </c>
      <c r="E9" s="2904"/>
      <c r="F9" s="2904"/>
      <c r="G9" s="2904"/>
      <c r="H9" s="2904"/>
      <c r="I9" s="2904"/>
      <c r="J9" s="2905"/>
      <c r="K9" s="818"/>
      <c r="L9" s="818" t="s">
        <v>749</v>
      </c>
      <c r="M9" s="818" t="s">
        <v>15</v>
      </c>
      <c r="N9" s="818"/>
      <c r="O9" s="818" t="s">
        <v>750</v>
      </c>
      <c r="P9" s="2917" t="s">
        <v>224</v>
      </c>
      <c r="Q9" s="2904"/>
      <c r="R9" s="2904"/>
      <c r="S9" s="2904"/>
      <c r="T9" s="2904"/>
      <c r="U9" s="2905"/>
      <c r="V9" s="819"/>
      <c r="W9" s="818" t="s">
        <v>749</v>
      </c>
      <c r="X9" s="818" t="s">
        <v>15</v>
      </c>
      <c r="Y9" s="818"/>
      <c r="Z9" s="820" t="s">
        <v>750</v>
      </c>
      <c r="AA9" s="47"/>
      <c r="AB9" s="197"/>
      <c r="AC9" s="176" t="s">
        <v>15</v>
      </c>
      <c r="AD9" s="2022" t="s">
        <v>240</v>
      </c>
      <c r="AE9" s="2022"/>
      <c r="AF9" s="2022"/>
      <c r="AG9" s="2022"/>
      <c r="AH9" s="2022"/>
      <c r="AI9" s="2022"/>
      <c r="AJ9" s="2022"/>
      <c r="AK9" s="2022"/>
      <c r="AL9" s="2022"/>
      <c r="AM9" s="2022"/>
      <c r="AN9" s="2022"/>
      <c r="AO9" s="206"/>
      <c r="AP9" s="196"/>
      <c r="AQ9" s="197"/>
      <c r="AR9" s="800" t="s">
        <v>15</v>
      </c>
      <c r="AS9" s="202" t="s">
        <v>1132</v>
      </c>
      <c r="BT9" s="821"/>
    </row>
    <row r="10" spans="1:72" ht="14.1" customHeight="1">
      <c r="B10" s="37"/>
      <c r="C10" s="197"/>
      <c r="D10" s="2911" t="s">
        <v>235</v>
      </c>
      <c r="E10" s="2911"/>
      <c r="F10" s="2911"/>
      <c r="G10" s="2911"/>
      <c r="H10" s="2911"/>
      <c r="I10" s="2911"/>
      <c r="J10" s="2912"/>
      <c r="K10" s="822"/>
      <c r="L10" s="822" t="s">
        <v>749</v>
      </c>
      <c r="M10" s="822" t="s">
        <v>15</v>
      </c>
      <c r="N10" s="822"/>
      <c r="O10" s="822" t="s">
        <v>750</v>
      </c>
      <c r="P10" s="2918" t="s">
        <v>236</v>
      </c>
      <c r="Q10" s="2914"/>
      <c r="R10" s="2914"/>
      <c r="S10" s="2914"/>
      <c r="T10" s="2914"/>
      <c r="U10" s="2915"/>
      <c r="V10" s="823"/>
      <c r="W10" s="822" t="s">
        <v>749</v>
      </c>
      <c r="X10" s="822" t="s">
        <v>15</v>
      </c>
      <c r="Y10" s="822"/>
      <c r="Z10" s="824" t="s">
        <v>750</v>
      </c>
      <c r="AB10" s="197"/>
      <c r="AC10" s="176"/>
      <c r="AD10" s="1707" t="s">
        <v>1022</v>
      </c>
      <c r="AE10" s="1707"/>
      <c r="AF10" s="1707"/>
      <c r="AG10" s="1707"/>
      <c r="AH10" s="1707"/>
      <c r="AI10" s="1707"/>
      <c r="AJ10" s="1707"/>
      <c r="AK10" s="1707"/>
      <c r="AL10" s="1707"/>
      <c r="AM10" s="1707"/>
      <c r="AN10" s="1707"/>
      <c r="AO10" s="206"/>
      <c r="AP10" s="196"/>
      <c r="AQ10" s="197"/>
      <c r="AR10" s="825"/>
      <c r="AS10" s="1707" t="s">
        <v>1133</v>
      </c>
      <c r="AT10" s="1707"/>
      <c r="AU10" s="1707"/>
      <c r="AV10" s="1707"/>
      <c r="AW10" s="1707"/>
      <c r="AX10" s="1707"/>
      <c r="AY10" s="1707"/>
      <c r="AZ10" s="1707"/>
      <c r="BA10" s="1707"/>
      <c r="BB10" s="1707"/>
      <c r="BC10" s="1707"/>
      <c r="BD10" s="1707"/>
      <c r="BE10" s="1707"/>
      <c r="BF10" s="1707"/>
      <c r="BG10" s="1707"/>
      <c r="BH10" s="1707"/>
      <c r="BI10" s="1707"/>
      <c r="BJ10" s="1707"/>
      <c r="BK10" s="1707"/>
      <c r="BL10" s="1707"/>
      <c r="BM10" s="1707"/>
      <c r="BN10" s="1707"/>
      <c r="BO10" s="1707"/>
      <c r="BP10" s="1707"/>
      <c r="BQ10" s="1707"/>
      <c r="BR10" s="1707"/>
      <c r="BS10" s="1707"/>
      <c r="BT10" s="821"/>
    </row>
    <row r="11" spans="1:72" ht="14.1" customHeight="1">
      <c r="B11" s="37"/>
      <c r="C11" s="197"/>
      <c r="D11" s="2913" t="s">
        <v>234</v>
      </c>
      <c r="E11" s="2914"/>
      <c r="F11" s="2914"/>
      <c r="G11" s="2914"/>
      <c r="H11" s="2914"/>
      <c r="I11" s="2914"/>
      <c r="J11" s="2915"/>
      <c r="K11" s="822"/>
      <c r="L11" s="822" t="s">
        <v>749</v>
      </c>
      <c r="M11" s="822" t="s">
        <v>15</v>
      </c>
      <c r="N11" s="822"/>
      <c r="O11" s="822" t="s">
        <v>750</v>
      </c>
      <c r="P11" s="2918" t="s">
        <v>223</v>
      </c>
      <c r="Q11" s="2914"/>
      <c r="R11" s="2914"/>
      <c r="S11" s="2914"/>
      <c r="T11" s="2914"/>
      <c r="U11" s="2915"/>
      <c r="V11" s="823"/>
      <c r="W11" s="822" t="s">
        <v>749</v>
      </c>
      <c r="X11" s="822" t="s">
        <v>15</v>
      </c>
      <c r="Y11" s="822"/>
      <c r="Z11" s="824" t="s">
        <v>750</v>
      </c>
      <c r="AA11" s="197"/>
      <c r="AB11" s="197"/>
      <c r="AC11" s="176"/>
      <c r="AD11" s="1707"/>
      <c r="AE11" s="1707"/>
      <c r="AF11" s="1707"/>
      <c r="AG11" s="1707"/>
      <c r="AH11" s="1707"/>
      <c r="AI11" s="1707"/>
      <c r="AJ11" s="1707"/>
      <c r="AK11" s="1707"/>
      <c r="AL11" s="1707"/>
      <c r="AM11" s="1707"/>
      <c r="AN11" s="1707"/>
      <c r="AO11" s="206"/>
      <c r="AP11" s="196"/>
      <c r="AQ11" s="197"/>
      <c r="AR11" s="825"/>
      <c r="AS11" s="1707"/>
      <c r="AT11" s="1707"/>
      <c r="AU11" s="1707"/>
      <c r="AV11" s="1707"/>
      <c r="AW11" s="1707"/>
      <c r="AX11" s="1707"/>
      <c r="AY11" s="1707"/>
      <c r="AZ11" s="1707"/>
      <c r="BA11" s="1707"/>
      <c r="BB11" s="1707"/>
      <c r="BC11" s="1707"/>
      <c r="BD11" s="1707"/>
      <c r="BE11" s="1707"/>
      <c r="BF11" s="1707"/>
      <c r="BG11" s="1707"/>
      <c r="BH11" s="1707"/>
      <c r="BI11" s="1707"/>
      <c r="BJ11" s="1707"/>
      <c r="BK11" s="1707"/>
      <c r="BL11" s="1707"/>
      <c r="BM11" s="1707"/>
      <c r="BN11" s="1707"/>
      <c r="BO11" s="1707"/>
      <c r="BP11" s="1707"/>
      <c r="BQ11" s="1707"/>
      <c r="BR11" s="1707"/>
      <c r="BS11" s="1707"/>
      <c r="BT11" s="821"/>
    </row>
    <row r="12" spans="1:72" ht="14.1" customHeight="1">
      <c r="B12" s="37"/>
      <c r="C12" s="197"/>
      <c r="D12" s="2913" t="s">
        <v>238</v>
      </c>
      <c r="E12" s="2914"/>
      <c r="F12" s="2914"/>
      <c r="G12" s="2914"/>
      <c r="H12" s="2914"/>
      <c r="I12" s="2914"/>
      <c r="J12" s="2915"/>
      <c r="K12" s="822"/>
      <c r="L12" s="822" t="s">
        <v>749</v>
      </c>
      <c r="M12" s="822" t="s">
        <v>15</v>
      </c>
      <c r="N12" s="822"/>
      <c r="O12" s="822" t="s">
        <v>750</v>
      </c>
      <c r="P12" s="2918" t="s">
        <v>239</v>
      </c>
      <c r="Q12" s="2914"/>
      <c r="R12" s="2914"/>
      <c r="S12" s="2914"/>
      <c r="T12" s="2914"/>
      <c r="U12" s="2915"/>
      <c r="V12" s="823"/>
      <c r="W12" s="822" t="s">
        <v>749</v>
      </c>
      <c r="X12" s="822" t="s">
        <v>15</v>
      </c>
      <c r="Y12" s="822"/>
      <c r="Z12" s="824" t="s">
        <v>750</v>
      </c>
      <c r="AA12" s="197"/>
      <c r="AB12" s="826"/>
      <c r="AC12" s="562"/>
      <c r="AD12" s="1707"/>
      <c r="AE12" s="1707"/>
      <c r="AF12" s="1707"/>
      <c r="AG12" s="1707"/>
      <c r="AH12" s="1707"/>
      <c r="AI12" s="1707"/>
      <c r="AJ12" s="1707"/>
      <c r="AK12" s="1707"/>
      <c r="AL12" s="1707"/>
      <c r="AM12" s="1707"/>
      <c r="AN12" s="1707"/>
      <c r="AO12" s="206"/>
      <c r="AP12" s="196"/>
      <c r="AQ12" s="197"/>
      <c r="AR12" s="825"/>
      <c r="AS12" s="1707"/>
      <c r="AT12" s="1707"/>
      <c r="AU12" s="1707"/>
      <c r="AV12" s="1707"/>
      <c r="AW12" s="1707"/>
      <c r="AX12" s="1707"/>
      <c r="AY12" s="1707"/>
      <c r="AZ12" s="1707"/>
      <c r="BA12" s="1707"/>
      <c r="BB12" s="1707"/>
      <c r="BC12" s="1707"/>
      <c r="BD12" s="1707"/>
      <c r="BE12" s="1707"/>
      <c r="BF12" s="1707"/>
      <c r="BG12" s="1707"/>
      <c r="BH12" s="1707"/>
      <c r="BI12" s="1707"/>
      <c r="BJ12" s="1707"/>
      <c r="BK12" s="1707"/>
      <c r="BL12" s="1707"/>
      <c r="BM12" s="1707"/>
      <c r="BN12" s="1707"/>
      <c r="BO12" s="1707"/>
      <c r="BP12" s="1707"/>
      <c r="BQ12" s="1707"/>
      <c r="BR12" s="1707"/>
      <c r="BS12" s="1707"/>
      <c r="BT12" s="801"/>
    </row>
    <row r="13" spans="1:72" ht="14.1" customHeight="1">
      <c r="B13" s="827"/>
      <c r="C13" s="828"/>
      <c r="D13" s="2906" t="s">
        <v>237</v>
      </c>
      <c r="E13" s="2907"/>
      <c r="F13" s="2907"/>
      <c r="G13" s="2908"/>
      <c r="H13" s="2908"/>
      <c r="I13" s="2908"/>
      <c r="J13" s="2908"/>
      <c r="K13" s="2908"/>
      <c r="L13" s="2908"/>
      <c r="M13" s="2908"/>
      <c r="N13" s="2908"/>
      <c r="O13" s="2908"/>
      <c r="P13" s="2908"/>
      <c r="Q13" s="2908"/>
      <c r="R13" s="2908"/>
      <c r="S13" s="2908"/>
      <c r="T13" s="2908"/>
      <c r="U13" s="829" t="s">
        <v>17</v>
      </c>
      <c r="V13" s="830"/>
      <c r="W13" s="831" t="s">
        <v>749</v>
      </c>
      <c r="X13" s="831" t="s">
        <v>15</v>
      </c>
      <c r="Y13" s="831"/>
      <c r="Z13" s="832" t="s">
        <v>750</v>
      </c>
      <c r="AA13" s="166"/>
      <c r="AB13" s="833"/>
      <c r="AC13" s="169"/>
      <c r="AD13" s="1707"/>
      <c r="AE13" s="1707"/>
      <c r="AF13" s="1707"/>
      <c r="AG13" s="1707"/>
      <c r="AH13" s="1707"/>
      <c r="AI13" s="1707"/>
      <c r="AJ13" s="1707"/>
      <c r="AK13" s="1707"/>
      <c r="AL13" s="1707"/>
      <c r="AM13" s="1707"/>
      <c r="AN13" s="1707"/>
      <c r="AO13" s="834"/>
      <c r="AP13" s="196"/>
      <c r="AQ13" s="197"/>
      <c r="AR13" s="825"/>
      <c r="AS13" s="1707"/>
      <c r="AT13" s="1707"/>
      <c r="AU13" s="1707"/>
      <c r="AV13" s="1707"/>
      <c r="AW13" s="1707"/>
      <c r="AX13" s="1707"/>
      <c r="AY13" s="1707"/>
      <c r="AZ13" s="1707"/>
      <c r="BA13" s="1707"/>
      <c r="BB13" s="1707"/>
      <c r="BC13" s="1707"/>
      <c r="BD13" s="1707"/>
      <c r="BE13" s="1707"/>
      <c r="BF13" s="1707"/>
      <c r="BG13" s="1707"/>
      <c r="BH13" s="1707"/>
      <c r="BI13" s="1707"/>
      <c r="BJ13" s="1707"/>
      <c r="BK13" s="1707"/>
      <c r="BL13" s="1707"/>
      <c r="BM13" s="1707"/>
      <c r="BN13" s="1707"/>
      <c r="BO13" s="1707"/>
      <c r="BP13" s="1707"/>
      <c r="BQ13" s="1707"/>
      <c r="BR13" s="1707"/>
      <c r="BS13" s="1707"/>
      <c r="BT13" s="801"/>
    </row>
    <row r="14" spans="1:72" ht="14.1" customHeight="1">
      <c r="B14" s="34"/>
      <c r="AB14" s="30"/>
      <c r="AC14" s="169" t="s">
        <v>15</v>
      </c>
      <c r="AD14" s="1707" t="s">
        <v>1111</v>
      </c>
      <c r="AE14" s="1707"/>
      <c r="AF14" s="1707"/>
      <c r="AG14" s="1707"/>
      <c r="AH14" s="1707"/>
      <c r="AI14" s="1707"/>
      <c r="AJ14" s="1707"/>
      <c r="AK14" s="1707"/>
      <c r="AL14" s="1707"/>
      <c r="AM14" s="1707"/>
      <c r="AN14" s="1707"/>
      <c r="AO14" s="32"/>
      <c r="AP14" s="196"/>
      <c r="AQ14" s="197"/>
      <c r="AR14" s="803"/>
      <c r="BT14" s="804"/>
    </row>
    <row r="15" spans="1:72" ht="14.1" customHeight="1">
      <c r="A15" s="204"/>
      <c r="B15" s="37"/>
      <c r="C15" s="171" t="s">
        <v>32</v>
      </c>
      <c r="D15" s="1740" t="s">
        <v>506</v>
      </c>
      <c r="E15" s="1740"/>
      <c r="F15" s="1740"/>
      <c r="G15" s="1740"/>
      <c r="H15" s="1740"/>
      <c r="I15" s="1740"/>
      <c r="J15" s="1740"/>
      <c r="K15" s="1740"/>
      <c r="L15" s="1740"/>
      <c r="M15" s="1740"/>
      <c r="N15" s="1740"/>
      <c r="O15" s="1740"/>
      <c r="P15" s="1740"/>
      <c r="Q15" s="1740"/>
      <c r="R15" s="1740"/>
      <c r="S15" s="1740"/>
      <c r="T15" s="1740"/>
      <c r="U15" s="1740"/>
      <c r="V15" s="1740"/>
      <c r="W15" s="1740"/>
      <c r="X15" s="1740"/>
      <c r="Y15" s="1740"/>
      <c r="Z15" s="1740"/>
      <c r="AA15" s="1740"/>
      <c r="AB15" s="40"/>
      <c r="AC15" s="169"/>
      <c r="AD15" s="1707" t="s">
        <v>1726</v>
      </c>
      <c r="AE15" s="1707"/>
      <c r="AF15" s="1707"/>
      <c r="AG15" s="1707"/>
      <c r="AH15" s="1707"/>
      <c r="AI15" s="1707"/>
      <c r="AJ15" s="1707"/>
      <c r="AK15" s="1707"/>
      <c r="AL15" s="1707"/>
      <c r="AM15" s="1707"/>
      <c r="AN15" s="1707"/>
      <c r="AO15" s="816"/>
      <c r="AP15" s="207"/>
      <c r="AQ15" s="35"/>
      <c r="AR15" s="800" t="s">
        <v>15</v>
      </c>
      <c r="AS15" s="202" t="s">
        <v>1034</v>
      </c>
      <c r="BT15" s="804"/>
    </row>
    <row r="16" spans="1:72" ht="14.1" customHeight="1">
      <c r="A16" s="23"/>
      <c r="B16" s="817"/>
      <c r="C16" s="802"/>
      <c r="D16" s="1740"/>
      <c r="E16" s="1740"/>
      <c r="F16" s="1740"/>
      <c r="G16" s="1740"/>
      <c r="H16" s="1740"/>
      <c r="I16" s="1740"/>
      <c r="J16" s="1740"/>
      <c r="K16" s="1740"/>
      <c r="L16" s="1740"/>
      <c r="M16" s="1740"/>
      <c r="N16" s="1740"/>
      <c r="O16" s="1740"/>
      <c r="P16" s="1740"/>
      <c r="Q16" s="1740"/>
      <c r="R16" s="1740"/>
      <c r="S16" s="1740"/>
      <c r="T16" s="1740"/>
      <c r="U16" s="1740"/>
      <c r="V16" s="1740"/>
      <c r="W16" s="1740"/>
      <c r="X16" s="1740"/>
      <c r="Y16" s="1740"/>
      <c r="Z16" s="1740"/>
      <c r="AA16" s="1740"/>
      <c r="AB16" s="40"/>
      <c r="AC16" s="176"/>
      <c r="AD16" s="1707"/>
      <c r="AE16" s="1707"/>
      <c r="AF16" s="1707"/>
      <c r="AG16" s="1707"/>
      <c r="AH16" s="1707"/>
      <c r="AI16" s="1707"/>
      <c r="AJ16" s="1707"/>
      <c r="AK16" s="1707"/>
      <c r="AL16" s="1707"/>
      <c r="AM16" s="1707"/>
      <c r="AN16" s="1707"/>
      <c r="AO16" s="161"/>
      <c r="AP16" s="207"/>
      <c r="AQ16" s="35"/>
      <c r="AR16" s="825"/>
      <c r="AS16" s="1707" t="s">
        <v>1131</v>
      </c>
      <c r="AT16" s="1707"/>
      <c r="AU16" s="1707"/>
      <c r="AV16" s="1707"/>
      <c r="AW16" s="1707"/>
      <c r="AX16" s="1707"/>
      <c r="AY16" s="1707"/>
      <c r="AZ16" s="1707"/>
      <c r="BA16" s="1707"/>
      <c r="BB16" s="1707"/>
      <c r="BC16" s="1707"/>
      <c r="BD16" s="1707"/>
      <c r="BE16" s="1707"/>
      <c r="BF16" s="1707"/>
      <c r="BG16" s="1707"/>
      <c r="BH16" s="1707"/>
      <c r="BI16" s="1707"/>
      <c r="BJ16" s="1707"/>
      <c r="BK16" s="1707"/>
      <c r="BL16" s="1707"/>
      <c r="BM16" s="1707"/>
      <c r="BN16" s="1707"/>
      <c r="BO16" s="1707"/>
      <c r="BP16" s="1707"/>
      <c r="BQ16" s="1707"/>
      <c r="BR16" s="1707"/>
      <c r="BS16" s="1707"/>
      <c r="BT16" s="804"/>
    </row>
    <row r="17" spans="1:72" ht="14.1" customHeight="1">
      <c r="A17" s="23"/>
      <c r="B17" s="37"/>
      <c r="C17" s="802"/>
      <c r="AB17" s="40"/>
      <c r="AC17" s="31"/>
      <c r="AD17" s="1707"/>
      <c r="AE17" s="1707"/>
      <c r="AF17" s="1707"/>
      <c r="AG17" s="1707"/>
      <c r="AH17" s="1707"/>
      <c r="AI17" s="1707"/>
      <c r="AJ17" s="1707"/>
      <c r="AK17" s="1707"/>
      <c r="AL17" s="1707"/>
      <c r="AM17" s="1707"/>
      <c r="AN17" s="1707"/>
      <c r="AO17" s="161"/>
      <c r="AP17" s="207"/>
      <c r="AQ17" s="35"/>
      <c r="AR17" s="825"/>
      <c r="AS17" s="1707"/>
      <c r="AT17" s="1707"/>
      <c r="AU17" s="1707"/>
      <c r="AV17" s="1707"/>
      <c r="AW17" s="1707"/>
      <c r="AX17" s="1707"/>
      <c r="AY17" s="1707"/>
      <c r="AZ17" s="1707"/>
      <c r="BA17" s="1707"/>
      <c r="BB17" s="1707"/>
      <c r="BC17" s="1707"/>
      <c r="BD17" s="1707"/>
      <c r="BE17" s="1707"/>
      <c r="BF17" s="1707"/>
      <c r="BG17" s="1707"/>
      <c r="BH17" s="1707"/>
      <c r="BI17" s="1707"/>
      <c r="BJ17" s="1707"/>
      <c r="BK17" s="1707"/>
      <c r="BL17" s="1707"/>
      <c r="BM17" s="1707"/>
      <c r="BN17" s="1707"/>
      <c r="BO17" s="1707"/>
      <c r="BP17" s="1707"/>
      <c r="BQ17" s="1707"/>
      <c r="BR17" s="1707"/>
      <c r="BS17" s="1707"/>
      <c r="BT17" s="804"/>
    </row>
    <row r="18" spans="1:72" ht="12" customHeight="1">
      <c r="A18" s="23"/>
      <c r="B18" s="37"/>
      <c r="C18" s="171" t="s">
        <v>38</v>
      </c>
      <c r="D18" s="1740" t="s">
        <v>1483</v>
      </c>
      <c r="E18" s="1740"/>
      <c r="F18" s="1740"/>
      <c r="G18" s="1740"/>
      <c r="H18" s="1740"/>
      <c r="I18" s="1740"/>
      <c r="J18" s="1740"/>
      <c r="K18" s="1740"/>
      <c r="L18" s="1740"/>
      <c r="M18" s="1740"/>
      <c r="N18" s="1740"/>
      <c r="O18" s="1740"/>
      <c r="P18" s="1740"/>
      <c r="Q18" s="1740"/>
      <c r="R18" s="1740"/>
      <c r="S18" s="1740"/>
      <c r="T18" s="1740"/>
      <c r="U18" s="1740"/>
      <c r="V18" s="1740"/>
      <c r="W18" s="1740"/>
      <c r="X18" s="1740"/>
      <c r="Y18" s="1740"/>
      <c r="Z18" s="1740"/>
      <c r="AA18" s="1740"/>
      <c r="AB18" s="40"/>
      <c r="AC18" s="31"/>
      <c r="AD18" s="1707"/>
      <c r="AE18" s="1707"/>
      <c r="AF18" s="1707"/>
      <c r="AG18" s="1707"/>
      <c r="AH18" s="1707"/>
      <c r="AI18" s="1707"/>
      <c r="AJ18" s="1707"/>
      <c r="AK18" s="1707"/>
      <c r="AL18" s="1707"/>
      <c r="AM18" s="1707"/>
      <c r="AN18" s="1707"/>
      <c r="AO18" s="161"/>
      <c r="AP18" s="207"/>
      <c r="AQ18" s="35"/>
      <c r="AR18" s="803"/>
      <c r="BT18" s="804"/>
    </row>
    <row r="19" spans="1:72" ht="12" customHeight="1">
      <c r="A19" s="23"/>
      <c r="B19" s="37"/>
      <c r="C19" s="171"/>
      <c r="D19" s="1740"/>
      <c r="E19" s="1740"/>
      <c r="F19" s="1740"/>
      <c r="G19" s="1740"/>
      <c r="H19" s="1740"/>
      <c r="I19" s="1740"/>
      <c r="J19" s="1740"/>
      <c r="K19" s="1740"/>
      <c r="L19" s="1740"/>
      <c r="M19" s="1740"/>
      <c r="N19" s="1740"/>
      <c r="O19" s="1740"/>
      <c r="P19" s="1740"/>
      <c r="Q19" s="1740"/>
      <c r="R19" s="1740"/>
      <c r="S19" s="1740"/>
      <c r="T19" s="1740"/>
      <c r="U19" s="1740"/>
      <c r="V19" s="1740"/>
      <c r="W19" s="1740"/>
      <c r="X19" s="1740"/>
      <c r="Y19" s="1740"/>
      <c r="Z19" s="1740"/>
      <c r="AA19" s="1740"/>
      <c r="AB19" s="40"/>
      <c r="AC19" s="31"/>
      <c r="AD19" s="1707"/>
      <c r="AE19" s="1707"/>
      <c r="AF19" s="1707"/>
      <c r="AG19" s="1707"/>
      <c r="AH19" s="1707"/>
      <c r="AI19" s="1707"/>
      <c r="AJ19" s="1707"/>
      <c r="AK19" s="1707"/>
      <c r="AL19" s="1707"/>
      <c r="AM19" s="1707"/>
      <c r="AN19" s="1707"/>
      <c r="AO19" s="161"/>
      <c r="AP19" s="207"/>
      <c r="AQ19" s="35"/>
      <c r="AR19" s="800" t="s">
        <v>15</v>
      </c>
      <c r="AS19" s="202" t="s">
        <v>219</v>
      </c>
      <c r="BT19" s="804"/>
    </row>
    <row r="20" spans="1:72" ht="12" customHeight="1">
      <c r="A20" s="23"/>
      <c r="B20" s="37"/>
      <c r="C20" s="171"/>
      <c r="D20" s="1740"/>
      <c r="E20" s="1740"/>
      <c r="F20" s="1740"/>
      <c r="G20" s="1740"/>
      <c r="H20" s="1740"/>
      <c r="I20" s="1740"/>
      <c r="J20" s="1740"/>
      <c r="K20" s="1740"/>
      <c r="L20" s="1740"/>
      <c r="M20" s="1740"/>
      <c r="N20" s="1740"/>
      <c r="O20" s="1740"/>
      <c r="P20" s="1740"/>
      <c r="Q20" s="1740"/>
      <c r="R20" s="1740"/>
      <c r="S20" s="1740"/>
      <c r="T20" s="1740"/>
      <c r="U20" s="1740"/>
      <c r="V20" s="1740"/>
      <c r="W20" s="1740"/>
      <c r="X20" s="1740"/>
      <c r="Y20" s="1740"/>
      <c r="Z20" s="1740"/>
      <c r="AA20" s="1740"/>
      <c r="AB20" s="40"/>
      <c r="AC20" s="31"/>
      <c r="AD20" s="1707"/>
      <c r="AE20" s="1707"/>
      <c r="AF20" s="1707"/>
      <c r="AG20" s="1707"/>
      <c r="AH20" s="1707"/>
      <c r="AI20" s="1707"/>
      <c r="AJ20" s="1707"/>
      <c r="AK20" s="1707"/>
      <c r="AL20" s="1707"/>
      <c r="AM20" s="1707"/>
      <c r="AN20" s="1707"/>
      <c r="AO20" s="161"/>
      <c r="AP20" s="207"/>
      <c r="AQ20" s="35"/>
      <c r="AR20" s="803"/>
      <c r="AS20" s="1707" t="s">
        <v>1727</v>
      </c>
      <c r="AT20" s="1707"/>
      <c r="AU20" s="1707"/>
      <c r="AV20" s="1707"/>
      <c r="AW20" s="1707"/>
      <c r="AX20" s="1707"/>
      <c r="AY20" s="1707"/>
      <c r="AZ20" s="1707"/>
      <c r="BA20" s="1707"/>
      <c r="BB20" s="1707"/>
      <c r="BC20" s="1707"/>
      <c r="BD20" s="1707"/>
      <c r="BE20" s="1707"/>
      <c r="BF20" s="1707"/>
      <c r="BG20" s="1707"/>
      <c r="BH20" s="1707"/>
      <c r="BI20" s="1707"/>
      <c r="BJ20" s="1707"/>
      <c r="BK20" s="1707"/>
      <c r="BL20" s="1707"/>
      <c r="BM20" s="1707"/>
      <c r="BN20" s="1707"/>
      <c r="BO20" s="1707"/>
      <c r="BP20" s="1707"/>
      <c r="BQ20" s="1707"/>
      <c r="BR20" s="1707"/>
      <c r="BS20" s="1707"/>
      <c r="BT20" s="804"/>
    </row>
    <row r="21" spans="1:72" ht="14.1" customHeight="1">
      <c r="A21" s="23"/>
      <c r="B21" s="37"/>
      <c r="D21" s="1740"/>
      <c r="E21" s="1740"/>
      <c r="F21" s="1740"/>
      <c r="G21" s="1740"/>
      <c r="H21" s="1740"/>
      <c r="I21" s="1740"/>
      <c r="J21" s="1740"/>
      <c r="K21" s="1740"/>
      <c r="L21" s="1740"/>
      <c r="M21" s="1740"/>
      <c r="N21" s="1740"/>
      <c r="O21" s="1740"/>
      <c r="P21" s="1740"/>
      <c r="Q21" s="1740"/>
      <c r="R21" s="1740"/>
      <c r="S21" s="1740"/>
      <c r="T21" s="1740"/>
      <c r="U21" s="1740"/>
      <c r="V21" s="1740"/>
      <c r="W21" s="1740"/>
      <c r="X21" s="1740"/>
      <c r="Y21" s="1740"/>
      <c r="Z21" s="1740"/>
      <c r="AA21" s="1740"/>
      <c r="AB21" s="40"/>
      <c r="AC21" s="31"/>
      <c r="AD21" s="1707"/>
      <c r="AE21" s="1707"/>
      <c r="AF21" s="1707"/>
      <c r="AG21" s="1707"/>
      <c r="AH21" s="1707"/>
      <c r="AI21" s="1707"/>
      <c r="AJ21" s="1707"/>
      <c r="AK21" s="1707"/>
      <c r="AL21" s="1707"/>
      <c r="AM21" s="1707"/>
      <c r="AN21" s="1707"/>
      <c r="AO21" s="161"/>
      <c r="AP21" s="207"/>
      <c r="AQ21" s="35"/>
      <c r="AR21" s="800"/>
      <c r="AS21" s="1707"/>
      <c r="AT21" s="1707"/>
      <c r="AU21" s="1707"/>
      <c r="AV21" s="1707"/>
      <c r="AW21" s="1707"/>
      <c r="AX21" s="1707"/>
      <c r="AY21" s="1707"/>
      <c r="AZ21" s="1707"/>
      <c r="BA21" s="1707"/>
      <c r="BB21" s="1707"/>
      <c r="BC21" s="1707"/>
      <c r="BD21" s="1707"/>
      <c r="BE21" s="1707"/>
      <c r="BF21" s="1707"/>
      <c r="BG21" s="1707"/>
      <c r="BH21" s="1707"/>
      <c r="BI21" s="1707"/>
      <c r="BJ21" s="1707"/>
      <c r="BK21" s="1707"/>
      <c r="BL21" s="1707"/>
      <c r="BM21" s="1707"/>
      <c r="BN21" s="1707"/>
      <c r="BO21" s="1707"/>
      <c r="BP21" s="1707"/>
      <c r="BQ21" s="1707"/>
      <c r="BR21" s="1707"/>
      <c r="BS21" s="1707"/>
      <c r="BT21" s="804"/>
    </row>
    <row r="22" spans="1:72" ht="6.6" customHeight="1">
      <c r="A22" s="23"/>
      <c r="B22" s="37"/>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40"/>
      <c r="AC22" s="31"/>
      <c r="AD22" s="160"/>
      <c r="AE22" s="160"/>
      <c r="AF22" s="160"/>
      <c r="AG22" s="160"/>
      <c r="AH22" s="160"/>
      <c r="AI22" s="160"/>
      <c r="AJ22" s="160"/>
      <c r="AK22" s="160"/>
      <c r="AL22" s="160"/>
      <c r="AM22" s="160"/>
      <c r="AN22" s="160"/>
      <c r="AO22" s="161"/>
      <c r="AP22" s="207"/>
      <c r="AQ22" s="35"/>
      <c r="AR22" s="803"/>
      <c r="AS22" s="1707"/>
      <c r="AT22" s="1707"/>
      <c r="AU22" s="1707"/>
      <c r="AV22" s="1707"/>
      <c r="AW22" s="1707"/>
      <c r="AX22" s="1707"/>
      <c r="AY22" s="1707"/>
      <c r="AZ22" s="1707"/>
      <c r="BA22" s="1707"/>
      <c r="BB22" s="1707"/>
      <c r="BC22" s="1707"/>
      <c r="BD22" s="1707"/>
      <c r="BE22" s="1707"/>
      <c r="BF22" s="1707"/>
      <c r="BG22" s="1707"/>
      <c r="BH22" s="1707"/>
      <c r="BI22" s="1707"/>
      <c r="BJ22" s="1707"/>
      <c r="BK22" s="1707"/>
      <c r="BL22" s="1707"/>
      <c r="BM22" s="1707"/>
      <c r="BN22" s="1707"/>
      <c r="BO22" s="1707"/>
      <c r="BP22" s="1707"/>
      <c r="BQ22" s="1707"/>
      <c r="BR22" s="1707"/>
      <c r="BS22" s="1707"/>
      <c r="BT22" s="804"/>
    </row>
    <row r="23" spans="1:72" ht="14.1" customHeight="1">
      <c r="A23" s="23"/>
      <c r="B23" s="37"/>
      <c r="C23" s="22" t="s">
        <v>440</v>
      </c>
      <c r="D23" s="1740" t="s">
        <v>1484</v>
      </c>
      <c r="E23" s="1740"/>
      <c r="F23" s="1740"/>
      <c r="G23" s="1740"/>
      <c r="H23" s="1740"/>
      <c r="I23" s="1740"/>
      <c r="J23" s="1740"/>
      <c r="K23" s="1740"/>
      <c r="L23" s="1740"/>
      <c r="M23" s="1740"/>
      <c r="N23" s="1740"/>
      <c r="O23" s="1740"/>
      <c r="P23" s="1740"/>
      <c r="Q23" s="1740"/>
      <c r="R23" s="1740"/>
      <c r="S23" s="1740"/>
      <c r="T23" s="1740"/>
      <c r="U23" s="1740"/>
      <c r="V23" s="1740"/>
      <c r="W23" s="1740"/>
      <c r="X23" s="1740"/>
      <c r="Y23" s="1740"/>
      <c r="Z23" s="1740"/>
      <c r="AA23" s="1740"/>
      <c r="AB23" s="40"/>
      <c r="AC23" s="169" t="s">
        <v>15</v>
      </c>
      <c r="AD23" s="1707" t="s">
        <v>1486</v>
      </c>
      <c r="AE23" s="1707"/>
      <c r="AF23" s="1707"/>
      <c r="AG23" s="1707"/>
      <c r="AH23" s="1707"/>
      <c r="AI23" s="1707"/>
      <c r="AJ23" s="1707"/>
      <c r="AK23" s="1707"/>
      <c r="AL23" s="1707"/>
      <c r="AM23" s="1707"/>
      <c r="AN23" s="1707"/>
      <c r="AO23" s="161"/>
      <c r="AP23" s="207"/>
      <c r="AQ23" s="35"/>
      <c r="AR23" s="825"/>
      <c r="AS23" s="1707"/>
      <c r="AT23" s="1707"/>
      <c r="AU23" s="1707"/>
      <c r="AV23" s="1707"/>
      <c r="AW23" s="1707"/>
      <c r="AX23" s="1707"/>
      <c r="AY23" s="1707"/>
      <c r="AZ23" s="1707"/>
      <c r="BA23" s="1707"/>
      <c r="BB23" s="1707"/>
      <c r="BC23" s="1707"/>
      <c r="BD23" s="1707"/>
      <c r="BE23" s="1707"/>
      <c r="BF23" s="1707"/>
      <c r="BG23" s="1707"/>
      <c r="BH23" s="1707"/>
      <c r="BI23" s="1707"/>
      <c r="BJ23" s="1707"/>
      <c r="BK23" s="1707"/>
      <c r="BL23" s="1707"/>
      <c r="BM23" s="1707"/>
      <c r="BN23" s="1707"/>
      <c r="BO23" s="1707"/>
      <c r="BP23" s="1707"/>
      <c r="BQ23" s="1707"/>
      <c r="BR23" s="1707"/>
      <c r="BS23" s="1707"/>
      <c r="BT23" s="804"/>
    </row>
    <row r="24" spans="1:72" ht="14.1" customHeight="1">
      <c r="A24" s="23"/>
      <c r="B24" s="37"/>
      <c r="D24" s="1740"/>
      <c r="E24" s="1740"/>
      <c r="F24" s="1740"/>
      <c r="G24" s="1740"/>
      <c r="H24" s="1740"/>
      <c r="I24" s="1740"/>
      <c r="J24" s="1740"/>
      <c r="K24" s="1740"/>
      <c r="L24" s="1740"/>
      <c r="M24" s="1740"/>
      <c r="N24" s="1740"/>
      <c r="O24" s="1740"/>
      <c r="P24" s="1740"/>
      <c r="Q24" s="1740"/>
      <c r="R24" s="1740"/>
      <c r="S24" s="1740"/>
      <c r="T24" s="1740"/>
      <c r="U24" s="1740"/>
      <c r="V24" s="1740"/>
      <c r="W24" s="1740"/>
      <c r="X24" s="1740"/>
      <c r="Y24" s="1740"/>
      <c r="Z24" s="1740"/>
      <c r="AA24" s="1740"/>
      <c r="AB24" s="833"/>
      <c r="AC24" s="169"/>
      <c r="AD24" s="1707"/>
      <c r="AE24" s="1707"/>
      <c r="AF24" s="1707"/>
      <c r="AG24" s="1707"/>
      <c r="AH24" s="1707"/>
      <c r="AI24" s="1707"/>
      <c r="AJ24" s="1707"/>
      <c r="AK24" s="1707"/>
      <c r="AL24" s="1707"/>
      <c r="AM24" s="1707"/>
      <c r="AN24" s="1707"/>
      <c r="AO24" s="161"/>
      <c r="AP24" s="207"/>
      <c r="AQ24" s="35"/>
      <c r="AR24" s="825"/>
      <c r="AS24" s="1707"/>
      <c r="AT24" s="1707"/>
      <c r="AU24" s="1707"/>
      <c r="AV24" s="1707"/>
      <c r="AW24" s="1707"/>
      <c r="AX24" s="1707"/>
      <c r="AY24" s="1707"/>
      <c r="AZ24" s="1707"/>
      <c r="BA24" s="1707"/>
      <c r="BB24" s="1707"/>
      <c r="BC24" s="1707"/>
      <c r="BD24" s="1707"/>
      <c r="BE24" s="1707"/>
      <c r="BF24" s="1707"/>
      <c r="BG24" s="1707"/>
      <c r="BH24" s="1707"/>
      <c r="BI24" s="1707"/>
      <c r="BJ24" s="1707"/>
      <c r="BK24" s="1707"/>
      <c r="BL24" s="1707"/>
      <c r="BM24" s="1707"/>
      <c r="BN24" s="1707"/>
      <c r="BO24" s="1707"/>
      <c r="BP24" s="1707"/>
      <c r="BQ24" s="1707"/>
      <c r="BR24" s="1707"/>
      <c r="BS24" s="1707"/>
      <c r="BT24" s="804"/>
    </row>
    <row r="25" spans="1:72" ht="14.1" customHeight="1">
      <c r="A25" s="23"/>
      <c r="B25" s="37"/>
      <c r="D25" s="1740"/>
      <c r="E25" s="1740"/>
      <c r="F25" s="1740"/>
      <c r="G25" s="1740"/>
      <c r="H25" s="1740"/>
      <c r="I25" s="1740"/>
      <c r="J25" s="1740"/>
      <c r="K25" s="1740"/>
      <c r="L25" s="1740"/>
      <c r="M25" s="1740"/>
      <c r="N25" s="1740"/>
      <c r="O25" s="1740"/>
      <c r="P25" s="1740"/>
      <c r="Q25" s="1740"/>
      <c r="R25" s="1740"/>
      <c r="S25" s="1740"/>
      <c r="T25" s="1740"/>
      <c r="U25" s="1740"/>
      <c r="V25" s="1740"/>
      <c r="W25" s="1740"/>
      <c r="X25" s="1740"/>
      <c r="Y25" s="1740"/>
      <c r="Z25" s="1740"/>
      <c r="AA25" s="1740"/>
      <c r="AB25" s="833"/>
      <c r="AC25" s="176"/>
      <c r="AD25" s="160"/>
      <c r="AE25" s="160"/>
      <c r="AF25" s="160"/>
      <c r="AG25" s="160"/>
      <c r="AH25" s="160"/>
      <c r="AI25" s="160"/>
      <c r="AJ25" s="160"/>
      <c r="AK25" s="160"/>
      <c r="AL25" s="160"/>
      <c r="AM25" s="160"/>
      <c r="AN25" s="160"/>
      <c r="AO25" s="835"/>
      <c r="AP25" s="207"/>
      <c r="AQ25" s="35"/>
      <c r="AR25" s="825"/>
      <c r="AS25" s="1707"/>
      <c r="AT25" s="1707"/>
      <c r="AU25" s="1707"/>
      <c r="AV25" s="1707"/>
      <c r="AW25" s="1707"/>
      <c r="AX25" s="1707"/>
      <c r="AY25" s="1707"/>
      <c r="AZ25" s="1707"/>
      <c r="BA25" s="1707"/>
      <c r="BB25" s="1707"/>
      <c r="BC25" s="1707"/>
      <c r="BD25" s="1707"/>
      <c r="BE25" s="1707"/>
      <c r="BF25" s="1707"/>
      <c r="BG25" s="1707"/>
      <c r="BH25" s="1707"/>
      <c r="BI25" s="1707"/>
      <c r="BJ25" s="1707"/>
      <c r="BK25" s="1707"/>
      <c r="BL25" s="1707"/>
      <c r="BM25" s="1707"/>
      <c r="BN25" s="1707"/>
      <c r="BO25" s="1707"/>
      <c r="BP25" s="1707"/>
      <c r="BQ25" s="1707"/>
      <c r="BR25" s="1707"/>
      <c r="BS25" s="1707"/>
      <c r="BT25" s="804"/>
    </row>
    <row r="26" spans="1:72" ht="6.6" customHeight="1">
      <c r="A26" s="23"/>
      <c r="B26" s="836"/>
      <c r="C26" s="237"/>
      <c r="D26" s="23"/>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833"/>
      <c r="AC26" s="169"/>
      <c r="AD26" s="160"/>
      <c r="AE26" s="160"/>
      <c r="AF26" s="160"/>
      <c r="AG26" s="160"/>
      <c r="AH26" s="160"/>
      <c r="AI26" s="160"/>
      <c r="AJ26" s="160"/>
      <c r="AK26" s="160"/>
      <c r="AL26" s="160"/>
      <c r="AM26" s="160"/>
      <c r="AN26" s="160"/>
      <c r="AO26" s="32"/>
      <c r="AP26" s="207"/>
      <c r="AQ26" s="35"/>
      <c r="AR26" s="825"/>
      <c r="AS26" s="1707"/>
      <c r="AT26" s="1707"/>
      <c r="AU26" s="1707"/>
      <c r="AV26" s="1707"/>
      <c r="AW26" s="1707"/>
      <c r="AX26" s="1707"/>
      <c r="AY26" s="1707"/>
      <c r="AZ26" s="1707"/>
      <c r="BA26" s="1707"/>
      <c r="BB26" s="1707"/>
      <c r="BC26" s="1707"/>
      <c r="BD26" s="1707"/>
      <c r="BE26" s="1707"/>
      <c r="BF26" s="1707"/>
      <c r="BG26" s="1707"/>
      <c r="BH26" s="1707"/>
      <c r="BI26" s="1707"/>
      <c r="BJ26" s="1707"/>
      <c r="BK26" s="1707"/>
      <c r="BL26" s="1707"/>
      <c r="BM26" s="1707"/>
      <c r="BN26" s="1707"/>
      <c r="BO26" s="1707"/>
      <c r="BP26" s="1707"/>
      <c r="BQ26" s="1707"/>
      <c r="BR26" s="1707"/>
      <c r="BS26" s="1707"/>
      <c r="BT26" s="804"/>
    </row>
    <row r="27" spans="1:72" ht="14.1" customHeight="1">
      <c r="A27" s="23"/>
      <c r="B27" s="836"/>
      <c r="C27" s="23" t="s">
        <v>1236</v>
      </c>
      <c r="D27" s="1740" t="s">
        <v>1485</v>
      </c>
      <c r="E27" s="1740"/>
      <c r="F27" s="1740"/>
      <c r="G27" s="1740"/>
      <c r="H27" s="1740"/>
      <c r="I27" s="1740"/>
      <c r="J27" s="1740"/>
      <c r="K27" s="1740"/>
      <c r="L27" s="1740"/>
      <c r="M27" s="1740"/>
      <c r="N27" s="1740"/>
      <c r="O27" s="1740"/>
      <c r="P27" s="1740"/>
      <c r="Q27" s="1740"/>
      <c r="R27" s="1740"/>
      <c r="S27" s="1740"/>
      <c r="T27" s="1740"/>
      <c r="U27" s="1740"/>
      <c r="V27" s="1740"/>
      <c r="W27" s="1740"/>
      <c r="X27" s="1740"/>
      <c r="Y27" s="1740"/>
      <c r="Z27" s="1740"/>
      <c r="AA27" s="1740"/>
      <c r="AB27" s="40"/>
      <c r="AC27" s="169" t="s">
        <v>15</v>
      </c>
      <c r="AD27" s="1707" t="s">
        <v>1251</v>
      </c>
      <c r="AE27" s="1707"/>
      <c r="AF27" s="1707"/>
      <c r="AG27" s="1707"/>
      <c r="AH27" s="1707"/>
      <c r="AI27" s="1707"/>
      <c r="AJ27" s="1707"/>
      <c r="AK27" s="1707"/>
      <c r="AL27" s="1707"/>
      <c r="AM27" s="1707"/>
      <c r="AN27" s="1707"/>
      <c r="AO27" s="32"/>
      <c r="AP27" s="207"/>
      <c r="AQ27" s="35"/>
      <c r="AR27" s="825"/>
      <c r="AS27" s="1707"/>
      <c r="AT27" s="1707"/>
      <c r="AU27" s="1707"/>
      <c r="AV27" s="1707"/>
      <c r="AW27" s="1707"/>
      <c r="AX27" s="1707"/>
      <c r="AY27" s="1707"/>
      <c r="AZ27" s="1707"/>
      <c r="BA27" s="1707"/>
      <c r="BB27" s="1707"/>
      <c r="BC27" s="1707"/>
      <c r="BD27" s="1707"/>
      <c r="BE27" s="1707"/>
      <c r="BF27" s="1707"/>
      <c r="BG27" s="1707"/>
      <c r="BH27" s="1707"/>
      <c r="BI27" s="1707"/>
      <c r="BJ27" s="1707"/>
      <c r="BK27" s="1707"/>
      <c r="BL27" s="1707"/>
      <c r="BM27" s="1707"/>
      <c r="BN27" s="1707"/>
      <c r="BO27" s="1707"/>
      <c r="BP27" s="1707"/>
      <c r="BQ27" s="1707"/>
      <c r="BR27" s="1707"/>
      <c r="BS27" s="1707"/>
      <c r="BT27" s="804"/>
    </row>
    <row r="28" spans="1:72" ht="14.1" customHeight="1">
      <c r="A28" s="23"/>
      <c r="B28" s="836"/>
      <c r="C28" s="237"/>
      <c r="D28" s="1740"/>
      <c r="E28" s="1740"/>
      <c r="F28" s="1740"/>
      <c r="G28" s="1740"/>
      <c r="H28" s="1740"/>
      <c r="I28" s="1740"/>
      <c r="J28" s="1740"/>
      <c r="K28" s="1740"/>
      <c r="L28" s="1740"/>
      <c r="M28" s="1740"/>
      <c r="N28" s="1740"/>
      <c r="O28" s="1740"/>
      <c r="P28" s="1740"/>
      <c r="Q28" s="1740"/>
      <c r="R28" s="1740"/>
      <c r="S28" s="1740"/>
      <c r="T28" s="1740"/>
      <c r="U28" s="1740"/>
      <c r="V28" s="1740"/>
      <c r="W28" s="1740"/>
      <c r="X28" s="1740"/>
      <c r="Y28" s="1740"/>
      <c r="Z28" s="1740"/>
      <c r="AA28" s="1740"/>
      <c r="AB28" s="40"/>
      <c r="AC28" s="169"/>
      <c r="AD28" s="1707"/>
      <c r="AE28" s="1707"/>
      <c r="AF28" s="1707"/>
      <c r="AG28" s="1707"/>
      <c r="AH28" s="1707"/>
      <c r="AI28" s="1707"/>
      <c r="AJ28" s="1707"/>
      <c r="AK28" s="1707"/>
      <c r="AL28" s="1707"/>
      <c r="AM28" s="1707"/>
      <c r="AN28" s="1707"/>
      <c r="AO28" s="32"/>
      <c r="AP28" s="207"/>
      <c r="AQ28" s="35"/>
      <c r="AR28" s="179"/>
      <c r="AS28" s="837"/>
      <c r="AT28" s="837"/>
      <c r="AU28" s="837"/>
      <c r="AV28" s="837"/>
      <c r="AW28" s="837"/>
      <c r="AX28" s="837"/>
      <c r="AY28" s="837"/>
      <c r="AZ28" s="837"/>
      <c r="BA28" s="837"/>
      <c r="BB28" s="837"/>
      <c r="BC28" s="837"/>
      <c r="BD28" s="837"/>
      <c r="BE28" s="837"/>
      <c r="BF28" s="837"/>
      <c r="BG28" s="837"/>
      <c r="BH28" s="837"/>
      <c r="BI28" s="837"/>
      <c r="BJ28" s="837"/>
      <c r="BK28" s="837"/>
      <c r="BL28" s="837"/>
      <c r="BM28" s="837"/>
      <c r="BN28" s="837"/>
      <c r="BO28" s="837"/>
      <c r="BP28" s="837"/>
      <c r="BQ28" s="837"/>
      <c r="BR28" s="837"/>
      <c r="BS28" s="837"/>
      <c r="BT28" s="179"/>
    </row>
    <row r="29" spans="1:72" ht="14.1" customHeight="1">
      <c r="A29" s="23"/>
      <c r="B29" s="836"/>
      <c r="C29" s="237"/>
      <c r="D29" s="1740"/>
      <c r="E29" s="1740"/>
      <c r="F29" s="1740"/>
      <c r="G29" s="1740"/>
      <c r="H29" s="1740"/>
      <c r="I29" s="1740"/>
      <c r="J29" s="1740"/>
      <c r="K29" s="1740"/>
      <c r="L29" s="1740"/>
      <c r="M29" s="1740"/>
      <c r="N29" s="1740"/>
      <c r="O29" s="1740"/>
      <c r="P29" s="1740"/>
      <c r="Q29" s="1740"/>
      <c r="R29" s="1740"/>
      <c r="S29" s="1740"/>
      <c r="T29" s="1740"/>
      <c r="U29" s="1740"/>
      <c r="V29" s="1740"/>
      <c r="W29" s="1740"/>
      <c r="X29" s="1740"/>
      <c r="Y29" s="1740"/>
      <c r="Z29" s="1740"/>
      <c r="AA29" s="1740"/>
      <c r="AB29" s="40"/>
      <c r="AC29" s="169"/>
      <c r="AD29" s="1707"/>
      <c r="AE29" s="1707"/>
      <c r="AF29" s="1707"/>
      <c r="AG29" s="1707"/>
      <c r="AH29" s="1707"/>
      <c r="AI29" s="1707"/>
      <c r="AJ29" s="1707"/>
      <c r="AK29" s="1707"/>
      <c r="AL29" s="1707"/>
      <c r="AM29" s="1707"/>
      <c r="AN29" s="1707"/>
      <c r="AO29" s="32"/>
      <c r="AP29" s="207"/>
      <c r="AQ29" s="35"/>
      <c r="AR29" s="838"/>
      <c r="AS29" s="839"/>
      <c r="AT29" s="839"/>
      <c r="AU29" s="839"/>
      <c r="AV29" s="839"/>
      <c r="AW29" s="839"/>
      <c r="AX29" s="839"/>
      <c r="AY29" s="839"/>
      <c r="AZ29" s="839"/>
      <c r="BA29" s="839"/>
      <c r="BB29" s="839"/>
      <c r="BC29" s="839"/>
      <c r="BD29" s="839"/>
      <c r="BE29" s="839"/>
      <c r="BF29" s="839"/>
      <c r="BG29" s="839"/>
      <c r="BH29" s="839"/>
      <c r="BI29" s="839"/>
      <c r="BJ29" s="839"/>
      <c r="BK29" s="839"/>
      <c r="BL29" s="839"/>
      <c r="BM29" s="839"/>
      <c r="BN29" s="839"/>
      <c r="BO29" s="839"/>
      <c r="BP29" s="839"/>
      <c r="BQ29" s="839"/>
      <c r="BR29" s="839"/>
      <c r="BS29" s="839"/>
      <c r="BT29" s="799"/>
    </row>
    <row r="30" spans="1:72" ht="14.1" customHeight="1">
      <c r="A30" s="23"/>
      <c r="B30" s="836"/>
      <c r="C30" s="237"/>
      <c r="D30" s="1740"/>
      <c r="E30" s="1740"/>
      <c r="F30" s="1740"/>
      <c r="G30" s="1740"/>
      <c r="H30" s="1740"/>
      <c r="I30" s="1740"/>
      <c r="J30" s="1740"/>
      <c r="K30" s="1740"/>
      <c r="L30" s="1740"/>
      <c r="M30" s="1740"/>
      <c r="N30" s="1740"/>
      <c r="O30" s="1740"/>
      <c r="P30" s="1740"/>
      <c r="Q30" s="1740"/>
      <c r="R30" s="1740"/>
      <c r="S30" s="1740"/>
      <c r="T30" s="1740"/>
      <c r="U30" s="1740"/>
      <c r="V30" s="1740"/>
      <c r="W30" s="1740"/>
      <c r="X30" s="1740"/>
      <c r="Y30" s="1740"/>
      <c r="Z30" s="1740"/>
      <c r="AA30" s="1740"/>
      <c r="AB30" s="40"/>
      <c r="AC30" s="169"/>
      <c r="AD30" s="160"/>
      <c r="AE30" s="160"/>
      <c r="AF30" s="160"/>
      <c r="AG30" s="160"/>
      <c r="AH30" s="160"/>
      <c r="AI30" s="160"/>
      <c r="AJ30" s="160"/>
      <c r="AK30" s="160"/>
      <c r="AL30" s="160"/>
      <c r="AM30" s="160"/>
      <c r="AN30" s="160"/>
      <c r="AO30" s="32"/>
      <c r="AP30" s="207"/>
      <c r="AQ30" s="35"/>
      <c r="AR30" s="840" t="s">
        <v>126</v>
      </c>
      <c r="AS30" s="2925" t="s">
        <v>1250</v>
      </c>
      <c r="AT30" s="2925"/>
      <c r="AU30" s="2925"/>
      <c r="AV30" s="2925"/>
      <c r="AW30" s="2925"/>
      <c r="AX30" s="2925"/>
      <c r="AY30" s="2925"/>
      <c r="AZ30" s="2925"/>
      <c r="BA30" s="2925"/>
      <c r="BB30" s="2925"/>
      <c r="BC30" s="2925"/>
      <c r="BD30" s="2925"/>
      <c r="BE30" s="2925"/>
      <c r="BF30" s="2925"/>
      <c r="BG30" s="2925"/>
      <c r="BH30" s="2925"/>
      <c r="BI30" s="2925"/>
      <c r="BJ30" s="2925"/>
      <c r="BK30" s="2925"/>
      <c r="BL30" s="2925"/>
      <c r="BM30" s="2925"/>
      <c r="BN30" s="2925"/>
      <c r="BO30" s="2925"/>
      <c r="BP30" s="2925"/>
      <c r="BQ30" s="2925"/>
      <c r="BR30" s="2925"/>
      <c r="BS30" s="2925"/>
      <c r="BT30" s="821"/>
    </row>
    <row r="31" spans="1:72" ht="14.1" customHeight="1">
      <c r="A31" s="23"/>
      <c r="B31" s="827"/>
      <c r="C31" s="136" t="s">
        <v>453</v>
      </c>
      <c r="D31" s="1737" t="s">
        <v>730</v>
      </c>
      <c r="E31" s="1737"/>
      <c r="F31" s="1737"/>
      <c r="G31" s="1737"/>
      <c r="H31" s="1737"/>
      <c r="I31" s="1737"/>
      <c r="J31" s="1737"/>
      <c r="K31" s="1737"/>
      <c r="L31" s="1737"/>
      <c r="M31" s="1737"/>
      <c r="N31" s="1737"/>
      <c r="O31" s="1737"/>
      <c r="P31" s="1737"/>
      <c r="Q31" s="1737"/>
      <c r="R31" s="1737"/>
      <c r="S31" s="1737"/>
      <c r="T31" s="1737"/>
      <c r="U31" s="1737"/>
      <c r="V31" s="1737"/>
      <c r="W31" s="1737"/>
      <c r="X31" s="1737"/>
      <c r="Y31" s="1737"/>
      <c r="Z31" s="1737"/>
      <c r="AA31" s="1737"/>
      <c r="AB31" s="40"/>
      <c r="AC31" s="176" t="s">
        <v>15</v>
      </c>
      <c r="AD31" s="2897" t="s">
        <v>233</v>
      </c>
      <c r="AE31" s="2897"/>
      <c r="AF31" s="2897"/>
      <c r="AG31" s="2897"/>
      <c r="AH31" s="2897"/>
      <c r="AI31" s="2897"/>
      <c r="AJ31" s="2897"/>
      <c r="AK31" s="2897"/>
      <c r="AL31" s="2897"/>
      <c r="AM31" s="2897"/>
      <c r="AN31" s="2897"/>
      <c r="AO31" s="816"/>
      <c r="AP31" s="207"/>
      <c r="AQ31" s="35"/>
      <c r="AR31" s="825"/>
      <c r="AS31" s="2925"/>
      <c r="AT31" s="2925"/>
      <c r="AU31" s="2925"/>
      <c r="AV31" s="2925"/>
      <c r="AW31" s="2925"/>
      <c r="AX31" s="2925"/>
      <c r="AY31" s="2925"/>
      <c r="AZ31" s="2925"/>
      <c r="BA31" s="2925"/>
      <c r="BB31" s="2925"/>
      <c r="BC31" s="2925"/>
      <c r="BD31" s="2925"/>
      <c r="BE31" s="2925"/>
      <c r="BF31" s="2925"/>
      <c r="BG31" s="2925"/>
      <c r="BH31" s="2925"/>
      <c r="BI31" s="2925"/>
      <c r="BJ31" s="2925"/>
      <c r="BK31" s="2925"/>
      <c r="BL31" s="2925"/>
      <c r="BM31" s="2925"/>
      <c r="BN31" s="2925"/>
      <c r="BO31" s="2925"/>
      <c r="BP31" s="2925"/>
      <c r="BQ31" s="2925"/>
      <c r="BR31" s="2925"/>
      <c r="BS31" s="2925"/>
      <c r="BT31" s="821"/>
    </row>
    <row r="32" spans="1:72" ht="14.1" customHeight="1">
      <c r="A32" s="23"/>
      <c r="B32" s="37"/>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40"/>
      <c r="AC32" s="841"/>
      <c r="AD32" s="160"/>
      <c r="AE32" s="160"/>
      <c r="AF32" s="160"/>
      <c r="AG32" s="160"/>
      <c r="AH32" s="160"/>
      <c r="AI32" s="160"/>
      <c r="AJ32" s="160"/>
      <c r="AK32" s="160"/>
      <c r="AL32" s="160"/>
      <c r="AM32" s="160"/>
      <c r="AN32" s="160"/>
      <c r="AO32" s="816"/>
      <c r="AP32" s="207"/>
      <c r="AQ32" s="35"/>
      <c r="AR32" s="825"/>
      <c r="AS32" s="1707" t="s">
        <v>1252</v>
      </c>
      <c r="AT32" s="1707"/>
      <c r="AU32" s="1707"/>
      <c r="AV32" s="1707"/>
      <c r="AW32" s="1707"/>
      <c r="AX32" s="1707"/>
      <c r="AY32" s="1707"/>
      <c r="AZ32" s="1707"/>
      <c r="BA32" s="1707"/>
      <c r="BB32" s="1707"/>
      <c r="BC32" s="1707"/>
      <c r="BD32" s="1707"/>
      <c r="BE32" s="1707"/>
      <c r="BF32" s="1707"/>
      <c r="BG32" s="1707"/>
      <c r="BH32" s="1707"/>
      <c r="BI32" s="1707"/>
      <c r="BJ32" s="1707"/>
      <c r="BK32" s="1707"/>
      <c r="BL32" s="1707"/>
      <c r="BM32" s="1707"/>
      <c r="BN32" s="1707"/>
      <c r="BO32" s="1707"/>
      <c r="BP32" s="1707"/>
      <c r="BQ32" s="1707"/>
      <c r="BR32" s="1707"/>
      <c r="BS32" s="1707"/>
      <c r="BT32" s="821"/>
    </row>
    <row r="33" spans="1:72" ht="14.1" customHeight="1">
      <c r="A33" s="23"/>
      <c r="B33" s="1736" t="s">
        <v>489</v>
      </c>
      <c r="C33" s="1462"/>
      <c r="D33" s="1737" t="s">
        <v>731</v>
      </c>
      <c r="E33" s="1737"/>
      <c r="F33" s="1737"/>
      <c r="G33" s="1737"/>
      <c r="H33" s="1737"/>
      <c r="I33" s="1737"/>
      <c r="J33" s="1737"/>
      <c r="K33" s="1737"/>
      <c r="L33" s="1737"/>
      <c r="M33" s="1737"/>
      <c r="N33" s="1737"/>
      <c r="O33" s="1737"/>
      <c r="P33" s="1737"/>
      <c r="Q33" s="1737"/>
      <c r="R33" s="1737"/>
      <c r="S33" s="1737"/>
      <c r="T33" s="1737"/>
      <c r="U33" s="1737"/>
      <c r="V33" s="1737"/>
      <c r="W33" s="1737"/>
      <c r="X33" s="1737"/>
      <c r="Y33" s="1737"/>
      <c r="Z33" s="1737"/>
      <c r="AA33" s="1737"/>
      <c r="AB33" s="40"/>
      <c r="AC33" s="176" t="s">
        <v>15</v>
      </c>
      <c r="AD33" s="2022" t="s">
        <v>947</v>
      </c>
      <c r="AE33" s="2022"/>
      <c r="AF33" s="2022"/>
      <c r="AG33" s="2022"/>
      <c r="AH33" s="2022"/>
      <c r="AI33" s="2022"/>
      <c r="AJ33" s="2022"/>
      <c r="AK33" s="2022"/>
      <c r="AL33" s="2022"/>
      <c r="AM33" s="2022"/>
      <c r="AN33" s="2022"/>
      <c r="AO33" s="816"/>
      <c r="AP33" s="207"/>
      <c r="AQ33" s="35"/>
      <c r="AR33" s="825"/>
      <c r="AS33" s="1707"/>
      <c r="AT33" s="1707"/>
      <c r="AU33" s="1707"/>
      <c r="AV33" s="1707"/>
      <c r="AW33" s="1707"/>
      <c r="AX33" s="1707"/>
      <c r="AY33" s="1707"/>
      <c r="AZ33" s="1707"/>
      <c r="BA33" s="1707"/>
      <c r="BB33" s="1707"/>
      <c r="BC33" s="1707"/>
      <c r="BD33" s="1707"/>
      <c r="BE33" s="1707"/>
      <c r="BF33" s="1707"/>
      <c r="BG33" s="1707"/>
      <c r="BH33" s="1707"/>
      <c r="BI33" s="1707"/>
      <c r="BJ33" s="1707"/>
      <c r="BK33" s="1707"/>
      <c r="BL33" s="1707"/>
      <c r="BM33" s="1707"/>
      <c r="BN33" s="1707"/>
      <c r="BO33" s="1707"/>
      <c r="BP33" s="1707"/>
      <c r="BQ33" s="1707"/>
      <c r="BR33" s="1707"/>
      <c r="BS33" s="1707"/>
      <c r="BT33" s="821"/>
    </row>
    <row r="34" spans="1:72" ht="14.1" customHeight="1">
      <c r="A34" s="23"/>
      <c r="B34" s="37"/>
      <c r="C34" s="136" t="s">
        <v>35</v>
      </c>
      <c r="D34" s="1737" t="s">
        <v>732</v>
      </c>
      <c r="E34" s="1737"/>
      <c r="F34" s="1737"/>
      <c r="G34" s="1737"/>
      <c r="H34" s="1737"/>
      <c r="I34" s="1737"/>
      <c r="J34" s="1737"/>
      <c r="K34" s="1737"/>
      <c r="L34" s="1737"/>
      <c r="M34" s="1737"/>
      <c r="N34" s="1737"/>
      <c r="O34" s="1737"/>
      <c r="P34" s="1737"/>
      <c r="Q34" s="1737"/>
      <c r="R34" s="1737"/>
      <c r="S34" s="1737"/>
      <c r="T34" s="1737"/>
      <c r="U34" s="1737"/>
      <c r="V34" s="1737"/>
      <c r="W34" s="1737"/>
      <c r="X34" s="1737"/>
      <c r="Y34" s="1737"/>
      <c r="Z34" s="1737"/>
      <c r="AA34" s="1737"/>
      <c r="AB34" s="40"/>
      <c r="AC34" s="841"/>
      <c r="AD34" s="1707" t="s">
        <v>751</v>
      </c>
      <c r="AE34" s="1707"/>
      <c r="AF34" s="1707"/>
      <c r="AG34" s="1707"/>
      <c r="AH34" s="1707"/>
      <c r="AI34" s="1707"/>
      <c r="AJ34" s="1707"/>
      <c r="AK34" s="1707"/>
      <c r="AL34" s="1707"/>
      <c r="AM34" s="1707"/>
      <c r="AN34" s="1707"/>
      <c r="AO34" s="816"/>
      <c r="AP34" s="207"/>
      <c r="AQ34" s="35"/>
      <c r="AR34" s="842"/>
      <c r="AS34" s="2895"/>
      <c r="AT34" s="2895"/>
      <c r="AU34" s="2895"/>
      <c r="AV34" s="2895"/>
      <c r="AW34" s="2895"/>
      <c r="AX34" s="2895"/>
      <c r="AY34" s="2895"/>
      <c r="AZ34" s="2895"/>
      <c r="BA34" s="2895"/>
      <c r="BB34" s="2895"/>
      <c r="BC34" s="2895"/>
      <c r="BD34" s="2895"/>
      <c r="BE34" s="2895"/>
      <c r="BF34" s="2895"/>
      <c r="BG34" s="2895"/>
      <c r="BH34" s="2895"/>
      <c r="BI34" s="2895"/>
      <c r="BJ34" s="2895"/>
      <c r="BK34" s="2895"/>
      <c r="BL34" s="2895"/>
      <c r="BM34" s="2895"/>
      <c r="BN34" s="2895"/>
      <c r="BO34" s="2895"/>
      <c r="BP34" s="2895"/>
      <c r="BQ34" s="2895"/>
      <c r="BR34" s="2895"/>
      <c r="BS34" s="2895"/>
      <c r="BT34" s="843"/>
    </row>
    <row r="35" spans="1:72" ht="14.1" customHeight="1">
      <c r="A35" s="23"/>
      <c r="B35" s="37"/>
      <c r="C35" s="589"/>
      <c r="D35" s="763" t="s">
        <v>15</v>
      </c>
      <c r="E35" s="1938" t="s">
        <v>507</v>
      </c>
      <c r="F35" s="1938"/>
      <c r="G35" s="1938"/>
      <c r="H35" s="1938"/>
      <c r="I35" s="1938"/>
      <c r="J35" s="1938"/>
      <c r="K35" s="1938"/>
      <c r="L35" s="1938"/>
      <c r="M35" s="1938"/>
      <c r="N35" s="573" t="s">
        <v>220</v>
      </c>
      <c r="O35" s="2075"/>
      <c r="P35" s="2075"/>
      <c r="Q35" s="1379" t="s">
        <v>40</v>
      </c>
      <c r="R35" s="1379"/>
      <c r="S35" s="105" t="s">
        <v>15</v>
      </c>
      <c r="T35" s="2922" t="s">
        <v>807</v>
      </c>
      <c r="U35" s="2922"/>
      <c r="V35" s="2919"/>
      <c r="W35" s="2919"/>
      <c r="X35" s="149" t="s">
        <v>41</v>
      </c>
      <c r="Z35" s="166"/>
      <c r="AA35" s="166"/>
      <c r="AB35" s="40"/>
      <c r="AC35" s="841"/>
      <c r="AD35" s="1707"/>
      <c r="AE35" s="1707"/>
      <c r="AF35" s="1707"/>
      <c r="AG35" s="1707"/>
      <c r="AH35" s="1707"/>
      <c r="AI35" s="1707"/>
      <c r="AJ35" s="1707"/>
      <c r="AK35" s="1707"/>
      <c r="AL35" s="1707"/>
      <c r="AM35" s="1707"/>
      <c r="AN35" s="1707"/>
      <c r="AO35" s="816"/>
      <c r="AP35" s="207"/>
      <c r="AQ35" s="35"/>
      <c r="AR35" s="844"/>
      <c r="AS35" s="845"/>
      <c r="AT35" s="845"/>
      <c r="AU35" s="845"/>
      <c r="AV35" s="845"/>
      <c r="AW35" s="845"/>
      <c r="AX35" s="845"/>
      <c r="AY35" s="845"/>
      <c r="AZ35" s="845"/>
      <c r="BA35" s="845"/>
      <c r="BB35" s="845"/>
      <c r="BC35" s="845"/>
      <c r="BD35" s="845"/>
      <c r="BE35" s="845"/>
      <c r="BF35" s="845"/>
      <c r="BG35" s="845"/>
      <c r="BH35" s="845"/>
      <c r="BI35" s="845"/>
      <c r="BJ35" s="845"/>
      <c r="BK35" s="845"/>
      <c r="BL35" s="845"/>
      <c r="BM35" s="845"/>
      <c r="BN35" s="845"/>
      <c r="BO35" s="845"/>
      <c r="BP35" s="845"/>
      <c r="BQ35" s="845"/>
      <c r="BR35" s="845"/>
      <c r="BS35" s="845"/>
    </row>
    <row r="36" spans="1:72" ht="14.1" customHeight="1">
      <c r="A36" s="23"/>
      <c r="B36" s="208"/>
      <c r="AB36" s="40"/>
      <c r="AC36" s="176"/>
      <c r="AD36" s="1707"/>
      <c r="AE36" s="1707"/>
      <c r="AF36" s="1707"/>
      <c r="AG36" s="1707"/>
      <c r="AH36" s="1707"/>
      <c r="AI36" s="1707"/>
      <c r="AJ36" s="1707"/>
      <c r="AK36" s="1707"/>
      <c r="AL36" s="1707"/>
      <c r="AM36" s="1707"/>
      <c r="AN36" s="1707"/>
      <c r="AO36" s="816"/>
      <c r="AP36" s="207"/>
      <c r="AQ36" s="35"/>
      <c r="AS36" s="845"/>
      <c r="AT36" s="845"/>
      <c r="AU36" s="845"/>
      <c r="AV36" s="845"/>
      <c r="AW36" s="845"/>
      <c r="AX36" s="845"/>
      <c r="AY36" s="845"/>
      <c r="AZ36" s="845"/>
      <c r="BA36" s="845"/>
      <c r="BB36" s="845"/>
      <c r="BC36" s="845"/>
      <c r="BD36" s="845"/>
      <c r="BE36" s="845"/>
      <c r="BF36" s="845"/>
      <c r="BG36" s="845"/>
      <c r="BH36" s="845"/>
      <c r="BI36" s="845"/>
      <c r="BJ36" s="845"/>
      <c r="BK36" s="845"/>
      <c r="BL36" s="845"/>
      <c r="BM36" s="845"/>
      <c r="BN36" s="845"/>
      <c r="BO36" s="845"/>
      <c r="BP36" s="845"/>
      <c r="BQ36" s="845"/>
      <c r="BR36" s="845"/>
      <c r="BS36" s="845"/>
    </row>
    <row r="37" spans="1:72" ht="14.1" customHeight="1">
      <c r="A37" s="23"/>
      <c r="B37" s="37"/>
      <c r="C37" s="171" t="s">
        <v>32</v>
      </c>
      <c r="D37" s="1740" t="s">
        <v>762</v>
      </c>
      <c r="E37" s="1740"/>
      <c r="F37" s="1740"/>
      <c r="G37" s="1740"/>
      <c r="H37" s="1740"/>
      <c r="I37" s="1740"/>
      <c r="J37" s="1740"/>
      <c r="K37" s="1740"/>
      <c r="L37" s="1740"/>
      <c r="M37" s="1740"/>
      <c r="N37" s="1740"/>
      <c r="O37" s="1740"/>
      <c r="P37" s="1740"/>
      <c r="Q37" s="1740"/>
      <c r="R37" s="1740"/>
      <c r="S37" s="1740"/>
      <c r="T37" s="1740"/>
      <c r="U37" s="1740"/>
      <c r="V37" s="1740"/>
      <c r="W37" s="1740"/>
      <c r="X37" s="1740"/>
      <c r="Y37" s="1740"/>
      <c r="Z37" s="1740"/>
      <c r="AA37" s="1740"/>
      <c r="AB37" s="833"/>
      <c r="AC37" s="176"/>
      <c r="AD37" s="1707"/>
      <c r="AE37" s="1707"/>
      <c r="AF37" s="1707"/>
      <c r="AG37" s="1707"/>
      <c r="AH37" s="1707"/>
      <c r="AI37" s="1707"/>
      <c r="AJ37" s="1707"/>
      <c r="AK37" s="1707"/>
      <c r="AL37" s="1707"/>
      <c r="AM37" s="1707"/>
      <c r="AN37" s="1707"/>
      <c r="AO37" s="161"/>
      <c r="AP37" s="207"/>
      <c r="AQ37" s="35"/>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row>
    <row r="38" spans="1:72" ht="14.1" customHeight="1">
      <c r="A38" s="23"/>
      <c r="B38" s="29"/>
      <c r="C38" s="23"/>
      <c r="D38" s="1740"/>
      <c r="E38" s="1740"/>
      <c r="F38" s="1740"/>
      <c r="G38" s="1740"/>
      <c r="H38" s="1740"/>
      <c r="I38" s="1740"/>
      <c r="J38" s="1740"/>
      <c r="K38" s="1740"/>
      <c r="L38" s="1740"/>
      <c r="M38" s="1740"/>
      <c r="N38" s="1740"/>
      <c r="O38" s="1740"/>
      <c r="P38" s="1740"/>
      <c r="Q38" s="1740"/>
      <c r="R38" s="1740"/>
      <c r="S38" s="1740"/>
      <c r="T38" s="1740"/>
      <c r="U38" s="1740"/>
      <c r="V38" s="1740"/>
      <c r="W38" s="1740"/>
      <c r="X38" s="1740"/>
      <c r="Y38" s="1740"/>
      <c r="Z38" s="1740"/>
      <c r="AA38" s="1740"/>
      <c r="AB38" s="833"/>
      <c r="AC38" s="176"/>
      <c r="AD38" s="1707"/>
      <c r="AE38" s="1707"/>
      <c r="AF38" s="1707"/>
      <c r="AG38" s="1707"/>
      <c r="AH38" s="1707"/>
      <c r="AI38" s="1707"/>
      <c r="AJ38" s="1707"/>
      <c r="AK38" s="1707"/>
      <c r="AL38" s="1707"/>
      <c r="AM38" s="1707"/>
      <c r="AN38" s="1707"/>
      <c r="AO38" s="161"/>
      <c r="AP38" s="29"/>
      <c r="AQ38" s="23"/>
      <c r="AR38" s="798"/>
      <c r="AS38" s="837"/>
      <c r="AT38" s="837"/>
      <c r="AU38" s="837"/>
      <c r="AV38" s="837"/>
      <c r="AW38" s="837"/>
      <c r="AX38" s="837"/>
      <c r="AY38" s="837"/>
      <c r="AZ38" s="837"/>
      <c r="BA38" s="837"/>
      <c r="BB38" s="837"/>
      <c r="BC38" s="837"/>
      <c r="BD38" s="837"/>
      <c r="BE38" s="837"/>
      <c r="BF38" s="837"/>
      <c r="BG38" s="837"/>
      <c r="BH38" s="837"/>
      <c r="BI38" s="837"/>
      <c r="BJ38" s="837"/>
      <c r="BK38" s="837"/>
      <c r="BL38" s="837"/>
      <c r="BM38" s="837"/>
      <c r="BN38" s="837"/>
      <c r="BO38" s="837"/>
      <c r="BP38" s="837"/>
      <c r="BQ38" s="837"/>
      <c r="BR38" s="837"/>
      <c r="BS38" s="837"/>
      <c r="BT38" s="799"/>
    </row>
    <row r="39" spans="1:72" ht="14.1" customHeight="1">
      <c r="A39" s="23"/>
      <c r="B39" s="29"/>
      <c r="D39" s="136" t="s">
        <v>594</v>
      </c>
      <c r="E39" s="1737" t="s">
        <v>1248</v>
      </c>
      <c r="F39" s="1737"/>
      <c r="G39" s="1737"/>
      <c r="H39" s="1737"/>
      <c r="I39" s="1737"/>
      <c r="J39" s="1737"/>
      <c r="K39" s="1737"/>
      <c r="L39" s="1737"/>
      <c r="M39" s="1737"/>
      <c r="N39" s="1737"/>
      <c r="O39" s="1737"/>
      <c r="P39" s="1737"/>
      <c r="Q39" s="1737"/>
      <c r="R39" s="1737"/>
      <c r="S39" s="1737"/>
      <c r="T39" s="1737"/>
      <c r="U39" s="1737"/>
      <c r="V39" s="1737"/>
      <c r="W39" s="1737"/>
      <c r="X39" s="1737"/>
      <c r="Y39" s="1737"/>
      <c r="Z39" s="1737"/>
      <c r="AA39" s="1737"/>
      <c r="AB39" s="30"/>
      <c r="AC39" s="176" t="s">
        <v>15</v>
      </c>
      <c r="AD39" s="2022" t="s">
        <v>948</v>
      </c>
      <c r="AE39" s="2022"/>
      <c r="AF39" s="2022"/>
      <c r="AG39" s="2022"/>
      <c r="AH39" s="2022"/>
      <c r="AI39" s="2022"/>
      <c r="AJ39" s="2022"/>
      <c r="AK39" s="2022"/>
      <c r="AL39" s="2022"/>
      <c r="AM39" s="2022"/>
      <c r="AN39" s="2022"/>
      <c r="AO39" s="161"/>
      <c r="AP39" s="846"/>
      <c r="AQ39" s="105"/>
      <c r="AR39" s="847" t="s">
        <v>15</v>
      </c>
      <c r="AS39" s="848" t="s">
        <v>777</v>
      </c>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801"/>
    </row>
    <row r="40" spans="1:72" ht="14.1" customHeight="1">
      <c r="A40" s="23"/>
      <c r="B40" s="29"/>
      <c r="E40" s="2892"/>
      <c r="F40" s="2892"/>
      <c r="G40" s="2892"/>
      <c r="H40" s="2892"/>
      <c r="I40" s="2892"/>
      <c r="J40" s="2892"/>
      <c r="K40" s="2892"/>
      <c r="L40" s="2892"/>
      <c r="M40" s="2892"/>
      <c r="N40" s="2892"/>
      <c r="O40" s="2892"/>
      <c r="P40" s="2892"/>
      <c r="Q40" s="2892"/>
      <c r="R40" s="2892"/>
      <c r="S40" s="2892"/>
      <c r="T40" s="2892"/>
      <c r="U40" s="2892"/>
      <c r="V40" s="2892"/>
      <c r="W40" s="2892"/>
      <c r="X40" s="2892"/>
      <c r="Y40" s="2892"/>
      <c r="Z40" s="2892"/>
      <c r="AA40" s="2892"/>
      <c r="AB40" s="30"/>
      <c r="AC40" s="169"/>
      <c r="AD40" s="1707" t="s">
        <v>1249</v>
      </c>
      <c r="AE40" s="2923"/>
      <c r="AF40" s="2923"/>
      <c r="AG40" s="2923"/>
      <c r="AH40" s="2923"/>
      <c r="AI40" s="2923"/>
      <c r="AJ40" s="2923"/>
      <c r="AK40" s="2923"/>
      <c r="AL40" s="2923"/>
      <c r="AM40" s="2923"/>
      <c r="AN40" s="2923"/>
      <c r="AO40" s="161"/>
      <c r="AP40" s="846"/>
      <c r="AQ40" s="105"/>
      <c r="AR40" s="825"/>
      <c r="AS40" s="1707" t="s">
        <v>1040</v>
      </c>
      <c r="AT40" s="1707"/>
      <c r="AU40" s="1707"/>
      <c r="AV40" s="1707"/>
      <c r="AW40" s="1707"/>
      <c r="AX40" s="1707"/>
      <c r="AY40" s="1707"/>
      <c r="AZ40" s="1707"/>
      <c r="BA40" s="1707"/>
      <c r="BB40" s="1707"/>
      <c r="BC40" s="1707"/>
      <c r="BD40" s="1707"/>
      <c r="BE40" s="1707"/>
      <c r="BF40" s="1707"/>
      <c r="BG40" s="1707"/>
      <c r="BH40" s="1707"/>
      <c r="BI40" s="1707"/>
      <c r="BJ40" s="1707"/>
      <c r="BK40" s="1707"/>
      <c r="BL40" s="1707"/>
      <c r="BM40" s="1707"/>
      <c r="BN40" s="1707"/>
      <c r="BO40" s="1707"/>
      <c r="BP40" s="1707"/>
      <c r="BQ40" s="1707"/>
      <c r="BR40" s="1707"/>
      <c r="BS40" s="1707"/>
      <c r="BT40" s="804"/>
    </row>
    <row r="41" spans="1:72" ht="14.1" customHeight="1">
      <c r="A41" s="23"/>
      <c r="B41" s="29"/>
      <c r="E41" s="2892"/>
      <c r="F41" s="2892"/>
      <c r="G41" s="2892"/>
      <c r="H41" s="2892"/>
      <c r="I41" s="2892"/>
      <c r="J41" s="2892"/>
      <c r="K41" s="2892"/>
      <c r="L41" s="2892"/>
      <c r="M41" s="2892"/>
      <c r="N41" s="2892"/>
      <c r="O41" s="2892"/>
      <c r="P41" s="2892"/>
      <c r="Q41" s="2892"/>
      <c r="R41" s="2892"/>
      <c r="S41" s="2892"/>
      <c r="T41" s="2892"/>
      <c r="U41" s="2892"/>
      <c r="V41" s="2892"/>
      <c r="W41" s="2892"/>
      <c r="X41" s="2892"/>
      <c r="Y41" s="2892"/>
      <c r="Z41" s="2892"/>
      <c r="AA41" s="2892"/>
      <c r="AB41" s="30"/>
      <c r="AD41" s="2923"/>
      <c r="AE41" s="2923"/>
      <c r="AF41" s="2923"/>
      <c r="AG41" s="2923"/>
      <c r="AH41" s="2923"/>
      <c r="AI41" s="2923"/>
      <c r="AJ41" s="2923"/>
      <c r="AK41" s="2923"/>
      <c r="AL41" s="2923"/>
      <c r="AM41" s="2923"/>
      <c r="AN41" s="2923"/>
      <c r="AO41" s="161"/>
      <c r="AP41" s="846"/>
      <c r="AQ41" s="105"/>
      <c r="AR41" s="825"/>
      <c r="AS41" s="1707"/>
      <c r="AT41" s="1707"/>
      <c r="AU41" s="1707"/>
      <c r="AV41" s="1707"/>
      <c r="AW41" s="1707"/>
      <c r="AX41" s="1707"/>
      <c r="AY41" s="1707"/>
      <c r="AZ41" s="1707"/>
      <c r="BA41" s="1707"/>
      <c r="BB41" s="1707"/>
      <c r="BC41" s="1707"/>
      <c r="BD41" s="1707"/>
      <c r="BE41" s="1707"/>
      <c r="BF41" s="1707"/>
      <c r="BG41" s="1707"/>
      <c r="BH41" s="1707"/>
      <c r="BI41" s="1707"/>
      <c r="BJ41" s="1707"/>
      <c r="BK41" s="1707"/>
      <c r="BL41" s="1707"/>
      <c r="BM41" s="1707"/>
      <c r="BN41" s="1707"/>
      <c r="BO41" s="1707"/>
      <c r="BP41" s="1707"/>
      <c r="BQ41" s="1707"/>
      <c r="BR41" s="1707"/>
      <c r="BS41" s="1707"/>
      <c r="BT41" s="804"/>
    </row>
    <row r="42" spans="1:72" ht="14.1" customHeight="1">
      <c r="A42" s="23"/>
      <c r="B42" s="29"/>
      <c r="AB42" s="30"/>
      <c r="AC42" s="162"/>
      <c r="AD42" s="1707" t="s">
        <v>1390</v>
      </c>
      <c r="AE42" s="1707"/>
      <c r="AF42" s="1707"/>
      <c r="AG42" s="1707"/>
      <c r="AH42" s="1707"/>
      <c r="AI42" s="1707"/>
      <c r="AJ42" s="1707"/>
      <c r="AK42" s="1707"/>
      <c r="AL42" s="1707"/>
      <c r="AM42" s="1707"/>
      <c r="AN42" s="1707"/>
      <c r="AO42" s="161"/>
      <c r="AP42" s="846"/>
      <c r="AQ42" s="105"/>
      <c r="AR42" s="825"/>
      <c r="AS42" s="1707"/>
      <c r="AT42" s="1707"/>
      <c r="AU42" s="1707"/>
      <c r="AV42" s="1707"/>
      <c r="AW42" s="1707"/>
      <c r="AX42" s="1707"/>
      <c r="AY42" s="1707"/>
      <c r="AZ42" s="1707"/>
      <c r="BA42" s="1707"/>
      <c r="BB42" s="1707"/>
      <c r="BC42" s="1707"/>
      <c r="BD42" s="1707"/>
      <c r="BE42" s="1707"/>
      <c r="BF42" s="1707"/>
      <c r="BG42" s="1707"/>
      <c r="BH42" s="1707"/>
      <c r="BI42" s="1707"/>
      <c r="BJ42" s="1707"/>
      <c r="BK42" s="1707"/>
      <c r="BL42" s="1707"/>
      <c r="BM42" s="1707"/>
      <c r="BN42" s="1707"/>
      <c r="BO42" s="1707"/>
      <c r="BP42" s="1707"/>
      <c r="BQ42" s="1707"/>
      <c r="BR42" s="1707"/>
      <c r="BS42" s="1707"/>
      <c r="BT42" s="804"/>
    </row>
    <row r="43" spans="1:72" ht="14.1" customHeight="1">
      <c r="A43" s="204"/>
      <c r="B43" s="34"/>
      <c r="C43" s="136" t="s">
        <v>38</v>
      </c>
      <c r="D43" s="2898" t="s">
        <v>1438</v>
      </c>
      <c r="E43" s="2898"/>
      <c r="F43" s="2898"/>
      <c r="G43" s="2898"/>
      <c r="H43" s="2898"/>
      <c r="I43" s="2898"/>
      <c r="J43" s="2898"/>
      <c r="K43" s="2898"/>
      <c r="L43" s="2898"/>
      <c r="M43" s="2898"/>
      <c r="N43" s="2898"/>
      <c r="O43" s="2898"/>
      <c r="P43" s="2898"/>
      <c r="Q43" s="2898"/>
      <c r="R43" s="2898"/>
      <c r="S43" s="2898"/>
      <c r="T43" s="2898"/>
      <c r="U43" s="2898"/>
      <c r="V43" s="2898"/>
      <c r="W43" s="2898"/>
      <c r="X43" s="2898"/>
      <c r="Y43" s="2898"/>
      <c r="Z43" s="2898"/>
      <c r="AA43" s="2898"/>
      <c r="AB43" s="30"/>
      <c r="AC43" s="176"/>
      <c r="AD43" s="1707"/>
      <c r="AE43" s="1707"/>
      <c r="AF43" s="1707"/>
      <c r="AG43" s="1707"/>
      <c r="AH43" s="1707"/>
      <c r="AI43" s="1707"/>
      <c r="AJ43" s="1707"/>
      <c r="AK43" s="1707"/>
      <c r="AL43" s="1707"/>
      <c r="AM43" s="1707"/>
      <c r="AN43" s="1707"/>
      <c r="AO43" s="161"/>
      <c r="AP43" s="34"/>
      <c r="AR43" s="847"/>
      <c r="AS43" s="1707"/>
      <c r="AT43" s="1707"/>
      <c r="AU43" s="1707"/>
      <c r="AV43" s="1707"/>
      <c r="AW43" s="1707"/>
      <c r="AX43" s="1707"/>
      <c r="AY43" s="1707"/>
      <c r="AZ43" s="1707"/>
      <c r="BA43" s="1707"/>
      <c r="BB43" s="1707"/>
      <c r="BC43" s="1707"/>
      <c r="BD43" s="1707"/>
      <c r="BE43" s="1707"/>
      <c r="BF43" s="1707"/>
      <c r="BG43" s="1707"/>
      <c r="BH43" s="1707"/>
      <c r="BI43" s="1707"/>
      <c r="BJ43" s="1707"/>
      <c r="BK43" s="1707"/>
      <c r="BL43" s="1707"/>
      <c r="BM43" s="1707"/>
      <c r="BN43" s="1707"/>
      <c r="BO43" s="1707"/>
      <c r="BP43" s="1707"/>
      <c r="BQ43" s="1707"/>
      <c r="BR43" s="1707"/>
      <c r="BS43" s="1707"/>
      <c r="BT43" s="849"/>
    </row>
    <row r="44" spans="1:72" ht="14.1" customHeight="1">
      <c r="A44" s="204"/>
      <c r="B44" s="34"/>
      <c r="C44" s="802"/>
      <c r="D44" s="23"/>
      <c r="AB44" s="30"/>
      <c r="AC44" s="31"/>
      <c r="AD44" s="1707"/>
      <c r="AE44" s="1707"/>
      <c r="AF44" s="1707"/>
      <c r="AG44" s="1707"/>
      <c r="AH44" s="1707"/>
      <c r="AI44" s="1707"/>
      <c r="AJ44" s="1707"/>
      <c r="AK44" s="1707"/>
      <c r="AL44" s="1707"/>
      <c r="AM44" s="1707"/>
      <c r="AN44" s="1707"/>
      <c r="AO44" s="161"/>
      <c r="AP44" s="34"/>
      <c r="AR44" s="850"/>
      <c r="AS44" s="1707"/>
      <c r="AT44" s="1707"/>
      <c r="AU44" s="1707"/>
      <c r="AV44" s="1707"/>
      <c r="AW44" s="1707"/>
      <c r="AX44" s="1707"/>
      <c r="AY44" s="1707"/>
      <c r="AZ44" s="1707"/>
      <c r="BA44" s="1707"/>
      <c r="BB44" s="1707"/>
      <c r="BC44" s="1707"/>
      <c r="BD44" s="1707"/>
      <c r="BE44" s="1707"/>
      <c r="BF44" s="1707"/>
      <c r="BG44" s="1707"/>
      <c r="BH44" s="1707"/>
      <c r="BI44" s="1707"/>
      <c r="BJ44" s="1707"/>
      <c r="BK44" s="1707"/>
      <c r="BL44" s="1707"/>
      <c r="BM44" s="1707"/>
      <c r="BN44" s="1707"/>
      <c r="BO44" s="1707"/>
      <c r="BP44" s="1707"/>
      <c r="BQ44" s="1707"/>
      <c r="BR44" s="1707"/>
      <c r="BS44" s="1707"/>
      <c r="BT44" s="804"/>
    </row>
    <row r="45" spans="1:72" ht="14.1" customHeight="1">
      <c r="A45" s="204"/>
      <c r="B45" s="2729" t="s">
        <v>615</v>
      </c>
      <c r="C45" s="2256"/>
      <c r="D45" s="1994" t="s">
        <v>718</v>
      </c>
      <c r="E45" s="1994"/>
      <c r="F45" s="1994"/>
      <c r="G45" s="1994"/>
      <c r="H45" s="1994"/>
      <c r="I45" s="1994"/>
      <c r="J45" s="1994"/>
      <c r="K45" s="1994"/>
      <c r="L45" s="1994"/>
      <c r="M45" s="1994"/>
      <c r="N45" s="1994"/>
      <c r="O45" s="1994"/>
      <c r="P45" s="1994"/>
      <c r="Q45" s="1994"/>
      <c r="R45" s="1994"/>
      <c r="S45" s="1994"/>
      <c r="T45" s="1994"/>
      <c r="U45" s="1994"/>
      <c r="V45" s="1994"/>
      <c r="W45" s="1994"/>
      <c r="X45" s="1994"/>
      <c r="Y45" s="1994"/>
      <c r="Z45" s="1994"/>
      <c r="AA45" s="1994"/>
      <c r="AB45" s="30"/>
      <c r="AC45" s="162"/>
      <c r="AO45" s="161"/>
      <c r="AP45" s="34"/>
      <c r="AR45" s="851"/>
      <c r="AS45" s="1707"/>
      <c r="AT45" s="1707"/>
      <c r="AU45" s="1707"/>
      <c r="AV45" s="1707"/>
      <c r="AW45" s="1707"/>
      <c r="AX45" s="1707"/>
      <c r="AY45" s="1707"/>
      <c r="AZ45" s="1707"/>
      <c r="BA45" s="1707"/>
      <c r="BB45" s="1707"/>
      <c r="BC45" s="1707"/>
      <c r="BD45" s="1707"/>
      <c r="BE45" s="1707"/>
      <c r="BF45" s="1707"/>
      <c r="BG45" s="1707"/>
      <c r="BH45" s="1707"/>
      <c r="BI45" s="1707"/>
      <c r="BJ45" s="1707"/>
      <c r="BK45" s="1707"/>
      <c r="BL45" s="1707"/>
      <c r="BM45" s="1707"/>
      <c r="BN45" s="1707"/>
      <c r="BO45" s="1707"/>
      <c r="BP45" s="1707"/>
      <c r="BQ45" s="1707"/>
      <c r="BR45" s="1707"/>
      <c r="BS45" s="1707"/>
      <c r="BT45" s="804"/>
    </row>
    <row r="46" spans="1:72" ht="14.1" customHeight="1">
      <c r="A46" s="204"/>
      <c r="B46" s="34"/>
      <c r="C46" s="171" t="s">
        <v>35</v>
      </c>
      <c r="D46" s="1740" t="s">
        <v>1071</v>
      </c>
      <c r="E46" s="1740"/>
      <c r="F46" s="1740"/>
      <c r="G46" s="1740"/>
      <c r="H46" s="1740"/>
      <c r="I46" s="1740"/>
      <c r="J46" s="1740"/>
      <c r="K46" s="1740"/>
      <c r="L46" s="1740"/>
      <c r="M46" s="1740"/>
      <c r="N46" s="1740"/>
      <c r="O46" s="1740"/>
      <c r="P46" s="1740"/>
      <c r="Q46" s="1740"/>
      <c r="R46" s="1740"/>
      <c r="S46" s="1740"/>
      <c r="T46" s="1740"/>
      <c r="U46" s="1740"/>
      <c r="V46" s="1740"/>
      <c r="W46" s="1740"/>
      <c r="X46" s="1740"/>
      <c r="Y46" s="1740"/>
      <c r="Z46" s="1740"/>
      <c r="AA46" s="1740"/>
      <c r="AB46" s="30"/>
      <c r="AC46" s="169" t="s">
        <v>500</v>
      </c>
      <c r="AD46" s="1707" t="s">
        <v>1253</v>
      </c>
      <c r="AE46" s="1707"/>
      <c r="AF46" s="1707"/>
      <c r="AG46" s="1707"/>
      <c r="AH46" s="1707"/>
      <c r="AI46" s="1707"/>
      <c r="AJ46" s="1707"/>
      <c r="AK46" s="1707"/>
      <c r="AL46" s="1707"/>
      <c r="AM46" s="1707"/>
      <c r="AN46" s="1707"/>
      <c r="AO46" s="177"/>
      <c r="AP46" s="34"/>
      <c r="AR46" s="852"/>
      <c r="AS46" s="2895"/>
      <c r="AT46" s="2895"/>
      <c r="AU46" s="2895"/>
      <c r="AV46" s="2895"/>
      <c r="AW46" s="2895"/>
      <c r="AX46" s="2895"/>
      <c r="AY46" s="2895"/>
      <c r="AZ46" s="2895"/>
      <c r="BA46" s="2895"/>
      <c r="BB46" s="2895"/>
      <c r="BC46" s="2895"/>
      <c r="BD46" s="2895"/>
      <c r="BE46" s="2895"/>
      <c r="BF46" s="2895"/>
      <c r="BG46" s="2895"/>
      <c r="BH46" s="2895"/>
      <c r="BI46" s="2895"/>
      <c r="BJ46" s="2895"/>
      <c r="BK46" s="2895"/>
      <c r="BL46" s="2895"/>
      <c r="BM46" s="2895"/>
      <c r="BN46" s="2895"/>
      <c r="BO46" s="2895"/>
      <c r="BP46" s="2895"/>
      <c r="BQ46" s="2895"/>
      <c r="BR46" s="2895"/>
      <c r="BS46" s="2895"/>
      <c r="BT46" s="815"/>
    </row>
    <row r="47" spans="1:72" ht="14.1" customHeight="1">
      <c r="A47" s="204"/>
      <c r="B47" s="34"/>
      <c r="D47" s="1740"/>
      <c r="E47" s="1740"/>
      <c r="F47" s="1740"/>
      <c r="G47" s="1740"/>
      <c r="H47" s="1740"/>
      <c r="I47" s="1740"/>
      <c r="J47" s="1740"/>
      <c r="K47" s="1740"/>
      <c r="L47" s="1740"/>
      <c r="M47" s="1740"/>
      <c r="N47" s="1740"/>
      <c r="O47" s="1740"/>
      <c r="P47" s="1740"/>
      <c r="Q47" s="1740"/>
      <c r="R47" s="1740"/>
      <c r="S47" s="1740"/>
      <c r="T47" s="1740"/>
      <c r="U47" s="1740"/>
      <c r="V47" s="1740"/>
      <c r="W47" s="1740"/>
      <c r="X47" s="1740"/>
      <c r="Y47" s="1740"/>
      <c r="Z47" s="1740"/>
      <c r="AA47" s="1740"/>
      <c r="AB47" s="30"/>
      <c r="AC47" s="176"/>
      <c r="AD47" s="1707"/>
      <c r="AE47" s="1707"/>
      <c r="AF47" s="1707"/>
      <c r="AG47" s="1707"/>
      <c r="AH47" s="1707"/>
      <c r="AI47" s="1707"/>
      <c r="AJ47" s="1707"/>
      <c r="AK47" s="1707"/>
      <c r="AL47" s="1707"/>
      <c r="AM47" s="1707"/>
      <c r="AN47" s="1707"/>
      <c r="AO47" s="853"/>
      <c r="AP47" s="34"/>
      <c r="AR47" s="854"/>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row>
    <row r="48" spans="1:72" ht="14.1" customHeight="1">
      <c r="A48" s="204"/>
      <c r="B48" s="34"/>
      <c r="F48" s="2924" t="s">
        <v>1439</v>
      </c>
      <c r="G48" s="2924"/>
      <c r="H48" s="2924"/>
      <c r="I48" s="2924"/>
      <c r="J48" s="2924"/>
      <c r="K48" s="2924"/>
      <c r="L48" s="2924"/>
      <c r="M48" s="2920"/>
      <c r="N48" s="2920"/>
      <c r="O48" s="2920"/>
      <c r="P48" s="2920"/>
      <c r="Q48" s="2920"/>
      <c r="R48" s="2921" t="s">
        <v>844</v>
      </c>
      <c r="S48" s="2921"/>
      <c r="AB48" s="30"/>
      <c r="AC48" s="176"/>
      <c r="AD48" s="1707"/>
      <c r="AE48" s="1707"/>
      <c r="AF48" s="1707"/>
      <c r="AG48" s="1707"/>
      <c r="AH48" s="1707"/>
      <c r="AI48" s="1707"/>
      <c r="AJ48" s="1707"/>
      <c r="AK48" s="1707"/>
      <c r="AL48" s="1707"/>
      <c r="AM48" s="1707"/>
      <c r="AN48" s="1707"/>
      <c r="AO48" s="161"/>
      <c r="AP48" s="34"/>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row>
    <row r="49" spans="1:73" ht="14.1" customHeight="1">
      <c r="A49" s="204"/>
      <c r="B49" s="200"/>
      <c r="C49" s="166"/>
      <c r="AB49" s="30"/>
      <c r="AC49" s="169"/>
      <c r="AD49" s="160"/>
      <c r="AE49" s="160"/>
      <c r="AF49" s="160"/>
      <c r="AG49" s="160"/>
      <c r="AH49" s="160"/>
      <c r="AI49" s="160"/>
      <c r="AJ49" s="160"/>
      <c r="AK49" s="160"/>
      <c r="AL49" s="160"/>
      <c r="AM49" s="160"/>
      <c r="AN49" s="160"/>
      <c r="AO49" s="161"/>
      <c r="AP49" s="34"/>
      <c r="AR49" s="106"/>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row>
    <row r="50" spans="1:73" ht="14.1" customHeight="1">
      <c r="A50" s="204"/>
      <c r="B50" s="34"/>
      <c r="C50" s="136" t="s">
        <v>467</v>
      </c>
      <c r="D50" s="1740" t="s">
        <v>1728</v>
      </c>
      <c r="E50" s="1740"/>
      <c r="F50" s="1740"/>
      <c r="G50" s="1740"/>
      <c r="H50" s="1740"/>
      <c r="I50" s="1740"/>
      <c r="J50" s="1740"/>
      <c r="K50" s="1740"/>
      <c r="L50" s="1740"/>
      <c r="M50" s="1740"/>
      <c r="N50" s="1740"/>
      <c r="O50" s="1740"/>
      <c r="P50" s="1740"/>
      <c r="Q50" s="1740"/>
      <c r="R50" s="1740"/>
      <c r="S50" s="1740"/>
      <c r="T50" s="1740"/>
      <c r="U50" s="1740"/>
      <c r="V50" s="1740"/>
      <c r="W50" s="1740"/>
      <c r="X50" s="1740"/>
      <c r="Y50" s="1740"/>
      <c r="Z50" s="1740"/>
      <c r="AA50" s="1740"/>
      <c r="AB50" s="30"/>
      <c r="AC50" s="176" t="s">
        <v>15</v>
      </c>
      <c r="AD50" s="2022" t="s">
        <v>775</v>
      </c>
      <c r="AE50" s="2022"/>
      <c r="AF50" s="2022"/>
      <c r="AG50" s="2022"/>
      <c r="AH50" s="2022"/>
      <c r="AI50" s="2022"/>
      <c r="AJ50" s="2022"/>
      <c r="AK50" s="2022"/>
      <c r="AL50" s="2022"/>
      <c r="AM50" s="2022"/>
      <c r="AN50" s="2022"/>
      <c r="AO50" s="161"/>
      <c r="AP50" s="34"/>
      <c r="AR50" s="106"/>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row>
    <row r="51" spans="1:73" ht="14.1" customHeight="1">
      <c r="A51" s="204"/>
      <c r="B51" s="34"/>
      <c r="C51" s="136"/>
      <c r="D51" s="1740"/>
      <c r="E51" s="1740"/>
      <c r="F51" s="1740"/>
      <c r="G51" s="1740"/>
      <c r="H51" s="1740"/>
      <c r="I51" s="1740"/>
      <c r="J51" s="1740"/>
      <c r="K51" s="1740"/>
      <c r="L51" s="1740"/>
      <c r="M51" s="1740"/>
      <c r="N51" s="1740"/>
      <c r="O51" s="1740"/>
      <c r="P51" s="1740"/>
      <c r="Q51" s="1740"/>
      <c r="R51" s="1740"/>
      <c r="S51" s="1740"/>
      <c r="T51" s="1740"/>
      <c r="U51" s="1740"/>
      <c r="V51" s="1740"/>
      <c r="W51" s="1740"/>
      <c r="X51" s="1740"/>
      <c r="Y51" s="1740"/>
      <c r="Z51" s="1740"/>
      <c r="AA51" s="1740"/>
      <c r="AB51" s="30"/>
      <c r="AC51" s="176"/>
      <c r="AD51" s="35"/>
      <c r="AE51" s="35"/>
      <c r="AF51" s="35"/>
      <c r="AG51" s="35"/>
      <c r="AH51" s="35"/>
      <c r="AI51" s="35"/>
      <c r="AJ51" s="35"/>
      <c r="AK51" s="35"/>
      <c r="AL51" s="35"/>
      <c r="AM51" s="35"/>
      <c r="AN51" s="35"/>
      <c r="AO51" s="161"/>
      <c r="AP51" s="34"/>
      <c r="AR51" s="106"/>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0"/>
    </row>
    <row r="52" spans="1:73" ht="14.1" customHeight="1">
      <c r="A52" s="204"/>
      <c r="B52" s="34"/>
      <c r="C52" s="23"/>
      <c r="D52" s="768" t="s">
        <v>879</v>
      </c>
      <c r="E52" s="1737" t="s">
        <v>1126</v>
      </c>
      <c r="F52" s="1737"/>
      <c r="G52" s="1737"/>
      <c r="H52" s="1737"/>
      <c r="I52" s="1737"/>
      <c r="J52" s="1737"/>
      <c r="K52" s="1737"/>
      <c r="L52" s="1737"/>
      <c r="M52" s="1737"/>
      <c r="N52" s="1737"/>
      <c r="O52" s="1737"/>
      <c r="P52" s="1737"/>
      <c r="Q52" s="1737"/>
      <c r="R52" s="1737"/>
      <c r="S52" s="1737"/>
      <c r="T52" s="1737"/>
      <c r="U52" s="1737"/>
      <c r="V52" s="1737"/>
      <c r="W52" s="1737"/>
      <c r="X52" s="1737"/>
      <c r="Z52" s="35"/>
      <c r="AA52" s="165"/>
      <c r="AB52" s="30"/>
      <c r="AC52" s="169" t="s">
        <v>466</v>
      </c>
      <c r="AD52" s="1707" t="s">
        <v>1729</v>
      </c>
      <c r="AE52" s="1707"/>
      <c r="AF52" s="1707"/>
      <c r="AG52" s="1707"/>
      <c r="AH52" s="1707"/>
      <c r="AI52" s="1707"/>
      <c r="AJ52" s="1707"/>
      <c r="AK52" s="1707"/>
      <c r="AL52" s="1707"/>
      <c r="AM52" s="1707"/>
      <c r="AN52" s="1707"/>
      <c r="AO52" s="161"/>
      <c r="AP52" s="34"/>
      <c r="AR52" s="86"/>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row>
    <row r="53" spans="1:73" ht="14.1" customHeight="1">
      <c r="A53" s="204"/>
      <c r="B53" s="37"/>
      <c r="E53" s="23"/>
      <c r="F53" s="1764" t="s">
        <v>517</v>
      </c>
      <c r="G53" s="1764"/>
      <c r="H53" s="1764"/>
      <c r="I53" s="1764"/>
      <c r="J53" s="23"/>
      <c r="K53" s="1737" t="s">
        <v>880</v>
      </c>
      <c r="L53" s="1737"/>
      <c r="M53" s="1737"/>
      <c r="N53" s="1737"/>
      <c r="Q53" s="1764" t="s">
        <v>516</v>
      </c>
      <c r="R53" s="1764"/>
      <c r="S53" s="1764"/>
      <c r="T53" s="1764"/>
      <c r="U53" s="26"/>
      <c r="V53" s="1764" t="s">
        <v>518</v>
      </c>
      <c r="W53" s="1764"/>
      <c r="X53" s="1764"/>
      <c r="Y53" s="1764"/>
      <c r="AB53" s="30"/>
      <c r="AD53" s="1707"/>
      <c r="AE53" s="1707"/>
      <c r="AF53" s="1707"/>
      <c r="AG53" s="1707"/>
      <c r="AH53" s="1707"/>
      <c r="AI53" s="1707"/>
      <c r="AJ53" s="1707"/>
      <c r="AK53" s="1707"/>
      <c r="AL53" s="1707"/>
      <c r="AM53" s="1707"/>
      <c r="AN53" s="1707"/>
      <c r="AO53" s="161"/>
      <c r="AP53" s="34"/>
      <c r="BG53" s="86"/>
      <c r="BH53" s="50"/>
      <c r="BI53" s="50"/>
      <c r="BJ53" s="50"/>
      <c r="BK53" s="50"/>
      <c r="BL53" s="50"/>
      <c r="BM53" s="50"/>
      <c r="BN53" s="50"/>
      <c r="BO53" s="50"/>
      <c r="BP53" s="50"/>
      <c r="BQ53" s="50"/>
      <c r="BR53" s="50"/>
      <c r="BS53" s="50"/>
    </row>
    <row r="54" spans="1:73" ht="14.1" customHeight="1">
      <c r="A54" s="204"/>
      <c r="B54" s="208"/>
      <c r="F54" s="1764" t="s">
        <v>237</v>
      </c>
      <c r="G54" s="1764"/>
      <c r="H54" s="1764"/>
      <c r="I54" s="2527"/>
      <c r="J54" s="2527"/>
      <c r="K54" s="2527"/>
      <c r="L54" s="2527"/>
      <c r="M54" s="2527"/>
      <c r="N54" s="2527"/>
      <c r="O54" s="2527"/>
      <c r="P54" s="2527"/>
      <c r="Q54" s="2527"/>
      <c r="R54" s="2527"/>
      <c r="S54" s="2527"/>
      <c r="T54" s="2527"/>
      <c r="U54" s="2527"/>
      <c r="V54" s="2527"/>
      <c r="W54" s="2527"/>
      <c r="X54" s="2527"/>
      <c r="Y54" s="2527"/>
      <c r="Z54" s="2527"/>
      <c r="AA54" s="105" t="s">
        <v>17</v>
      </c>
      <c r="AB54" s="30"/>
      <c r="AD54" s="1707"/>
      <c r="AE54" s="1707"/>
      <c r="AF54" s="1707"/>
      <c r="AG54" s="1707"/>
      <c r="AH54" s="1707"/>
      <c r="AI54" s="1707"/>
      <c r="AJ54" s="1707"/>
      <c r="AK54" s="1707"/>
      <c r="AL54" s="1707"/>
      <c r="AM54" s="1707"/>
      <c r="AN54" s="1707"/>
      <c r="AO54" s="161"/>
      <c r="AP54" s="34"/>
      <c r="BH54" s="50"/>
      <c r="BI54" s="50"/>
      <c r="BJ54" s="50"/>
      <c r="BK54" s="50"/>
      <c r="BL54" s="50"/>
      <c r="BM54" s="50"/>
      <c r="BN54" s="50"/>
      <c r="BO54" s="50"/>
      <c r="BP54" s="50"/>
      <c r="BQ54" s="50"/>
      <c r="BR54" s="50"/>
      <c r="BS54" s="50"/>
    </row>
    <row r="55" spans="1:73" ht="14.1" customHeight="1">
      <c r="A55" s="23"/>
      <c r="B55" s="29"/>
      <c r="AB55" s="30"/>
      <c r="AC55" s="176"/>
      <c r="AD55" s="1707"/>
      <c r="AE55" s="1707"/>
      <c r="AF55" s="1707"/>
      <c r="AG55" s="1707"/>
      <c r="AH55" s="1707"/>
      <c r="AI55" s="1707"/>
      <c r="AJ55" s="1707"/>
      <c r="AK55" s="1707"/>
      <c r="AL55" s="1707"/>
      <c r="AM55" s="1707"/>
      <c r="AN55" s="1707"/>
      <c r="AO55" s="161"/>
      <c r="AP55" s="34"/>
      <c r="BJ55" s="50"/>
      <c r="BK55" s="50"/>
      <c r="BL55" s="50"/>
      <c r="BM55" s="50"/>
      <c r="BN55" s="50"/>
      <c r="BO55" s="50"/>
      <c r="BP55" s="50"/>
      <c r="BQ55" s="50"/>
      <c r="BR55" s="50"/>
      <c r="BS55" s="50"/>
      <c r="BT55" s="167"/>
    </row>
    <row r="56" spans="1:73" ht="14.1" customHeight="1">
      <c r="A56" s="23"/>
      <c r="B56" s="29"/>
      <c r="D56" s="171" t="s">
        <v>881</v>
      </c>
      <c r="E56" s="166" t="s">
        <v>1487</v>
      </c>
      <c r="F56" s="165"/>
      <c r="G56" s="165"/>
      <c r="H56" s="165"/>
      <c r="I56" s="165"/>
      <c r="J56" s="2075" t="s">
        <v>141</v>
      </c>
      <c r="K56" s="2075"/>
      <c r="L56" s="2075"/>
      <c r="M56" s="2075"/>
      <c r="N56" s="23" t="s">
        <v>98</v>
      </c>
      <c r="O56" s="2075"/>
      <c r="P56" s="2075"/>
      <c r="Q56" s="149" t="s">
        <v>82</v>
      </c>
      <c r="R56" s="2075"/>
      <c r="S56" s="2075"/>
      <c r="T56" s="149" t="s">
        <v>41</v>
      </c>
      <c r="U56" s="165"/>
      <c r="V56" s="165"/>
      <c r="W56" s="165"/>
      <c r="X56" s="165"/>
      <c r="Y56" s="165"/>
      <c r="Z56" s="165"/>
      <c r="AA56" s="165"/>
      <c r="AB56" s="30"/>
      <c r="AC56" s="169"/>
      <c r="AD56" s="1707"/>
      <c r="AE56" s="1707"/>
      <c r="AF56" s="1707"/>
      <c r="AG56" s="1707"/>
      <c r="AH56" s="1707"/>
      <c r="AI56" s="1707"/>
      <c r="AJ56" s="1707"/>
      <c r="AK56" s="1707"/>
      <c r="AL56" s="1707"/>
      <c r="AM56" s="1707"/>
      <c r="AN56" s="1707"/>
      <c r="AO56" s="161"/>
      <c r="AP56" s="34"/>
      <c r="BT56" s="167"/>
    </row>
    <row r="57" spans="1:73" ht="14.1" customHeight="1">
      <c r="A57" s="23"/>
      <c r="B57" s="29"/>
      <c r="C57" s="23"/>
      <c r="AB57" s="30"/>
      <c r="AC57" s="176"/>
      <c r="AO57" s="206"/>
      <c r="AP57" s="34"/>
    </row>
    <row r="58" spans="1:73" ht="14.1" customHeight="1">
      <c r="A58" s="23"/>
      <c r="B58" s="2729" t="s">
        <v>601</v>
      </c>
      <c r="C58" s="2256"/>
      <c r="D58" s="1994" t="s">
        <v>1127</v>
      </c>
      <c r="E58" s="1994"/>
      <c r="F58" s="1994"/>
      <c r="G58" s="1994"/>
      <c r="H58" s="1994"/>
      <c r="I58" s="1994"/>
      <c r="J58" s="1994"/>
      <c r="K58" s="1994"/>
      <c r="L58" s="1994"/>
      <c r="M58" s="1994"/>
      <c r="N58" s="1994"/>
      <c r="O58" s="1994"/>
      <c r="P58" s="1994"/>
      <c r="Q58" s="1994"/>
      <c r="R58" s="1994"/>
      <c r="S58" s="1994"/>
      <c r="T58" s="1994"/>
      <c r="U58" s="1994"/>
      <c r="V58" s="1994"/>
      <c r="W58" s="1994"/>
      <c r="X58" s="1994"/>
      <c r="Y58" s="1994"/>
      <c r="Z58" s="1994"/>
      <c r="AA58" s="1994"/>
      <c r="AB58" s="30"/>
      <c r="AC58" s="176" t="s">
        <v>15</v>
      </c>
      <c r="AD58" s="2022" t="s">
        <v>1128</v>
      </c>
      <c r="AE58" s="2022"/>
      <c r="AF58" s="2022"/>
      <c r="AG58" s="2022"/>
      <c r="AH58" s="2022"/>
      <c r="AI58" s="2022"/>
      <c r="AJ58" s="2022"/>
      <c r="AK58" s="2022"/>
      <c r="AL58" s="2022"/>
      <c r="AM58" s="2022"/>
      <c r="AN58" s="2022"/>
      <c r="AO58" s="161"/>
      <c r="AP58" s="34"/>
    </row>
    <row r="59" spans="1:73" ht="14.1" customHeight="1">
      <c r="A59" s="23"/>
      <c r="B59" s="29"/>
      <c r="C59" s="23"/>
      <c r="D59" s="793" t="s">
        <v>594</v>
      </c>
      <c r="E59" s="1737" t="s">
        <v>1134</v>
      </c>
      <c r="F59" s="1737"/>
      <c r="G59" s="1737"/>
      <c r="H59" s="1737"/>
      <c r="I59" s="1737"/>
      <c r="J59" s="1737"/>
      <c r="K59" s="1737"/>
      <c r="L59" s="1737"/>
      <c r="M59" s="1737"/>
      <c r="N59" s="1737"/>
      <c r="O59" s="1737"/>
      <c r="P59" s="1737"/>
      <c r="Q59" s="1737"/>
      <c r="R59" s="1737"/>
      <c r="S59" s="1737"/>
      <c r="T59" s="1737"/>
      <c r="U59" s="1737"/>
      <c r="V59" s="1737"/>
      <c r="W59" s="1737"/>
      <c r="X59" s="1737"/>
      <c r="Y59" s="1737"/>
      <c r="Z59" s="1737"/>
      <c r="AA59" s="1737"/>
      <c r="AB59" s="30"/>
      <c r="AC59" s="169" t="s">
        <v>15</v>
      </c>
      <c r="AD59" s="1707" t="s">
        <v>1129</v>
      </c>
      <c r="AE59" s="1707"/>
      <c r="AF59" s="1707"/>
      <c r="AG59" s="1707"/>
      <c r="AH59" s="1707"/>
      <c r="AI59" s="1707"/>
      <c r="AJ59" s="1707"/>
      <c r="AK59" s="1707"/>
      <c r="AL59" s="1707"/>
      <c r="AM59" s="1707"/>
      <c r="AN59" s="1707"/>
      <c r="AO59" s="161"/>
      <c r="AP59" s="34"/>
      <c r="BH59" s="167"/>
      <c r="BI59" s="167"/>
      <c r="BJ59" s="167"/>
      <c r="BK59" s="167"/>
      <c r="BL59" s="167"/>
      <c r="BM59" s="167"/>
      <c r="BN59" s="167"/>
      <c r="BO59" s="167"/>
      <c r="BP59" s="167"/>
      <c r="BQ59" s="167"/>
      <c r="BR59" s="167"/>
      <c r="BS59" s="167"/>
      <c r="BT59" s="167"/>
    </row>
    <row r="60" spans="1:73" ht="14.1" customHeight="1">
      <c r="A60" s="23"/>
      <c r="B60" s="29"/>
      <c r="C60" s="23"/>
      <c r="F60" s="1737" t="s">
        <v>1130</v>
      </c>
      <c r="G60" s="1737"/>
      <c r="H60" s="1737"/>
      <c r="K60" s="1737" t="s">
        <v>217</v>
      </c>
      <c r="L60" s="1737"/>
      <c r="M60" s="1737"/>
      <c r="N60" s="1737"/>
      <c r="O60" s="1737"/>
      <c r="Q60" s="1737" t="s">
        <v>1441</v>
      </c>
      <c r="R60" s="1737"/>
      <c r="S60" s="1737"/>
      <c r="AB60" s="30"/>
      <c r="AD60" s="1707"/>
      <c r="AE60" s="1707"/>
      <c r="AF60" s="1707"/>
      <c r="AG60" s="1707"/>
      <c r="AH60" s="1707"/>
      <c r="AI60" s="1707"/>
      <c r="AJ60" s="1707"/>
      <c r="AK60" s="1707"/>
      <c r="AL60" s="1707"/>
      <c r="AM60" s="1707"/>
      <c r="AN60" s="1707"/>
      <c r="AO60" s="161"/>
      <c r="AP60" s="34"/>
    </row>
    <row r="61" spans="1:73" ht="14.1" customHeight="1">
      <c r="A61" s="23"/>
      <c r="B61" s="29"/>
      <c r="C61" s="23"/>
      <c r="D61" s="23"/>
      <c r="F61" s="1737" t="s">
        <v>162</v>
      </c>
      <c r="G61" s="1737"/>
      <c r="H61" s="1737"/>
      <c r="I61" s="2527"/>
      <c r="J61" s="2527"/>
      <c r="K61" s="2527"/>
      <c r="L61" s="2527"/>
      <c r="M61" s="2527"/>
      <c r="N61" s="2527"/>
      <c r="O61" s="2527"/>
      <c r="P61" s="2527"/>
      <c r="Q61" s="2527"/>
      <c r="R61" s="2527"/>
      <c r="S61" s="2527"/>
      <c r="T61" s="2527"/>
      <c r="U61" s="2527"/>
      <c r="V61" s="2527"/>
      <c r="W61" s="2527"/>
      <c r="X61" s="2527"/>
      <c r="Y61" s="2527"/>
      <c r="Z61" s="2527"/>
      <c r="AA61" s="105" t="s">
        <v>17</v>
      </c>
      <c r="AB61" s="30"/>
      <c r="AD61" s="1707"/>
      <c r="AE61" s="1707"/>
      <c r="AF61" s="1707"/>
      <c r="AG61" s="1707"/>
      <c r="AH61" s="1707"/>
      <c r="AI61" s="1707"/>
      <c r="AJ61" s="1707"/>
      <c r="AK61" s="1707"/>
      <c r="AL61" s="1707"/>
      <c r="AM61" s="1707"/>
      <c r="AN61" s="1707"/>
      <c r="AO61" s="161"/>
      <c r="AP61" s="34"/>
    </row>
    <row r="62" spans="1:73" ht="14.1" customHeight="1">
      <c r="A62" s="23"/>
      <c r="B62" s="200"/>
      <c r="C62" s="166"/>
      <c r="AB62" s="30"/>
      <c r="AC62" s="176" t="s">
        <v>15</v>
      </c>
      <c r="AD62" s="2022" t="s">
        <v>1138</v>
      </c>
      <c r="AE62" s="2022"/>
      <c r="AF62" s="2022"/>
      <c r="AG62" s="2022"/>
      <c r="AH62" s="2022"/>
      <c r="AI62" s="2022"/>
      <c r="AJ62" s="2022"/>
      <c r="AK62" s="2022"/>
      <c r="AL62" s="2022"/>
      <c r="AM62" s="2022"/>
      <c r="AN62" s="2022"/>
      <c r="AO62" s="206"/>
      <c r="AP62" s="34"/>
      <c r="BU62" s="160"/>
    </row>
    <row r="63" spans="1:73" ht="14.1" customHeight="1">
      <c r="A63" s="23"/>
      <c r="B63" s="29"/>
      <c r="C63" s="40"/>
      <c r="D63" s="22" t="s">
        <v>594</v>
      </c>
      <c r="E63" s="1737" t="s">
        <v>1440</v>
      </c>
      <c r="F63" s="1737"/>
      <c r="G63" s="1737"/>
      <c r="H63" s="1737"/>
      <c r="I63" s="1737"/>
      <c r="J63" s="1737"/>
      <c r="K63" s="1737"/>
      <c r="L63" s="1737"/>
      <c r="M63" s="1737"/>
      <c r="N63" s="1737"/>
      <c r="O63" s="1737"/>
      <c r="P63" s="1737"/>
      <c r="Q63" s="1737"/>
      <c r="R63" s="1737"/>
      <c r="S63" s="1737"/>
      <c r="T63" s="1737"/>
      <c r="U63" s="1737"/>
      <c r="V63" s="1737"/>
      <c r="W63" s="1737"/>
      <c r="X63" s="1737"/>
      <c r="Y63" s="1737"/>
      <c r="Z63" s="1737"/>
      <c r="AA63" s="1737"/>
      <c r="AB63" s="833"/>
      <c r="AC63" s="176" t="s">
        <v>15</v>
      </c>
      <c r="AD63" s="2022" t="s">
        <v>1139</v>
      </c>
      <c r="AE63" s="2022"/>
      <c r="AF63" s="2022"/>
      <c r="AG63" s="2022"/>
      <c r="AH63" s="2022"/>
      <c r="AI63" s="2022"/>
      <c r="AJ63" s="2022"/>
      <c r="AK63" s="2022"/>
      <c r="AL63" s="2022"/>
      <c r="AM63" s="2022"/>
      <c r="AN63" s="2022"/>
      <c r="AO63" s="206"/>
      <c r="AP63" s="34"/>
      <c r="BU63" s="160"/>
    </row>
    <row r="64" spans="1:73" ht="14.1" customHeight="1">
      <c r="A64" s="23"/>
      <c r="B64" s="37"/>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833"/>
      <c r="AC64" s="176"/>
      <c r="AO64" s="206"/>
      <c r="AP64" s="34"/>
      <c r="BU64" s="160"/>
    </row>
    <row r="65" spans="1:42" ht="14.1" customHeight="1" thickBot="1">
      <c r="A65" s="23"/>
      <c r="B65" s="855"/>
      <c r="C65" s="95"/>
      <c r="D65" s="96"/>
      <c r="E65" s="96"/>
      <c r="F65" s="96"/>
      <c r="G65" s="96"/>
      <c r="H65" s="96"/>
      <c r="I65" s="96"/>
      <c r="J65" s="96"/>
      <c r="K65" s="96"/>
      <c r="L65" s="96"/>
      <c r="M65" s="96"/>
      <c r="N65" s="96"/>
      <c r="O65" s="96"/>
      <c r="P65" s="96"/>
      <c r="Q65" s="96"/>
      <c r="R65" s="96"/>
      <c r="S65" s="96"/>
      <c r="T65" s="96"/>
      <c r="U65" s="96"/>
      <c r="V65" s="96"/>
      <c r="W65" s="96"/>
      <c r="X65" s="96"/>
      <c r="Y65" s="96"/>
      <c r="Z65" s="96"/>
      <c r="AA65" s="96"/>
      <c r="AB65" s="700"/>
      <c r="AC65" s="856"/>
      <c r="AD65" s="857"/>
      <c r="AE65" s="857"/>
      <c r="AF65" s="857"/>
      <c r="AG65" s="857"/>
      <c r="AH65" s="857"/>
      <c r="AI65" s="857"/>
      <c r="AJ65" s="857"/>
      <c r="AK65" s="857"/>
      <c r="AL65" s="857"/>
      <c r="AM65" s="857"/>
      <c r="AN65" s="857"/>
      <c r="AO65" s="209"/>
      <c r="AP65" s="34"/>
    </row>
    <row r="66" spans="1:42" ht="14.1" customHeight="1"/>
  </sheetData>
  <sheetProtection algorithmName="SHA-512" hashValue="nJw/qESYYhJ2vcCoYH7Eum+dYDgncrNF59ICKqNi6oeIaHJpJkDeZkZwdl0WwwsDJ3DxhHoS9eNtxMnWeAv04w==" saltValue="7ilxYRZNCUI0sUFNrxbaKA==" spinCount="100000" sheet="1" objects="1" scenarios="1"/>
  <mergeCells count="93">
    <mergeCell ref="AS32:BS34"/>
    <mergeCell ref="AS30:BS31"/>
    <mergeCell ref="AS40:BS46"/>
    <mergeCell ref="AD23:AN24"/>
    <mergeCell ref="AD27:AN29"/>
    <mergeCell ref="O56:P56"/>
    <mergeCell ref="R56:S56"/>
    <mergeCell ref="Q35:R35"/>
    <mergeCell ref="AD52:AN56"/>
    <mergeCell ref="J56:K56"/>
    <mergeCell ref="L56:M56"/>
    <mergeCell ref="V53:Y53"/>
    <mergeCell ref="T35:U35"/>
    <mergeCell ref="AD42:AN44"/>
    <mergeCell ref="AD40:AN41"/>
    <mergeCell ref="F48:L48"/>
    <mergeCell ref="D50:AA51"/>
    <mergeCell ref="E35:M35"/>
    <mergeCell ref="O35:P35"/>
    <mergeCell ref="D45:AA45"/>
    <mergeCell ref="D31:AA31"/>
    <mergeCell ref="D34:AA34"/>
    <mergeCell ref="V35:W35"/>
    <mergeCell ref="E63:AA63"/>
    <mergeCell ref="B33:C33"/>
    <mergeCell ref="B45:C45"/>
    <mergeCell ref="B58:C58"/>
    <mergeCell ref="I61:Z61"/>
    <mergeCell ref="F61:H61"/>
    <mergeCell ref="I54:Z54"/>
    <mergeCell ref="M48:Q48"/>
    <mergeCell ref="R48:S48"/>
    <mergeCell ref="F53:I53"/>
    <mergeCell ref="F54:H54"/>
    <mergeCell ref="K53:N53"/>
    <mergeCell ref="Q53:T53"/>
    <mergeCell ref="AS16:BS17"/>
    <mergeCell ref="AS10:BS13"/>
    <mergeCell ref="P9:U9"/>
    <mergeCell ref="AD9:AN9"/>
    <mergeCell ref="AD14:AN14"/>
    <mergeCell ref="P10:U10"/>
    <mergeCell ref="P11:U11"/>
    <mergeCell ref="P12:U12"/>
    <mergeCell ref="AD15:AN21"/>
    <mergeCell ref="AS20:BS27"/>
    <mergeCell ref="D18:AA21"/>
    <mergeCell ref="D15:AA16"/>
    <mergeCell ref="D23:AA25"/>
    <mergeCell ref="D27:AA30"/>
    <mergeCell ref="A1:AO1"/>
    <mergeCell ref="AD4:AN5"/>
    <mergeCell ref="AD10:AN13"/>
    <mergeCell ref="E7:AA7"/>
    <mergeCell ref="AD8:AN8"/>
    <mergeCell ref="AD6:AN7"/>
    <mergeCell ref="B3:AB3"/>
    <mergeCell ref="AC3:AO3"/>
    <mergeCell ref="B4:C4"/>
    <mergeCell ref="D4:AA4"/>
    <mergeCell ref="D5:AA5"/>
    <mergeCell ref="D10:J10"/>
    <mergeCell ref="D11:J11"/>
    <mergeCell ref="D12:J12"/>
    <mergeCell ref="D8:J8"/>
    <mergeCell ref="K8:O8"/>
    <mergeCell ref="P8:U8"/>
    <mergeCell ref="V8:Z8"/>
    <mergeCell ref="D9:J9"/>
    <mergeCell ref="D13:F13"/>
    <mergeCell ref="G13:T13"/>
    <mergeCell ref="AD63:AN63"/>
    <mergeCell ref="AD59:AN61"/>
    <mergeCell ref="AD62:AN62"/>
    <mergeCell ref="AD58:AN58"/>
    <mergeCell ref="AD46:AN48"/>
    <mergeCell ref="AD50:AN50"/>
    <mergeCell ref="Q60:S60"/>
    <mergeCell ref="AD31:AN31"/>
    <mergeCell ref="AD33:AN33"/>
    <mergeCell ref="AD39:AN39"/>
    <mergeCell ref="AD34:AN38"/>
    <mergeCell ref="D33:AA33"/>
    <mergeCell ref="F60:H60"/>
    <mergeCell ref="K60:O60"/>
    <mergeCell ref="E52:X52"/>
    <mergeCell ref="D46:AA47"/>
    <mergeCell ref="E39:AA39"/>
    <mergeCell ref="D58:AA58"/>
    <mergeCell ref="E59:AA59"/>
    <mergeCell ref="D37:AA38"/>
    <mergeCell ref="E40:AA41"/>
    <mergeCell ref="D43:AA43"/>
  </mergeCells>
  <phoneticPr fontId="4"/>
  <conditionalFormatting sqref="E40:AA41">
    <cfRule type="containsBlanks" dxfId="315" priority="13">
      <formula>LEN(TRIM(E40))=0</formula>
    </cfRule>
  </conditionalFormatting>
  <conditionalFormatting sqref="E64:AA64">
    <cfRule type="containsBlanks" dxfId="314" priority="5">
      <formula>LEN(TRIM(E64))=0</formula>
    </cfRule>
  </conditionalFormatting>
  <conditionalFormatting sqref="G13:T13">
    <cfRule type="containsBlanks" dxfId="313" priority="14">
      <formula>LEN(TRIM(G13))=0</formula>
    </cfRule>
  </conditionalFormatting>
  <conditionalFormatting sqref="I54">
    <cfRule type="containsBlanks" dxfId="312" priority="9">
      <formula>LEN(TRIM(I54))=0</formula>
    </cfRule>
  </conditionalFormatting>
  <conditionalFormatting sqref="I61">
    <cfRule type="containsBlanks" dxfId="311" priority="6">
      <formula>LEN(TRIM(I61))=0</formula>
    </cfRule>
  </conditionalFormatting>
  <conditionalFormatting sqref="J56">
    <cfRule type="containsBlanks" dxfId="310" priority="2">
      <formula>LEN(TRIM(J56))=0</formula>
    </cfRule>
  </conditionalFormatting>
  <conditionalFormatting sqref="J56:K56">
    <cfRule type="containsBlanks" dxfId="309" priority="1">
      <formula>LEN(TRIM(J56))=0</formula>
    </cfRule>
  </conditionalFormatting>
  <conditionalFormatting sqref="L56">
    <cfRule type="containsBlanks" dxfId="308" priority="4">
      <formula>LEN(TRIM(L56))=0</formula>
    </cfRule>
  </conditionalFormatting>
  <conditionalFormatting sqref="M48">
    <cfRule type="containsBlanks" dxfId="307" priority="12">
      <formula>LEN(TRIM(M48))=0</formula>
    </cfRule>
  </conditionalFormatting>
  <conditionalFormatting sqref="O35 V35:W35">
    <cfRule type="containsBlanks" dxfId="306" priority="16">
      <formula>LEN(TRIM(O35))=0</formula>
    </cfRule>
  </conditionalFormatting>
  <conditionalFormatting sqref="O56 R56">
    <cfRule type="containsBlanks" dxfId="305" priority="3">
      <formula>LEN(TRIM(O56))=0</formula>
    </cfRule>
  </conditionalFormatting>
  <dataValidations count="1">
    <dataValidation type="list" allowBlank="1" showInputMessage="1" showErrorMessage="1" sqref="J56" xr:uid="{91AEC28A-68AA-4778-8595-FAD81E6B39AB}">
      <formula1>"　,平成,令和"</formula1>
    </dataValidation>
  </dataValidations>
  <printOptions horizontalCentered="1"/>
  <pageMargins left="0.70866141732283472" right="0.31496062992125984" top="0.39370078740157483" bottom="0.39370078740157483"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53017" r:id="rId4" name="Check Box 30">
              <controlPr defaultSize="0" autoFill="0" autoLine="0" autoPict="0">
                <anchor moveWithCells="1">
                  <from>
                    <xdr:col>9</xdr:col>
                    <xdr:colOff>161925</xdr:colOff>
                    <xdr:row>8</xdr:row>
                    <xdr:rowOff>0</xdr:rowOff>
                  </from>
                  <to>
                    <xdr:col>11</xdr:col>
                    <xdr:colOff>9525</xdr:colOff>
                    <xdr:row>8</xdr:row>
                    <xdr:rowOff>171450</xdr:rowOff>
                  </to>
                </anchor>
              </controlPr>
            </control>
          </mc:Choice>
        </mc:AlternateContent>
        <mc:AlternateContent xmlns:mc="http://schemas.openxmlformats.org/markup-compatibility/2006">
          <mc:Choice Requires="x14">
            <control shapeId="853018" r:id="rId5" name="Check Box 242">
              <controlPr defaultSize="0" autoFill="0" autoLine="0" autoPict="0">
                <anchor moveWithCells="1">
                  <from>
                    <xdr:col>9</xdr:col>
                    <xdr:colOff>161925</xdr:colOff>
                    <xdr:row>9</xdr:row>
                    <xdr:rowOff>9525</xdr:rowOff>
                  </from>
                  <to>
                    <xdr:col>11</xdr:col>
                    <xdr:colOff>9525</xdr:colOff>
                    <xdr:row>10</xdr:row>
                    <xdr:rowOff>9525</xdr:rowOff>
                  </to>
                </anchor>
              </controlPr>
            </control>
          </mc:Choice>
        </mc:AlternateContent>
        <mc:AlternateContent xmlns:mc="http://schemas.openxmlformats.org/markup-compatibility/2006">
          <mc:Choice Requires="x14">
            <control shapeId="853019" r:id="rId6" name="Check Box 243">
              <controlPr defaultSize="0" autoFill="0" autoLine="0" autoPict="0">
                <anchor moveWithCells="1">
                  <from>
                    <xdr:col>9</xdr:col>
                    <xdr:colOff>161925</xdr:colOff>
                    <xdr:row>9</xdr:row>
                    <xdr:rowOff>171450</xdr:rowOff>
                  </from>
                  <to>
                    <xdr:col>11</xdr:col>
                    <xdr:colOff>9525</xdr:colOff>
                    <xdr:row>10</xdr:row>
                    <xdr:rowOff>171450</xdr:rowOff>
                  </to>
                </anchor>
              </controlPr>
            </control>
          </mc:Choice>
        </mc:AlternateContent>
        <mc:AlternateContent xmlns:mc="http://schemas.openxmlformats.org/markup-compatibility/2006">
          <mc:Choice Requires="x14">
            <control shapeId="853020" r:id="rId7" name="Check Box 244">
              <controlPr defaultSize="0" autoFill="0" autoLine="0" autoPict="0">
                <anchor moveWithCells="1">
                  <from>
                    <xdr:col>9</xdr:col>
                    <xdr:colOff>161925</xdr:colOff>
                    <xdr:row>10</xdr:row>
                    <xdr:rowOff>171450</xdr:rowOff>
                  </from>
                  <to>
                    <xdr:col>11</xdr:col>
                    <xdr:colOff>9525</xdr:colOff>
                    <xdr:row>11</xdr:row>
                    <xdr:rowOff>171450</xdr:rowOff>
                  </to>
                </anchor>
              </controlPr>
            </control>
          </mc:Choice>
        </mc:AlternateContent>
        <mc:AlternateContent xmlns:mc="http://schemas.openxmlformats.org/markup-compatibility/2006">
          <mc:Choice Requires="x14">
            <control shapeId="853021" r:id="rId8" name="Check Box 245">
              <controlPr defaultSize="0" autoFill="0" autoLine="0" autoPict="0">
                <anchor moveWithCells="1">
                  <from>
                    <xdr:col>12</xdr:col>
                    <xdr:colOff>171450</xdr:colOff>
                    <xdr:row>8</xdr:row>
                    <xdr:rowOff>0</xdr:rowOff>
                  </from>
                  <to>
                    <xdr:col>14</xdr:col>
                    <xdr:colOff>19050</xdr:colOff>
                    <xdr:row>8</xdr:row>
                    <xdr:rowOff>171450</xdr:rowOff>
                  </to>
                </anchor>
              </controlPr>
            </control>
          </mc:Choice>
        </mc:AlternateContent>
        <mc:AlternateContent xmlns:mc="http://schemas.openxmlformats.org/markup-compatibility/2006">
          <mc:Choice Requires="x14">
            <control shapeId="853022" r:id="rId9" name="Check Box 246">
              <controlPr defaultSize="0" autoFill="0" autoLine="0" autoPict="0">
                <anchor moveWithCells="1">
                  <from>
                    <xdr:col>12</xdr:col>
                    <xdr:colOff>171450</xdr:colOff>
                    <xdr:row>9</xdr:row>
                    <xdr:rowOff>9525</xdr:rowOff>
                  </from>
                  <to>
                    <xdr:col>14</xdr:col>
                    <xdr:colOff>19050</xdr:colOff>
                    <xdr:row>10</xdr:row>
                    <xdr:rowOff>9525</xdr:rowOff>
                  </to>
                </anchor>
              </controlPr>
            </control>
          </mc:Choice>
        </mc:AlternateContent>
        <mc:AlternateContent xmlns:mc="http://schemas.openxmlformats.org/markup-compatibility/2006">
          <mc:Choice Requires="x14">
            <control shapeId="853023" r:id="rId10" name="Check Box 247">
              <controlPr defaultSize="0" autoFill="0" autoLine="0" autoPict="0">
                <anchor moveWithCells="1">
                  <from>
                    <xdr:col>12</xdr:col>
                    <xdr:colOff>171450</xdr:colOff>
                    <xdr:row>9</xdr:row>
                    <xdr:rowOff>171450</xdr:rowOff>
                  </from>
                  <to>
                    <xdr:col>14</xdr:col>
                    <xdr:colOff>19050</xdr:colOff>
                    <xdr:row>10</xdr:row>
                    <xdr:rowOff>171450</xdr:rowOff>
                  </to>
                </anchor>
              </controlPr>
            </control>
          </mc:Choice>
        </mc:AlternateContent>
        <mc:AlternateContent xmlns:mc="http://schemas.openxmlformats.org/markup-compatibility/2006">
          <mc:Choice Requires="x14">
            <control shapeId="853024" r:id="rId11" name="Check Box 248">
              <controlPr defaultSize="0" autoFill="0" autoLine="0" autoPict="0">
                <anchor moveWithCells="1">
                  <from>
                    <xdr:col>12</xdr:col>
                    <xdr:colOff>171450</xdr:colOff>
                    <xdr:row>11</xdr:row>
                    <xdr:rowOff>0</xdr:rowOff>
                  </from>
                  <to>
                    <xdr:col>14</xdr:col>
                    <xdr:colOff>19050</xdr:colOff>
                    <xdr:row>12</xdr:row>
                    <xdr:rowOff>0</xdr:rowOff>
                  </to>
                </anchor>
              </controlPr>
            </control>
          </mc:Choice>
        </mc:AlternateContent>
        <mc:AlternateContent xmlns:mc="http://schemas.openxmlformats.org/markup-compatibility/2006">
          <mc:Choice Requires="x14">
            <control shapeId="853025" r:id="rId12" name="Check Box 257">
              <controlPr defaultSize="0" autoFill="0" autoLine="0" autoPict="0">
                <anchor moveWithCells="1">
                  <from>
                    <xdr:col>20</xdr:col>
                    <xdr:colOff>171450</xdr:colOff>
                    <xdr:row>8</xdr:row>
                    <xdr:rowOff>0</xdr:rowOff>
                  </from>
                  <to>
                    <xdr:col>22</xdr:col>
                    <xdr:colOff>19050</xdr:colOff>
                    <xdr:row>8</xdr:row>
                    <xdr:rowOff>171450</xdr:rowOff>
                  </to>
                </anchor>
              </controlPr>
            </control>
          </mc:Choice>
        </mc:AlternateContent>
        <mc:AlternateContent xmlns:mc="http://schemas.openxmlformats.org/markup-compatibility/2006">
          <mc:Choice Requires="x14">
            <control shapeId="853026" r:id="rId13" name="Check Box 258">
              <controlPr defaultSize="0" autoFill="0" autoLine="0" autoPict="0">
                <anchor moveWithCells="1">
                  <from>
                    <xdr:col>20</xdr:col>
                    <xdr:colOff>171450</xdr:colOff>
                    <xdr:row>9</xdr:row>
                    <xdr:rowOff>9525</xdr:rowOff>
                  </from>
                  <to>
                    <xdr:col>22</xdr:col>
                    <xdr:colOff>19050</xdr:colOff>
                    <xdr:row>10</xdr:row>
                    <xdr:rowOff>9525</xdr:rowOff>
                  </to>
                </anchor>
              </controlPr>
            </control>
          </mc:Choice>
        </mc:AlternateContent>
        <mc:AlternateContent xmlns:mc="http://schemas.openxmlformats.org/markup-compatibility/2006">
          <mc:Choice Requires="x14">
            <control shapeId="853027" r:id="rId14" name="Check Box 259">
              <controlPr defaultSize="0" autoFill="0" autoLine="0" autoPict="0">
                <anchor moveWithCells="1">
                  <from>
                    <xdr:col>20</xdr:col>
                    <xdr:colOff>171450</xdr:colOff>
                    <xdr:row>10</xdr:row>
                    <xdr:rowOff>0</xdr:rowOff>
                  </from>
                  <to>
                    <xdr:col>22</xdr:col>
                    <xdr:colOff>19050</xdr:colOff>
                    <xdr:row>11</xdr:row>
                    <xdr:rowOff>0</xdr:rowOff>
                  </to>
                </anchor>
              </controlPr>
            </control>
          </mc:Choice>
        </mc:AlternateContent>
        <mc:AlternateContent xmlns:mc="http://schemas.openxmlformats.org/markup-compatibility/2006">
          <mc:Choice Requires="x14">
            <control shapeId="853028" r:id="rId15" name="Check Box 260">
              <controlPr defaultSize="0" autoFill="0" autoLine="0" autoPict="0">
                <anchor moveWithCells="1">
                  <from>
                    <xdr:col>20</xdr:col>
                    <xdr:colOff>171450</xdr:colOff>
                    <xdr:row>11</xdr:row>
                    <xdr:rowOff>0</xdr:rowOff>
                  </from>
                  <to>
                    <xdr:col>22</xdr:col>
                    <xdr:colOff>19050</xdr:colOff>
                    <xdr:row>12</xdr:row>
                    <xdr:rowOff>0</xdr:rowOff>
                  </to>
                </anchor>
              </controlPr>
            </control>
          </mc:Choice>
        </mc:AlternateContent>
        <mc:AlternateContent xmlns:mc="http://schemas.openxmlformats.org/markup-compatibility/2006">
          <mc:Choice Requires="x14">
            <control shapeId="853029" r:id="rId16" name="Check Box 266">
              <controlPr defaultSize="0" autoFill="0" autoLine="0" autoPict="0">
                <anchor moveWithCells="1">
                  <from>
                    <xdr:col>20</xdr:col>
                    <xdr:colOff>171450</xdr:colOff>
                    <xdr:row>12</xdr:row>
                    <xdr:rowOff>0</xdr:rowOff>
                  </from>
                  <to>
                    <xdr:col>22</xdr:col>
                    <xdr:colOff>19050</xdr:colOff>
                    <xdr:row>13</xdr:row>
                    <xdr:rowOff>0</xdr:rowOff>
                  </to>
                </anchor>
              </controlPr>
            </control>
          </mc:Choice>
        </mc:AlternateContent>
        <mc:AlternateContent xmlns:mc="http://schemas.openxmlformats.org/markup-compatibility/2006">
          <mc:Choice Requires="x14">
            <control shapeId="853030" r:id="rId17" name="Check Box 257">
              <controlPr defaultSize="0" autoFill="0" autoLine="0" autoPict="0">
                <anchor moveWithCells="1">
                  <from>
                    <xdr:col>23</xdr:col>
                    <xdr:colOff>152400</xdr:colOff>
                    <xdr:row>8</xdr:row>
                    <xdr:rowOff>0</xdr:rowOff>
                  </from>
                  <to>
                    <xdr:col>24</xdr:col>
                    <xdr:colOff>180975</xdr:colOff>
                    <xdr:row>8</xdr:row>
                    <xdr:rowOff>171450</xdr:rowOff>
                  </to>
                </anchor>
              </controlPr>
            </control>
          </mc:Choice>
        </mc:AlternateContent>
        <mc:AlternateContent xmlns:mc="http://schemas.openxmlformats.org/markup-compatibility/2006">
          <mc:Choice Requires="x14">
            <control shapeId="853031" r:id="rId18" name="Check Box 258">
              <controlPr defaultSize="0" autoFill="0" autoLine="0" autoPict="0">
                <anchor moveWithCells="1">
                  <from>
                    <xdr:col>23</xdr:col>
                    <xdr:colOff>152400</xdr:colOff>
                    <xdr:row>9</xdr:row>
                    <xdr:rowOff>9525</xdr:rowOff>
                  </from>
                  <to>
                    <xdr:col>24</xdr:col>
                    <xdr:colOff>180975</xdr:colOff>
                    <xdr:row>10</xdr:row>
                    <xdr:rowOff>9525</xdr:rowOff>
                  </to>
                </anchor>
              </controlPr>
            </control>
          </mc:Choice>
        </mc:AlternateContent>
        <mc:AlternateContent xmlns:mc="http://schemas.openxmlformats.org/markup-compatibility/2006">
          <mc:Choice Requires="x14">
            <control shapeId="853032" r:id="rId19" name="Check Box 259">
              <controlPr defaultSize="0" autoFill="0" autoLine="0" autoPict="0">
                <anchor moveWithCells="1">
                  <from>
                    <xdr:col>23</xdr:col>
                    <xdr:colOff>152400</xdr:colOff>
                    <xdr:row>10</xdr:row>
                    <xdr:rowOff>0</xdr:rowOff>
                  </from>
                  <to>
                    <xdr:col>24</xdr:col>
                    <xdr:colOff>180975</xdr:colOff>
                    <xdr:row>11</xdr:row>
                    <xdr:rowOff>0</xdr:rowOff>
                  </to>
                </anchor>
              </controlPr>
            </control>
          </mc:Choice>
        </mc:AlternateContent>
        <mc:AlternateContent xmlns:mc="http://schemas.openxmlformats.org/markup-compatibility/2006">
          <mc:Choice Requires="x14">
            <control shapeId="853033" r:id="rId20" name="Check Box 260">
              <controlPr defaultSize="0" autoFill="0" autoLine="0" autoPict="0">
                <anchor moveWithCells="1">
                  <from>
                    <xdr:col>23</xdr:col>
                    <xdr:colOff>152400</xdr:colOff>
                    <xdr:row>11</xdr:row>
                    <xdr:rowOff>0</xdr:rowOff>
                  </from>
                  <to>
                    <xdr:col>24</xdr:col>
                    <xdr:colOff>180975</xdr:colOff>
                    <xdr:row>12</xdr:row>
                    <xdr:rowOff>0</xdr:rowOff>
                  </to>
                </anchor>
              </controlPr>
            </control>
          </mc:Choice>
        </mc:AlternateContent>
        <mc:AlternateContent xmlns:mc="http://schemas.openxmlformats.org/markup-compatibility/2006">
          <mc:Choice Requires="x14">
            <control shapeId="853034" r:id="rId21" name="Check Box 266">
              <controlPr defaultSize="0" autoFill="0" autoLine="0" autoPict="0">
                <anchor moveWithCells="1">
                  <from>
                    <xdr:col>23</xdr:col>
                    <xdr:colOff>152400</xdr:colOff>
                    <xdr:row>12</xdr:row>
                    <xdr:rowOff>0</xdr:rowOff>
                  </from>
                  <to>
                    <xdr:col>24</xdr:col>
                    <xdr:colOff>180975</xdr:colOff>
                    <xdr:row>13</xdr:row>
                    <xdr:rowOff>0</xdr:rowOff>
                  </to>
                </anchor>
              </controlPr>
            </control>
          </mc:Choice>
        </mc:AlternateContent>
        <mc:AlternateContent xmlns:mc="http://schemas.openxmlformats.org/markup-compatibility/2006">
          <mc:Choice Requires="x14">
            <control shapeId="853050" r:id="rId22" name="Check Box 58">
              <controlPr defaultSize="0" autoFill="0" autoLine="0" autoPict="0">
                <anchor moveWithCells="1">
                  <from>
                    <xdr:col>21</xdr:col>
                    <xdr:colOff>85725</xdr:colOff>
                    <xdr:row>15</xdr:row>
                    <xdr:rowOff>0</xdr:rowOff>
                  </from>
                  <to>
                    <xdr:col>24</xdr:col>
                    <xdr:colOff>95250</xdr:colOff>
                    <xdr:row>16</xdr:row>
                    <xdr:rowOff>28575</xdr:rowOff>
                  </to>
                </anchor>
              </controlPr>
            </control>
          </mc:Choice>
        </mc:AlternateContent>
        <mc:AlternateContent xmlns:mc="http://schemas.openxmlformats.org/markup-compatibility/2006">
          <mc:Choice Requires="x14">
            <control shapeId="853051" r:id="rId23" name="Check Box 59">
              <controlPr defaultSize="0" autoFill="0" autoLine="0" autoPict="0">
                <anchor moveWithCells="1">
                  <from>
                    <xdr:col>24</xdr:col>
                    <xdr:colOff>142875</xdr:colOff>
                    <xdr:row>15</xdr:row>
                    <xdr:rowOff>0</xdr:rowOff>
                  </from>
                  <to>
                    <xdr:col>27</xdr:col>
                    <xdr:colOff>152400</xdr:colOff>
                    <xdr:row>16</xdr:row>
                    <xdr:rowOff>19050</xdr:rowOff>
                  </to>
                </anchor>
              </controlPr>
            </control>
          </mc:Choice>
        </mc:AlternateContent>
        <mc:AlternateContent xmlns:mc="http://schemas.openxmlformats.org/markup-compatibility/2006">
          <mc:Choice Requires="x14">
            <control shapeId="853064" r:id="rId24" name="Check Box 72">
              <controlPr defaultSize="0" autoFill="0" autoLine="0" autoPict="0">
                <anchor moveWithCells="1">
                  <from>
                    <xdr:col>21</xdr:col>
                    <xdr:colOff>85725</xdr:colOff>
                    <xdr:row>20</xdr:row>
                    <xdr:rowOff>38100</xdr:rowOff>
                  </from>
                  <to>
                    <xdr:col>24</xdr:col>
                    <xdr:colOff>95250</xdr:colOff>
                    <xdr:row>21</xdr:row>
                    <xdr:rowOff>66675</xdr:rowOff>
                  </to>
                </anchor>
              </controlPr>
            </control>
          </mc:Choice>
        </mc:AlternateContent>
        <mc:AlternateContent xmlns:mc="http://schemas.openxmlformats.org/markup-compatibility/2006">
          <mc:Choice Requires="x14">
            <control shapeId="853065" r:id="rId25" name="Check Box 73">
              <controlPr defaultSize="0" autoFill="0" autoLine="0" autoPict="0">
                <anchor moveWithCells="1">
                  <from>
                    <xdr:col>24</xdr:col>
                    <xdr:colOff>142875</xdr:colOff>
                    <xdr:row>20</xdr:row>
                    <xdr:rowOff>38100</xdr:rowOff>
                  </from>
                  <to>
                    <xdr:col>27</xdr:col>
                    <xdr:colOff>152400</xdr:colOff>
                    <xdr:row>21</xdr:row>
                    <xdr:rowOff>57150</xdr:rowOff>
                  </to>
                </anchor>
              </controlPr>
            </control>
          </mc:Choice>
        </mc:AlternateContent>
        <mc:AlternateContent xmlns:mc="http://schemas.openxmlformats.org/markup-compatibility/2006">
          <mc:Choice Requires="x14">
            <control shapeId="853066" r:id="rId26" name="Check Box 74">
              <controlPr defaultSize="0" autoFill="0" autoLine="0" autoPict="0">
                <anchor moveWithCells="1">
                  <from>
                    <xdr:col>21</xdr:col>
                    <xdr:colOff>85725</xdr:colOff>
                    <xdr:row>32</xdr:row>
                    <xdr:rowOff>152400</xdr:rowOff>
                  </from>
                  <to>
                    <xdr:col>24</xdr:col>
                    <xdr:colOff>95250</xdr:colOff>
                    <xdr:row>34</xdr:row>
                    <xdr:rowOff>9525</xdr:rowOff>
                  </to>
                </anchor>
              </controlPr>
            </control>
          </mc:Choice>
        </mc:AlternateContent>
        <mc:AlternateContent xmlns:mc="http://schemas.openxmlformats.org/markup-compatibility/2006">
          <mc:Choice Requires="x14">
            <control shapeId="853067" r:id="rId27" name="Check Box 75">
              <controlPr defaultSize="0" autoFill="0" autoLine="0" autoPict="0">
                <anchor moveWithCells="1">
                  <from>
                    <xdr:col>24</xdr:col>
                    <xdr:colOff>142875</xdr:colOff>
                    <xdr:row>32</xdr:row>
                    <xdr:rowOff>152400</xdr:rowOff>
                  </from>
                  <to>
                    <xdr:col>27</xdr:col>
                    <xdr:colOff>152400</xdr:colOff>
                    <xdr:row>33</xdr:row>
                    <xdr:rowOff>171450</xdr:rowOff>
                  </to>
                </anchor>
              </controlPr>
            </control>
          </mc:Choice>
        </mc:AlternateContent>
        <mc:AlternateContent xmlns:mc="http://schemas.openxmlformats.org/markup-compatibility/2006">
          <mc:Choice Requires="x14">
            <control shapeId="853068" r:id="rId28" name="Check Box 76">
              <controlPr defaultSize="0" autoFill="0" autoLine="0" autoPict="0">
                <anchor moveWithCells="1">
                  <from>
                    <xdr:col>21</xdr:col>
                    <xdr:colOff>85725</xdr:colOff>
                    <xdr:row>37</xdr:row>
                    <xdr:rowOff>0</xdr:rowOff>
                  </from>
                  <to>
                    <xdr:col>24</xdr:col>
                    <xdr:colOff>95250</xdr:colOff>
                    <xdr:row>38</xdr:row>
                    <xdr:rowOff>0</xdr:rowOff>
                  </to>
                </anchor>
              </controlPr>
            </control>
          </mc:Choice>
        </mc:AlternateContent>
        <mc:AlternateContent xmlns:mc="http://schemas.openxmlformats.org/markup-compatibility/2006">
          <mc:Choice Requires="x14">
            <control shapeId="853069" r:id="rId29" name="Check Box 77">
              <controlPr defaultSize="0" autoFill="0" autoLine="0" autoPict="0">
                <anchor moveWithCells="1">
                  <from>
                    <xdr:col>24</xdr:col>
                    <xdr:colOff>142875</xdr:colOff>
                    <xdr:row>37</xdr:row>
                    <xdr:rowOff>0</xdr:rowOff>
                  </from>
                  <to>
                    <xdr:col>27</xdr:col>
                    <xdr:colOff>152400</xdr:colOff>
                    <xdr:row>37</xdr:row>
                    <xdr:rowOff>161925</xdr:rowOff>
                  </to>
                </anchor>
              </controlPr>
            </control>
          </mc:Choice>
        </mc:AlternateContent>
        <mc:AlternateContent xmlns:mc="http://schemas.openxmlformats.org/markup-compatibility/2006">
          <mc:Choice Requires="x14">
            <control shapeId="853072" r:id="rId30" name="Check Box 80">
              <controlPr defaultSize="0" autoFill="0" autoLine="0" autoPict="0">
                <anchor moveWithCells="1">
                  <from>
                    <xdr:col>2</xdr:col>
                    <xdr:colOff>161925</xdr:colOff>
                    <xdr:row>46</xdr:row>
                    <xdr:rowOff>133350</xdr:rowOff>
                  </from>
                  <to>
                    <xdr:col>5</xdr:col>
                    <xdr:colOff>123825</xdr:colOff>
                    <xdr:row>48</xdr:row>
                    <xdr:rowOff>38100</xdr:rowOff>
                  </to>
                </anchor>
              </controlPr>
            </control>
          </mc:Choice>
        </mc:AlternateContent>
        <mc:AlternateContent xmlns:mc="http://schemas.openxmlformats.org/markup-compatibility/2006">
          <mc:Choice Requires="x14">
            <control shapeId="853073" r:id="rId31" name="Check Box 81">
              <controlPr defaultSize="0" autoFill="0" autoLine="0" autoPict="0" altText="いない･">
                <anchor moveWithCells="1" sizeWithCells="1">
                  <from>
                    <xdr:col>19</xdr:col>
                    <xdr:colOff>0</xdr:colOff>
                    <xdr:row>46</xdr:row>
                    <xdr:rowOff>152400</xdr:rowOff>
                  </from>
                  <to>
                    <xdr:col>22</xdr:col>
                    <xdr:colOff>180975</xdr:colOff>
                    <xdr:row>48</xdr:row>
                    <xdr:rowOff>19050</xdr:rowOff>
                  </to>
                </anchor>
              </controlPr>
            </control>
          </mc:Choice>
        </mc:AlternateContent>
        <mc:AlternateContent xmlns:mc="http://schemas.openxmlformats.org/markup-compatibility/2006">
          <mc:Choice Requires="x14">
            <control shapeId="853074" r:id="rId32" name="Check Box 82">
              <controlPr defaultSize="0" autoFill="0" autoLine="0" autoPict="0" altText="いない･">
                <anchor moveWithCells="1" sizeWithCells="1">
                  <from>
                    <xdr:col>22</xdr:col>
                    <xdr:colOff>180975</xdr:colOff>
                    <xdr:row>46</xdr:row>
                    <xdr:rowOff>171450</xdr:rowOff>
                  </from>
                  <to>
                    <xdr:col>26</xdr:col>
                    <xdr:colOff>133350</xdr:colOff>
                    <xdr:row>47</xdr:row>
                    <xdr:rowOff>171450</xdr:rowOff>
                  </to>
                </anchor>
              </controlPr>
            </control>
          </mc:Choice>
        </mc:AlternateContent>
        <mc:AlternateContent xmlns:mc="http://schemas.openxmlformats.org/markup-compatibility/2006">
          <mc:Choice Requires="x14">
            <control shapeId="853077" r:id="rId33" name="Check Box 85">
              <controlPr defaultSize="0" autoFill="0" autoLine="0" autoPict="0">
                <anchor moveWithCells="1">
                  <from>
                    <xdr:col>4</xdr:col>
                    <xdr:colOff>0</xdr:colOff>
                    <xdr:row>52</xdr:row>
                    <xdr:rowOff>0</xdr:rowOff>
                  </from>
                  <to>
                    <xdr:col>5</xdr:col>
                    <xdr:colOff>85725</xdr:colOff>
                    <xdr:row>53</xdr:row>
                    <xdr:rowOff>0</xdr:rowOff>
                  </to>
                </anchor>
              </controlPr>
            </control>
          </mc:Choice>
        </mc:AlternateContent>
        <mc:AlternateContent xmlns:mc="http://schemas.openxmlformats.org/markup-compatibility/2006">
          <mc:Choice Requires="x14">
            <control shapeId="853079" r:id="rId34" name="Check Box 87">
              <controlPr defaultSize="0" autoFill="0" autoLine="0" autoPict="0">
                <anchor moveWithCells="1">
                  <from>
                    <xdr:col>4</xdr:col>
                    <xdr:colOff>0</xdr:colOff>
                    <xdr:row>52</xdr:row>
                    <xdr:rowOff>0</xdr:rowOff>
                  </from>
                  <to>
                    <xdr:col>5</xdr:col>
                    <xdr:colOff>85725</xdr:colOff>
                    <xdr:row>53</xdr:row>
                    <xdr:rowOff>0</xdr:rowOff>
                  </to>
                </anchor>
              </controlPr>
            </control>
          </mc:Choice>
        </mc:AlternateContent>
        <mc:AlternateContent xmlns:mc="http://schemas.openxmlformats.org/markup-compatibility/2006">
          <mc:Choice Requires="x14">
            <control shapeId="853080" r:id="rId35" name="Check Box 88">
              <controlPr defaultSize="0" autoFill="0" autoLine="0" autoPict="0">
                <anchor moveWithCells="1">
                  <from>
                    <xdr:col>9</xdr:col>
                    <xdr:colOff>0</xdr:colOff>
                    <xdr:row>52</xdr:row>
                    <xdr:rowOff>0</xdr:rowOff>
                  </from>
                  <to>
                    <xdr:col>10</xdr:col>
                    <xdr:colOff>85725</xdr:colOff>
                    <xdr:row>53</xdr:row>
                    <xdr:rowOff>0</xdr:rowOff>
                  </to>
                </anchor>
              </controlPr>
            </control>
          </mc:Choice>
        </mc:AlternateContent>
        <mc:AlternateContent xmlns:mc="http://schemas.openxmlformats.org/markup-compatibility/2006">
          <mc:Choice Requires="x14">
            <control shapeId="853081" r:id="rId36" name="Check Box 89">
              <controlPr defaultSize="0" autoFill="0" autoLine="0" autoPict="0">
                <anchor moveWithCells="1">
                  <from>
                    <xdr:col>15</xdr:col>
                    <xdr:colOff>0</xdr:colOff>
                    <xdr:row>52</xdr:row>
                    <xdr:rowOff>0</xdr:rowOff>
                  </from>
                  <to>
                    <xdr:col>16</xdr:col>
                    <xdr:colOff>85725</xdr:colOff>
                    <xdr:row>53</xdr:row>
                    <xdr:rowOff>0</xdr:rowOff>
                  </to>
                </anchor>
              </controlPr>
            </control>
          </mc:Choice>
        </mc:AlternateContent>
        <mc:AlternateContent xmlns:mc="http://schemas.openxmlformats.org/markup-compatibility/2006">
          <mc:Choice Requires="x14">
            <control shapeId="853082" r:id="rId37" name="Check Box 90">
              <controlPr defaultSize="0" autoFill="0" autoLine="0" autoPict="0">
                <anchor moveWithCells="1">
                  <from>
                    <xdr:col>20</xdr:col>
                    <xdr:colOff>0</xdr:colOff>
                    <xdr:row>52</xdr:row>
                    <xdr:rowOff>0</xdr:rowOff>
                  </from>
                  <to>
                    <xdr:col>21</xdr:col>
                    <xdr:colOff>85725</xdr:colOff>
                    <xdr:row>53</xdr:row>
                    <xdr:rowOff>0</xdr:rowOff>
                  </to>
                </anchor>
              </controlPr>
            </control>
          </mc:Choice>
        </mc:AlternateContent>
        <mc:AlternateContent xmlns:mc="http://schemas.openxmlformats.org/markup-compatibility/2006">
          <mc:Choice Requires="x14">
            <control shapeId="853083" r:id="rId38" name="Check Box 91">
              <controlPr defaultSize="0" autoFill="0" autoLine="0" autoPict="0">
                <anchor moveWithCells="1">
                  <from>
                    <xdr:col>4</xdr:col>
                    <xdr:colOff>0</xdr:colOff>
                    <xdr:row>53</xdr:row>
                    <xdr:rowOff>0</xdr:rowOff>
                  </from>
                  <to>
                    <xdr:col>5</xdr:col>
                    <xdr:colOff>85725</xdr:colOff>
                    <xdr:row>54</xdr:row>
                    <xdr:rowOff>0</xdr:rowOff>
                  </to>
                </anchor>
              </controlPr>
            </control>
          </mc:Choice>
        </mc:AlternateContent>
        <mc:AlternateContent xmlns:mc="http://schemas.openxmlformats.org/markup-compatibility/2006">
          <mc:Choice Requires="x14">
            <control shapeId="853087" r:id="rId39" name="Check Box 95">
              <controlPr defaultSize="0" autoFill="0" autoLine="0" autoPict="0">
                <anchor moveWithCells="1">
                  <from>
                    <xdr:col>4</xdr:col>
                    <xdr:colOff>0</xdr:colOff>
                    <xdr:row>58</xdr:row>
                    <xdr:rowOff>152400</xdr:rowOff>
                  </from>
                  <to>
                    <xdr:col>6</xdr:col>
                    <xdr:colOff>38100</xdr:colOff>
                    <xdr:row>59</xdr:row>
                    <xdr:rowOff>161925</xdr:rowOff>
                  </to>
                </anchor>
              </controlPr>
            </control>
          </mc:Choice>
        </mc:AlternateContent>
        <mc:AlternateContent xmlns:mc="http://schemas.openxmlformats.org/markup-compatibility/2006">
          <mc:Choice Requires="x14">
            <control shapeId="853088" r:id="rId40" name="Check Box 96">
              <controlPr defaultSize="0" autoFill="0" autoLine="0" autoPict="0">
                <anchor moveWithCells="1">
                  <from>
                    <xdr:col>8</xdr:col>
                    <xdr:colOff>171450</xdr:colOff>
                    <xdr:row>58</xdr:row>
                    <xdr:rowOff>152400</xdr:rowOff>
                  </from>
                  <to>
                    <xdr:col>11</xdr:col>
                    <xdr:colOff>28575</xdr:colOff>
                    <xdr:row>59</xdr:row>
                    <xdr:rowOff>161925</xdr:rowOff>
                  </to>
                </anchor>
              </controlPr>
            </control>
          </mc:Choice>
        </mc:AlternateContent>
        <mc:AlternateContent xmlns:mc="http://schemas.openxmlformats.org/markup-compatibility/2006">
          <mc:Choice Requires="x14">
            <control shapeId="853090" r:id="rId41" name="Check Box 98">
              <controlPr defaultSize="0" autoFill="0" autoLine="0" autoPict="0">
                <anchor moveWithCells="1">
                  <from>
                    <xdr:col>21</xdr:col>
                    <xdr:colOff>85725</xdr:colOff>
                    <xdr:row>57</xdr:row>
                    <xdr:rowOff>0</xdr:rowOff>
                  </from>
                  <to>
                    <xdr:col>24</xdr:col>
                    <xdr:colOff>95250</xdr:colOff>
                    <xdr:row>58</xdr:row>
                    <xdr:rowOff>28575</xdr:rowOff>
                  </to>
                </anchor>
              </controlPr>
            </control>
          </mc:Choice>
        </mc:AlternateContent>
        <mc:AlternateContent xmlns:mc="http://schemas.openxmlformats.org/markup-compatibility/2006">
          <mc:Choice Requires="x14">
            <control shapeId="853091" r:id="rId42" name="Check Box 99">
              <controlPr defaultSize="0" autoFill="0" autoLine="0" autoPict="0">
                <anchor moveWithCells="1">
                  <from>
                    <xdr:col>24</xdr:col>
                    <xdr:colOff>142875</xdr:colOff>
                    <xdr:row>57</xdr:row>
                    <xdr:rowOff>0</xdr:rowOff>
                  </from>
                  <to>
                    <xdr:col>27</xdr:col>
                    <xdr:colOff>152400</xdr:colOff>
                    <xdr:row>58</xdr:row>
                    <xdr:rowOff>19050</xdr:rowOff>
                  </to>
                </anchor>
              </controlPr>
            </control>
          </mc:Choice>
        </mc:AlternateContent>
        <mc:AlternateContent xmlns:mc="http://schemas.openxmlformats.org/markup-compatibility/2006">
          <mc:Choice Requires="x14">
            <control shapeId="853093" r:id="rId43" name="Check Box 101">
              <controlPr defaultSize="0" autoFill="0" autoLine="0" autoPict="0">
                <anchor moveWithCells="1">
                  <from>
                    <xdr:col>4</xdr:col>
                    <xdr:colOff>0</xdr:colOff>
                    <xdr:row>59</xdr:row>
                    <xdr:rowOff>161925</xdr:rowOff>
                  </from>
                  <to>
                    <xdr:col>6</xdr:col>
                    <xdr:colOff>38100</xdr:colOff>
                    <xdr:row>61</xdr:row>
                    <xdr:rowOff>0</xdr:rowOff>
                  </to>
                </anchor>
              </controlPr>
            </control>
          </mc:Choice>
        </mc:AlternateContent>
        <mc:AlternateContent xmlns:mc="http://schemas.openxmlformats.org/markup-compatibility/2006">
          <mc:Choice Requires="x14">
            <control shapeId="4" r:id="rId44" name="Check Box 68">
              <controlPr defaultSize="0" autoFill="0" autoLine="0" autoPict="0">
                <anchor moveWithCells="1" sizeWithCells="1">
                  <from>
                    <xdr:col>21</xdr:col>
                    <xdr:colOff>85725</xdr:colOff>
                    <xdr:row>4</xdr:row>
                    <xdr:rowOff>152400</xdr:rowOff>
                  </from>
                  <to>
                    <xdr:col>24</xdr:col>
                    <xdr:colOff>95250</xdr:colOff>
                    <xdr:row>6</xdr:row>
                    <xdr:rowOff>9525</xdr:rowOff>
                  </to>
                </anchor>
              </controlPr>
            </control>
          </mc:Choice>
        </mc:AlternateContent>
        <mc:AlternateContent xmlns:mc="http://schemas.openxmlformats.org/markup-compatibility/2006">
          <mc:Choice Requires="x14">
            <control shapeId="5" r:id="rId45" name="Check Box 69">
              <controlPr defaultSize="0" autoFill="0" autoLine="0" autoPict="0">
                <anchor moveWithCells="1" sizeWithCells="1">
                  <from>
                    <xdr:col>24</xdr:col>
                    <xdr:colOff>142875</xdr:colOff>
                    <xdr:row>4</xdr:row>
                    <xdr:rowOff>152400</xdr:rowOff>
                  </from>
                  <to>
                    <xdr:col>27</xdr:col>
                    <xdr:colOff>152400</xdr:colOff>
                    <xdr:row>6</xdr:row>
                    <xdr:rowOff>0</xdr:rowOff>
                  </to>
                </anchor>
              </controlPr>
            </control>
          </mc:Choice>
        </mc:AlternateContent>
        <mc:AlternateContent xmlns:mc="http://schemas.openxmlformats.org/markup-compatibility/2006">
          <mc:Choice Requires="x14">
            <control shapeId="853094" r:id="rId46" name="Check Box 102">
              <controlPr defaultSize="0" autoFill="0" autoLine="0" autoPict="0">
                <anchor moveWithCells="1">
                  <from>
                    <xdr:col>14</xdr:col>
                    <xdr:colOff>171450</xdr:colOff>
                    <xdr:row>58</xdr:row>
                    <xdr:rowOff>152400</xdr:rowOff>
                  </from>
                  <to>
                    <xdr:col>17</xdr:col>
                    <xdr:colOff>28575</xdr:colOff>
                    <xdr:row>59</xdr:row>
                    <xdr:rowOff>161925</xdr:rowOff>
                  </to>
                </anchor>
              </controlPr>
            </control>
          </mc:Choice>
        </mc:AlternateContent>
        <mc:AlternateContent xmlns:mc="http://schemas.openxmlformats.org/markup-compatibility/2006">
          <mc:Choice Requires="x14">
            <control shapeId="853095" r:id="rId47" name="Check Box 103">
              <controlPr defaultSize="0" autoFill="0" autoLine="0" autoPict="0">
                <anchor moveWithCells="1">
                  <from>
                    <xdr:col>17</xdr:col>
                    <xdr:colOff>123825</xdr:colOff>
                    <xdr:row>49</xdr:row>
                    <xdr:rowOff>161925</xdr:rowOff>
                  </from>
                  <to>
                    <xdr:col>21</xdr:col>
                    <xdr:colOff>142875</xdr:colOff>
                    <xdr:row>50</xdr:row>
                    <xdr:rowOff>171450</xdr:rowOff>
                  </to>
                </anchor>
              </controlPr>
            </control>
          </mc:Choice>
        </mc:AlternateContent>
        <mc:AlternateContent xmlns:mc="http://schemas.openxmlformats.org/markup-compatibility/2006">
          <mc:Choice Requires="x14">
            <control shapeId="853096" r:id="rId48" name="Check Box 104">
              <controlPr defaultSize="0" autoFill="0" autoLine="0" autoPict="0">
                <anchor moveWithCells="1">
                  <from>
                    <xdr:col>21</xdr:col>
                    <xdr:colOff>95250</xdr:colOff>
                    <xdr:row>49</xdr:row>
                    <xdr:rowOff>161925</xdr:rowOff>
                  </from>
                  <to>
                    <xdr:col>26</xdr:col>
                    <xdr:colOff>133350</xdr:colOff>
                    <xdr:row>50</xdr:row>
                    <xdr:rowOff>171450</xdr:rowOff>
                  </to>
                </anchor>
              </controlPr>
            </control>
          </mc:Choice>
        </mc:AlternateContent>
        <mc:AlternateContent xmlns:mc="http://schemas.openxmlformats.org/markup-compatibility/2006">
          <mc:Choice Requires="x14">
            <control shapeId="853097" r:id="rId49" name="Check Box 105">
              <controlPr defaultSize="0" autoFill="0" autoLine="0" autoPict="0">
                <anchor moveWithCells="1">
                  <from>
                    <xdr:col>14</xdr:col>
                    <xdr:colOff>95250</xdr:colOff>
                    <xdr:row>49</xdr:row>
                    <xdr:rowOff>161925</xdr:rowOff>
                  </from>
                  <to>
                    <xdr:col>17</xdr:col>
                    <xdr:colOff>123825</xdr:colOff>
                    <xdr:row>50</xdr:row>
                    <xdr:rowOff>171450</xdr:rowOff>
                  </to>
                </anchor>
              </controlPr>
            </control>
          </mc:Choice>
        </mc:AlternateContent>
        <mc:AlternateContent xmlns:mc="http://schemas.openxmlformats.org/markup-compatibility/2006">
          <mc:Choice Requires="x14">
            <control shapeId="853098" r:id="rId50" name="Check Box 106">
              <controlPr defaultSize="0" autoFill="0" autoLine="0" autoPict="0">
                <anchor moveWithCells="1">
                  <from>
                    <xdr:col>21</xdr:col>
                    <xdr:colOff>85725</xdr:colOff>
                    <xdr:row>23</xdr:row>
                    <xdr:rowOff>142875</xdr:rowOff>
                  </from>
                  <to>
                    <xdr:col>24</xdr:col>
                    <xdr:colOff>95250</xdr:colOff>
                    <xdr:row>24</xdr:row>
                    <xdr:rowOff>171450</xdr:rowOff>
                  </to>
                </anchor>
              </controlPr>
            </control>
          </mc:Choice>
        </mc:AlternateContent>
        <mc:AlternateContent xmlns:mc="http://schemas.openxmlformats.org/markup-compatibility/2006">
          <mc:Choice Requires="x14">
            <control shapeId="853099" r:id="rId51" name="Check Box 107">
              <controlPr defaultSize="0" autoFill="0" autoLine="0" autoPict="0">
                <anchor moveWithCells="1">
                  <from>
                    <xdr:col>24</xdr:col>
                    <xdr:colOff>142875</xdr:colOff>
                    <xdr:row>23</xdr:row>
                    <xdr:rowOff>142875</xdr:rowOff>
                  </from>
                  <to>
                    <xdr:col>27</xdr:col>
                    <xdr:colOff>152400</xdr:colOff>
                    <xdr:row>24</xdr:row>
                    <xdr:rowOff>161925</xdr:rowOff>
                  </to>
                </anchor>
              </controlPr>
            </control>
          </mc:Choice>
        </mc:AlternateContent>
        <mc:AlternateContent xmlns:mc="http://schemas.openxmlformats.org/markup-compatibility/2006">
          <mc:Choice Requires="x14">
            <control shapeId="853100" r:id="rId52" name="Check Box 108">
              <controlPr defaultSize="0" autoFill="0" autoLine="0" autoPict="0">
                <anchor moveWithCells="1">
                  <from>
                    <xdr:col>21</xdr:col>
                    <xdr:colOff>85725</xdr:colOff>
                    <xdr:row>30</xdr:row>
                    <xdr:rowOff>0</xdr:rowOff>
                  </from>
                  <to>
                    <xdr:col>24</xdr:col>
                    <xdr:colOff>95250</xdr:colOff>
                    <xdr:row>31</xdr:row>
                    <xdr:rowOff>28575</xdr:rowOff>
                  </to>
                </anchor>
              </controlPr>
            </control>
          </mc:Choice>
        </mc:AlternateContent>
        <mc:AlternateContent xmlns:mc="http://schemas.openxmlformats.org/markup-compatibility/2006">
          <mc:Choice Requires="x14">
            <control shapeId="853101" r:id="rId53" name="Check Box 109">
              <controlPr defaultSize="0" autoFill="0" autoLine="0" autoPict="0">
                <anchor moveWithCells="1">
                  <from>
                    <xdr:col>24</xdr:col>
                    <xdr:colOff>142875</xdr:colOff>
                    <xdr:row>30</xdr:row>
                    <xdr:rowOff>0</xdr:rowOff>
                  </from>
                  <to>
                    <xdr:col>27</xdr:col>
                    <xdr:colOff>152400</xdr:colOff>
                    <xdr:row>31</xdr:row>
                    <xdr:rowOff>19050</xdr:rowOff>
                  </to>
                </anchor>
              </controlPr>
            </control>
          </mc:Choice>
        </mc:AlternateContent>
        <mc:AlternateContent xmlns:mc="http://schemas.openxmlformats.org/markup-compatibility/2006">
          <mc:Choice Requires="x14">
            <control shapeId="853102" r:id="rId54" name="Check Box 110">
              <controlPr defaultSize="0" autoFill="0" autoLine="0" autoPict="0">
                <anchor moveWithCells="1">
                  <from>
                    <xdr:col>21</xdr:col>
                    <xdr:colOff>85725</xdr:colOff>
                    <xdr:row>28</xdr:row>
                    <xdr:rowOff>123825</xdr:rowOff>
                  </from>
                  <to>
                    <xdr:col>24</xdr:col>
                    <xdr:colOff>95250</xdr:colOff>
                    <xdr:row>29</xdr:row>
                    <xdr:rowOff>152400</xdr:rowOff>
                  </to>
                </anchor>
              </controlPr>
            </control>
          </mc:Choice>
        </mc:AlternateContent>
        <mc:AlternateContent xmlns:mc="http://schemas.openxmlformats.org/markup-compatibility/2006">
          <mc:Choice Requires="x14">
            <control shapeId="853103" r:id="rId55" name="Check Box 111">
              <controlPr defaultSize="0" autoFill="0" autoLine="0" autoPict="0">
                <anchor moveWithCells="1">
                  <from>
                    <xdr:col>24</xdr:col>
                    <xdr:colOff>142875</xdr:colOff>
                    <xdr:row>28</xdr:row>
                    <xdr:rowOff>123825</xdr:rowOff>
                  </from>
                  <to>
                    <xdr:col>27</xdr:col>
                    <xdr:colOff>152400</xdr:colOff>
                    <xdr:row>29</xdr:row>
                    <xdr:rowOff>142875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7D6D-3979-4708-B807-DA8F81679569}">
  <sheetPr>
    <tabColor theme="8" tint="0.59999389629810485"/>
  </sheetPr>
  <dimension ref="A1:DA44"/>
  <sheetViews>
    <sheetView showGridLines="0" view="pageBreakPreview" zoomScaleNormal="100" zoomScaleSheetLayoutView="100" workbookViewId="0">
      <selection activeCell="D2" sqref="D2:AF2"/>
    </sheetView>
  </sheetViews>
  <sheetFormatPr defaultColWidth="8" defaultRowHeight="12"/>
  <cols>
    <col min="1" max="1" width="2" style="347" customWidth="1"/>
    <col min="2" max="5" width="2.875" style="347" customWidth="1"/>
    <col min="6" max="6" width="2.625" style="347" customWidth="1"/>
    <col min="7" max="10" width="2.875" style="347" customWidth="1"/>
    <col min="11" max="11" width="4.125" style="347" customWidth="1"/>
    <col min="12" max="43" width="3.125" style="347" customWidth="1"/>
    <col min="44" max="44" width="3.25" style="347" customWidth="1"/>
    <col min="45" max="45" width="2.125" style="347" hidden="1" customWidth="1"/>
    <col min="46" max="47" width="2.125" style="347" customWidth="1"/>
    <col min="48" max="49" width="2.375" style="347" customWidth="1"/>
    <col min="50" max="50" width="2.25" style="347" customWidth="1"/>
    <col min="51" max="52" width="2.375" style="347" customWidth="1"/>
    <col min="53" max="54" width="6.625" style="347" customWidth="1"/>
    <col min="55" max="55" width="4.75" style="347" bestFit="1" customWidth="1"/>
    <col min="56" max="71" width="2.375" style="347" customWidth="1"/>
    <col min="72" max="105" width="2.625" style="347" customWidth="1"/>
    <col min="106" max="16384" width="8" style="347"/>
  </cols>
  <sheetData>
    <row r="1" spans="1:105" ht="14.1" customHeight="1">
      <c r="A1" s="2928" t="s">
        <v>1442</v>
      </c>
      <c r="B1" s="2928"/>
      <c r="C1" s="2928"/>
      <c r="D1" s="2928"/>
      <c r="E1" s="2928"/>
      <c r="F1" s="2928"/>
      <c r="G1" s="2928"/>
      <c r="H1" s="2928"/>
      <c r="I1" s="2928"/>
      <c r="J1" s="2928"/>
      <c r="K1" s="2928"/>
      <c r="L1" s="2928"/>
      <c r="M1" s="2928"/>
      <c r="N1" s="2928"/>
      <c r="O1" s="2928"/>
      <c r="P1" s="2928"/>
      <c r="Q1" s="2928"/>
      <c r="R1" s="2928"/>
      <c r="S1" s="2928"/>
      <c r="T1" s="2928"/>
      <c r="U1" s="2928"/>
      <c r="V1" s="2928"/>
      <c r="W1" s="2928"/>
      <c r="X1" s="2928"/>
      <c r="Y1" s="2928"/>
      <c r="Z1" s="2928"/>
      <c r="AA1" s="2928"/>
      <c r="AB1" s="2928"/>
      <c r="AC1" s="2928"/>
      <c r="AD1" s="2928"/>
      <c r="AE1" s="2928"/>
      <c r="AF1" s="2928"/>
      <c r="AG1" s="2928"/>
      <c r="AH1" s="2928"/>
      <c r="AI1" s="2928"/>
      <c r="AJ1" s="2928"/>
      <c r="AK1" s="2928"/>
      <c r="AL1" s="2928"/>
      <c r="AM1" s="2928"/>
      <c r="AN1" s="2928"/>
      <c r="AO1" s="2928"/>
      <c r="AP1" s="2928"/>
      <c r="AQ1" s="2928"/>
      <c r="AR1" s="2928"/>
      <c r="AS1" s="365">
        <f>IF(OR(AM2=1,AM2=2,AM2=3),2026,2025)</f>
        <v>2025</v>
      </c>
      <c r="AT1" s="365"/>
      <c r="AU1" s="365"/>
      <c r="AV1" s="293"/>
      <c r="AW1" s="293"/>
      <c r="AX1" s="293"/>
      <c r="AY1" s="293"/>
      <c r="AZ1" s="293"/>
      <c r="BJ1" s="3007" t="s">
        <v>1554</v>
      </c>
      <c r="BK1" s="3007"/>
      <c r="BL1" s="3007"/>
      <c r="BM1" s="3007"/>
      <c r="BN1" s="3007"/>
      <c r="BO1" s="3007"/>
      <c r="BP1" s="3007"/>
      <c r="BQ1" s="3007"/>
      <c r="BR1" s="3007"/>
    </row>
    <row r="2" spans="1:105" ht="15" customHeight="1" thickBot="1">
      <c r="B2" s="2929" t="s">
        <v>849</v>
      </c>
      <c r="C2" s="2929"/>
      <c r="D2" s="2930" t="s">
        <v>1108</v>
      </c>
      <c r="E2" s="2930"/>
      <c r="F2" s="2930"/>
      <c r="G2" s="2930"/>
      <c r="H2" s="2930"/>
      <c r="I2" s="2930"/>
      <c r="J2" s="2930"/>
      <c r="K2" s="2930"/>
      <c r="L2" s="2930"/>
      <c r="M2" s="2930"/>
      <c r="N2" s="2930"/>
      <c r="O2" s="2930"/>
      <c r="P2" s="2930"/>
      <c r="Q2" s="2930"/>
      <c r="R2" s="2930"/>
      <c r="S2" s="2930"/>
      <c r="T2" s="2930"/>
      <c r="U2" s="2930"/>
      <c r="V2" s="2930"/>
      <c r="W2" s="2930"/>
      <c r="X2" s="2930"/>
      <c r="Y2" s="2930"/>
      <c r="Z2" s="2930"/>
      <c r="AA2" s="2930"/>
      <c r="AB2" s="2930"/>
      <c r="AC2" s="2930"/>
      <c r="AD2" s="2930"/>
      <c r="AE2" s="2930"/>
      <c r="AF2" s="2930"/>
      <c r="AG2" s="2931" t="s">
        <v>850</v>
      </c>
      <c r="AH2" s="2931"/>
      <c r="AI2" s="2931"/>
      <c r="AJ2" s="2931"/>
      <c r="AK2" s="2931"/>
      <c r="AL2" s="2931"/>
      <c r="AM2" s="2932"/>
      <c r="AN2" s="2932"/>
      <c r="AO2" s="2931" t="s">
        <v>851</v>
      </c>
      <c r="AP2" s="2931"/>
      <c r="AQ2" s="2931"/>
      <c r="AR2" s="2931"/>
      <c r="BJ2" s="3008"/>
      <c r="BK2" s="3008"/>
      <c r="BL2" s="3008"/>
      <c r="BM2" s="3008"/>
      <c r="BN2" s="3008"/>
      <c r="BO2" s="3008"/>
      <c r="BP2" s="3008"/>
      <c r="BQ2" s="3008"/>
      <c r="BR2" s="3008"/>
      <c r="BS2" s="366"/>
      <c r="BT2" s="366"/>
      <c r="BU2" s="366"/>
      <c r="BV2" s="366"/>
      <c r="BW2" s="366"/>
    </row>
    <row r="3" spans="1:105" s="367" customFormat="1" ht="14.1" customHeight="1" thickBot="1">
      <c r="A3" s="270"/>
      <c r="B3" s="270"/>
      <c r="C3" s="270"/>
      <c r="D3" s="270"/>
      <c r="E3" s="270"/>
      <c r="F3" s="270"/>
      <c r="G3" s="270"/>
      <c r="H3" s="270"/>
      <c r="I3" s="270"/>
      <c r="J3" s="270"/>
      <c r="K3" s="270"/>
      <c r="L3" s="130">
        <f>DATE(AS1,AM2,1)</f>
        <v>45627</v>
      </c>
      <c r="M3" s="130">
        <f>L3+1</f>
        <v>45628</v>
      </c>
      <c r="N3" s="130">
        <f>M3+1</f>
        <v>45629</v>
      </c>
      <c r="O3" s="130">
        <f>N3+1</f>
        <v>45630</v>
      </c>
      <c r="P3" s="130">
        <f t="shared" ref="P3:AP3" si="0">O3+1</f>
        <v>45631</v>
      </c>
      <c r="Q3" s="130">
        <f t="shared" si="0"/>
        <v>45632</v>
      </c>
      <c r="R3" s="130">
        <f t="shared" si="0"/>
        <v>45633</v>
      </c>
      <c r="S3" s="130">
        <f t="shared" si="0"/>
        <v>45634</v>
      </c>
      <c r="T3" s="130">
        <f t="shared" si="0"/>
        <v>45635</v>
      </c>
      <c r="U3" s="130">
        <f t="shared" si="0"/>
        <v>45636</v>
      </c>
      <c r="V3" s="130">
        <f t="shared" si="0"/>
        <v>45637</v>
      </c>
      <c r="W3" s="130">
        <f t="shared" si="0"/>
        <v>45638</v>
      </c>
      <c r="X3" s="130">
        <f t="shared" si="0"/>
        <v>45639</v>
      </c>
      <c r="Y3" s="130">
        <f t="shared" si="0"/>
        <v>45640</v>
      </c>
      <c r="Z3" s="130">
        <f t="shared" si="0"/>
        <v>45641</v>
      </c>
      <c r="AA3" s="130">
        <f t="shared" si="0"/>
        <v>45642</v>
      </c>
      <c r="AB3" s="130">
        <f t="shared" si="0"/>
        <v>45643</v>
      </c>
      <c r="AC3" s="130">
        <f t="shared" si="0"/>
        <v>45644</v>
      </c>
      <c r="AD3" s="130">
        <f t="shared" si="0"/>
        <v>45645</v>
      </c>
      <c r="AE3" s="130">
        <f t="shared" si="0"/>
        <v>45646</v>
      </c>
      <c r="AF3" s="130">
        <f t="shared" si="0"/>
        <v>45647</v>
      </c>
      <c r="AG3" s="130">
        <f t="shared" si="0"/>
        <v>45648</v>
      </c>
      <c r="AH3" s="130">
        <f t="shared" si="0"/>
        <v>45649</v>
      </c>
      <c r="AI3" s="130">
        <f t="shared" si="0"/>
        <v>45650</v>
      </c>
      <c r="AJ3" s="130">
        <f t="shared" si="0"/>
        <v>45651</v>
      </c>
      <c r="AK3" s="130">
        <f t="shared" si="0"/>
        <v>45652</v>
      </c>
      <c r="AL3" s="130">
        <f t="shared" si="0"/>
        <v>45653</v>
      </c>
      <c r="AM3" s="130">
        <f t="shared" si="0"/>
        <v>45654</v>
      </c>
      <c r="AN3" s="130">
        <f t="shared" si="0"/>
        <v>45655</v>
      </c>
      <c r="AO3" s="130">
        <f t="shared" si="0"/>
        <v>45656</v>
      </c>
      <c r="AP3" s="130">
        <f t="shared" si="0"/>
        <v>45657</v>
      </c>
      <c r="AZ3" s="2949" t="s">
        <v>1095</v>
      </c>
      <c r="BA3" s="2950"/>
      <c r="BB3" s="2953" t="s">
        <v>1555</v>
      </c>
      <c r="BC3" s="2954"/>
      <c r="BD3" s="2955" t="e">
        <f>IF($AZ$4="","",IF($AZ$4="(土)",'No5'!#REF!,'No5'!#REF!))</f>
        <v>#REF!</v>
      </c>
      <c r="BE3" s="2955"/>
      <c r="BF3" s="2955"/>
      <c r="BG3" s="2955"/>
      <c r="BH3" s="2955"/>
      <c r="BI3" s="2955" t="e">
        <f>IF($AZ$4="","",IF($AZ$4="(土)",'No5'!#REF!,'No5'!#REF!))</f>
        <v>#REF!</v>
      </c>
      <c r="BJ3" s="2955"/>
      <c r="BK3" s="2955"/>
      <c r="BL3" s="2955"/>
      <c r="BM3" s="3024" t="e">
        <f>IF($AZ$4="","",IF($AZ$4="(土)",'No5'!#REF!,'No5'!#REF!))</f>
        <v>#REF!</v>
      </c>
      <c r="BN3" s="3025"/>
      <c r="BO3" s="3025"/>
      <c r="BP3" s="3025"/>
      <c r="BQ3" s="3025"/>
      <c r="BR3" s="3025"/>
      <c r="BS3" s="3025"/>
      <c r="BT3" s="3025"/>
      <c r="BU3" s="3025"/>
      <c r="BV3" s="3025"/>
      <c r="BW3" s="3025"/>
      <c r="BX3" s="3026"/>
      <c r="BY3" s="3024" t="e">
        <f>IF($AZ$4="","",IF($AZ$4="(土)",'No5'!#REF!,'No5'!#REF!))</f>
        <v>#REF!</v>
      </c>
      <c r="BZ3" s="3025"/>
      <c r="CA3" s="3025"/>
      <c r="CB3" s="3025"/>
      <c r="CC3" s="3025"/>
      <c r="CD3" s="3025"/>
      <c r="CE3" s="3025"/>
      <c r="CF3" s="3026"/>
      <c r="CG3" s="3024" t="e">
        <f>IF($AZ$4="","",IF($AZ$4="(土)",'No5'!#REF!,'No5'!#REF!))</f>
        <v>#REF!</v>
      </c>
      <c r="CH3" s="3025"/>
      <c r="CI3" s="3025"/>
      <c r="CJ3" s="3025"/>
      <c r="CK3" s="3025"/>
      <c r="CL3" s="3025"/>
      <c r="CM3" s="3025"/>
      <c r="CN3" s="3026"/>
      <c r="CO3" s="2955" t="e">
        <f>IF($AZ$4="","",IF($AZ$4="(土)",'No5'!#REF!,'No5'!#REF!))</f>
        <v>#REF!</v>
      </c>
      <c r="CP3" s="2955"/>
      <c r="CQ3" s="2955"/>
      <c r="CR3" s="2955"/>
      <c r="CS3" s="3024" t="e">
        <f>IF($AZ$4="","",IF($AZ$4="(土)",'No5'!#REF!,'No5'!#REF!))</f>
        <v>#REF!</v>
      </c>
      <c r="CT3" s="3025"/>
      <c r="CU3" s="3025"/>
      <c r="CV3" s="3026"/>
      <c r="CW3" s="3024" t="e">
        <f>IF($AZ$4="","",IF($AZ$4="(土)",'No5'!#REF!,'No5'!#REF!))</f>
        <v>#REF!</v>
      </c>
      <c r="CX3" s="3025"/>
      <c r="CY3" s="3025"/>
      <c r="CZ3" s="3026"/>
      <c r="DA3" s="369" t="e">
        <f>IF($AZ$4="","",IF($AZ$4="(土)",'No5'!#REF!,'No5'!#REF!))</f>
        <v>#REF!</v>
      </c>
    </row>
    <row r="4" spans="1:105" ht="14.1" customHeight="1" thickBot="1">
      <c r="A4" s="270"/>
      <c r="B4" s="2965" t="s">
        <v>65</v>
      </c>
      <c r="C4" s="2966"/>
      <c r="D4" s="2966"/>
      <c r="E4" s="2966"/>
      <c r="F4" s="2967"/>
      <c r="G4" s="2971" t="s">
        <v>66</v>
      </c>
      <c r="H4" s="2966"/>
      <c r="I4" s="2966"/>
      <c r="J4" s="2967"/>
      <c r="K4" s="370" t="s">
        <v>41</v>
      </c>
      <c r="L4" s="371" t="str">
        <f>IFERROR(IF(MONTH(L3)&gt;$AM$2,"",L3),"")</f>
        <v/>
      </c>
      <c r="M4" s="371" t="str">
        <f t="shared" ref="M4:AP4" si="1">IFERROR(IF(MONTH(M3)&gt;$AM$2,"",M3),"")</f>
        <v/>
      </c>
      <c r="N4" s="371" t="str">
        <f t="shared" si="1"/>
        <v/>
      </c>
      <c r="O4" s="371" t="str">
        <f t="shared" si="1"/>
        <v/>
      </c>
      <c r="P4" s="371" t="str">
        <f t="shared" si="1"/>
        <v/>
      </c>
      <c r="Q4" s="371" t="str">
        <f t="shared" si="1"/>
        <v/>
      </c>
      <c r="R4" s="371" t="str">
        <f t="shared" si="1"/>
        <v/>
      </c>
      <c r="S4" s="371" t="str">
        <f t="shared" si="1"/>
        <v/>
      </c>
      <c r="T4" s="371" t="str">
        <f t="shared" si="1"/>
        <v/>
      </c>
      <c r="U4" s="371" t="str">
        <f t="shared" si="1"/>
        <v/>
      </c>
      <c r="V4" s="371" t="str">
        <f t="shared" si="1"/>
        <v/>
      </c>
      <c r="W4" s="371" t="str">
        <f t="shared" si="1"/>
        <v/>
      </c>
      <c r="X4" s="371" t="str">
        <f t="shared" si="1"/>
        <v/>
      </c>
      <c r="Y4" s="371" t="str">
        <f t="shared" si="1"/>
        <v/>
      </c>
      <c r="Z4" s="371" t="str">
        <f t="shared" si="1"/>
        <v/>
      </c>
      <c r="AA4" s="371" t="str">
        <f t="shared" si="1"/>
        <v/>
      </c>
      <c r="AB4" s="371" t="str">
        <f t="shared" si="1"/>
        <v/>
      </c>
      <c r="AC4" s="371" t="str">
        <f t="shared" si="1"/>
        <v/>
      </c>
      <c r="AD4" s="371" t="str">
        <f t="shared" si="1"/>
        <v/>
      </c>
      <c r="AE4" s="371" t="str">
        <f t="shared" si="1"/>
        <v/>
      </c>
      <c r="AF4" s="371" t="str">
        <f t="shared" si="1"/>
        <v/>
      </c>
      <c r="AG4" s="371" t="str">
        <f t="shared" si="1"/>
        <v/>
      </c>
      <c r="AH4" s="371" t="str">
        <f t="shared" si="1"/>
        <v/>
      </c>
      <c r="AI4" s="371" t="str">
        <f t="shared" si="1"/>
        <v/>
      </c>
      <c r="AJ4" s="371" t="str">
        <f t="shared" si="1"/>
        <v/>
      </c>
      <c r="AK4" s="371" t="str">
        <f t="shared" si="1"/>
        <v/>
      </c>
      <c r="AL4" s="371" t="str">
        <f t="shared" si="1"/>
        <v/>
      </c>
      <c r="AM4" s="371" t="str">
        <f t="shared" si="1"/>
        <v/>
      </c>
      <c r="AN4" s="371" t="str">
        <f t="shared" si="1"/>
        <v/>
      </c>
      <c r="AO4" s="371" t="str">
        <f t="shared" si="1"/>
        <v/>
      </c>
      <c r="AP4" s="371" t="str">
        <f t="shared" si="1"/>
        <v/>
      </c>
      <c r="AQ4" s="2973" t="s">
        <v>67</v>
      </c>
      <c r="AR4" s="2974"/>
      <c r="AY4" s="372"/>
      <c r="AZ4" s="2977" t="s">
        <v>1275</v>
      </c>
      <c r="BA4" s="2978"/>
      <c r="BB4" s="2953" t="s">
        <v>1555</v>
      </c>
      <c r="BC4" s="2954"/>
      <c r="BD4" s="2955">
        <f>COUNTIF(BH6:BH24,"■")</f>
        <v>0</v>
      </c>
      <c r="BE4" s="2955"/>
      <c r="BF4" s="2955"/>
      <c r="BG4" s="2955"/>
      <c r="BH4" s="2955"/>
      <c r="BI4" s="2955">
        <f>COUNTIF(BL6:BL24,"■")</f>
        <v>0</v>
      </c>
      <c r="BJ4" s="2955"/>
      <c r="BK4" s="2955"/>
      <c r="BL4" s="2955"/>
      <c r="BM4" s="3024">
        <f>COUNTIF(BM6:BM24,"■")</f>
        <v>0</v>
      </c>
      <c r="BN4" s="3025"/>
      <c r="BO4" s="3025"/>
      <c r="BP4" s="3025"/>
      <c r="BQ4" s="3025"/>
      <c r="BR4" s="3025"/>
      <c r="BS4" s="3025"/>
      <c r="BT4" s="3025"/>
      <c r="BU4" s="3025"/>
      <c r="BV4" s="3025"/>
      <c r="BW4" s="3025"/>
      <c r="BX4" s="3026"/>
      <c r="BY4" s="3024">
        <f>COUNTIF(BY6:BY24,"■")</f>
        <v>0</v>
      </c>
      <c r="BZ4" s="3025"/>
      <c r="CA4" s="3025"/>
      <c r="CB4" s="3025"/>
      <c r="CC4" s="3025"/>
      <c r="CD4" s="3025"/>
      <c r="CE4" s="3025"/>
      <c r="CF4" s="3026"/>
      <c r="CG4" s="3024">
        <f>COUNTIF(CG6:CG24,"■")</f>
        <v>0</v>
      </c>
      <c r="CH4" s="3025"/>
      <c r="CI4" s="3025"/>
      <c r="CJ4" s="3025"/>
      <c r="CK4" s="3025"/>
      <c r="CL4" s="3025"/>
      <c r="CM4" s="3025"/>
      <c r="CN4" s="3026"/>
      <c r="CO4" s="2955">
        <f>COUNTIF(CO6:CO24,"■")</f>
        <v>0</v>
      </c>
      <c r="CP4" s="2955"/>
      <c r="CQ4" s="2955"/>
      <c r="CR4" s="2955"/>
      <c r="CS4" s="3024">
        <f>COUNTIF(CS6:CS24,"■")</f>
        <v>0</v>
      </c>
      <c r="CT4" s="3025"/>
      <c r="CU4" s="3025"/>
      <c r="CV4" s="3026"/>
      <c r="CW4" s="3024">
        <f>COUNTIF(CW6:CW24,"■")</f>
        <v>0</v>
      </c>
      <c r="CX4" s="3025"/>
      <c r="CY4" s="3025"/>
      <c r="CZ4" s="3026"/>
      <c r="DA4" s="369">
        <f>COUNTIF(DA6:DA24,"■")</f>
        <v>0</v>
      </c>
    </row>
    <row r="5" spans="1:105" ht="14.1" customHeight="1" thickBot="1">
      <c r="A5" s="270"/>
      <c r="B5" s="2968"/>
      <c r="C5" s="2969"/>
      <c r="D5" s="2969"/>
      <c r="E5" s="2969"/>
      <c r="F5" s="2970"/>
      <c r="G5" s="2972"/>
      <c r="H5" s="2969"/>
      <c r="I5" s="2969"/>
      <c r="J5" s="2970"/>
      <c r="K5" s="373" t="s">
        <v>68</v>
      </c>
      <c r="L5" s="374" t="str">
        <f>IFERROR(IF(L4="","",CHOOSE(WEEKDAY(L4,1),"日","月","火","水","木","金","土")),"")</f>
        <v/>
      </c>
      <c r="M5" s="374" t="str">
        <f t="shared" ref="M5:AP5" si="2">IFERROR(IF(M4="","",CHOOSE(WEEKDAY(M4,1),"日","月","火","水","木","金","土")),"")</f>
        <v/>
      </c>
      <c r="N5" s="374" t="str">
        <f t="shared" si="2"/>
        <v/>
      </c>
      <c r="O5" s="374" t="str">
        <f t="shared" si="2"/>
        <v/>
      </c>
      <c r="P5" s="374" t="str">
        <f t="shared" si="2"/>
        <v/>
      </c>
      <c r="Q5" s="374" t="str">
        <f t="shared" si="2"/>
        <v/>
      </c>
      <c r="R5" s="374" t="str">
        <f t="shared" si="2"/>
        <v/>
      </c>
      <c r="S5" s="374" t="str">
        <f t="shared" si="2"/>
        <v/>
      </c>
      <c r="T5" s="374" t="str">
        <f t="shared" si="2"/>
        <v/>
      </c>
      <c r="U5" s="374" t="str">
        <f t="shared" si="2"/>
        <v/>
      </c>
      <c r="V5" s="374" t="str">
        <f t="shared" si="2"/>
        <v/>
      </c>
      <c r="W5" s="374" t="str">
        <f t="shared" si="2"/>
        <v/>
      </c>
      <c r="X5" s="374" t="str">
        <f t="shared" si="2"/>
        <v/>
      </c>
      <c r="Y5" s="374" t="str">
        <f t="shared" si="2"/>
        <v/>
      </c>
      <c r="Z5" s="374" t="str">
        <f t="shared" si="2"/>
        <v/>
      </c>
      <c r="AA5" s="374" t="str">
        <f t="shared" si="2"/>
        <v/>
      </c>
      <c r="AB5" s="374" t="str">
        <f t="shared" si="2"/>
        <v/>
      </c>
      <c r="AC5" s="374" t="str">
        <f t="shared" si="2"/>
        <v/>
      </c>
      <c r="AD5" s="374" t="str">
        <f t="shared" si="2"/>
        <v/>
      </c>
      <c r="AE5" s="374" t="str">
        <f t="shared" si="2"/>
        <v/>
      </c>
      <c r="AF5" s="374" t="str">
        <f t="shared" si="2"/>
        <v/>
      </c>
      <c r="AG5" s="374" t="str">
        <f t="shared" si="2"/>
        <v/>
      </c>
      <c r="AH5" s="374" t="str">
        <f t="shared" si="2"/>
        <v/>
      </c>
      <c r="AI5" s="374" t="str">
        <f t="shared" si="2"/>
        <v/>
      </c>
      <c r="AJ5" s="374" t="str">
        <f t="shared" si="2"/>
        <v/>
      </c>
      <c r="AK5" s="374" t="str">
        <f t="shared" si="2"/>
        <v/>
      </c>
      <c r="AL5" s="374" t="str">
        <f t="shared" si="2"/>
        <v/>
      </c>
      <c r="AM5" s="374" t="str">
        <f t="shared" si="2"/>
        <v/>
      </c>
      <c r="AN5" s="374" t="str">
        <f t="shared" si="2"/>
        <v/>
      </c>
      <c r="AO5" s="374" t="str">
        <f t="shared" si="2"/>
        <v/>
      </c>
      <c r="AP5" s="374" t="str">
        <f t="shared" si="2"/>
        <v/>
      </c>
      <c r="AQ5" s="2975"/>
      <c r="AR5" s="2976"/>
      <c r="AY5" s="375"/>
      <c r="AZ5" s="376" t="s">
        <v>1096</v>
      </c>
      <c r="BA5" s="2956" t="s">
        <v>242</v>
      </c>
      <c r="BB5" s="2957"/>
      <c r="BC5" s="377" t="s">
        <v>1097</v>
      </c>
      <c r="BD5" s="378">
        <v>0.29166666666666669</v>
      </c>
      <c r="BE5" s="379"/>
      <c r="BF5" s="378">
        <v>0.3125</v>
      </c>
      <c r="BG5" s="378"/>
      <c r="BH5" s="378">
        <v>0.33333333333333298</v>
      </c>
      <c r="BI5" s="379"/>
      <c r="BJ5" s="378">
        <v>0.35416666666666702</v>
      </c>
      <c r="BK5" s="378"/>
      <c r="BL5" s="378">
        <v>0.375</v>
      </c>
      <c r="BM5" s="379"/>
      <c r="BN5" s="378">
        <v>0.39583333333333398</v>
      </c>
      <c r="BO5" s="378"/>
      <c r="BP5" s="378">
        <v>0.41666666666666702</v>
      </c>
      <c r="BQ5" s="379"/>
      <c r="BR5" s="378">
        <v>0.4375</v>
      </c>
      <c r="BS5" s="378"/>
      <c r="BT5" s="378">
        <v>0.45833333333333398</v>
      </c>
      <c r="BU5" s="379"/>
      <c r="BV5" s="378">
        <v>0.47916666666666702</v>
      </c>
      <c r="BW5" s="378"/>
      <c r="BX5" s="378">
        <v>0.5</v>
      </c>
      <c r="BY5" s="379"/>
      <c r="BZ5" s="378">
        <v>0.52083333333333304</v>
      </c>
      <c r="CA5" s="378"/>
      <c r="CB5" s="378">
        <v>0.54166666666666696</v>
      </c>
      <c r="CC5" s="379"/>
      <c r="CD5" s="378">
        <v>0.5625</v>
      </c>
      <c r="CE5" s="378"/>
      <c r="CF5" s="378">
        <v>0.58333333333333304</v>
      </c>
      <c r="CG5" s="379"/>
      <c r="CH5" s="378">
        <v>0.60416666666666696</v>
      </c>
      <c r="CI5" s="378"/>
      <c r="CJ5" s="378">
        <v>0.625</v>
      </c>
      <c r="CK5" s="379"/>
      <c r="CL5" s="378">
        <v>0.64583333333333304</v>
      </c>
      <c r="CM5" s="378"/>
      <c r="CN5" s="378">
        <v>0.66666666666666696</v>
      </c>
      <c r="CO5" s="379"/>
      <c r="CP5" s="378">
        <v>0.6875</v>
      </c>
      <c r="CQ5" s="378"/>
      <c r="CR5" s="378">
        <v>0.70833333333333304</v>
      </c>
      <c r="CS5" s="379"/>
      <c r="CT5" s="378">
        <v>0.72916666666666596</v>
      </c>
      <c r="CU5" s="378"/>
      <c r="CV5" s="378">
        <v>0.749999999999999</v>
      </c>
      <c r="CW5" s="379"/>
      <c r="CX5" s="378">
        <v>0.77083333333333204</v>
      </c>
      <c r="CY5" s="378"/>
      <c r="CZ5" s="378">
        <v>0.79166666666666496</v>
      </c>
      <c r="DA5" s="380"/>
    </row>
    <row r="6" spans="1:105" ht="14.1" customHeight="1">
      <c r="A6" s="270"/>
      <c r="B6" s="2958"/>
      <c r="C6" s="2959"/>
      <c r="D6" s="2959"/>
      <c r="E6" s="2959"/>
      <c r="F6" s="2960"/>
      <c r="G6" s="2961" t="s">
        <v>852</v>
      </c>
      <c r="H6" s="2962"/>
      <c r="I6" s="2962"/>
      <c r="J6" s="2963"/>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7"/>
      <c r="AP6" s="357"/>
      <c r="AQ6" s="2961"/>
      <c r="AR6" s="2964"/>
      <c r="AS6" s="381"/>
      <c r="AT6" s="381"/>
      <c r="AU6" s="381"/>
      <c r="AY6" s="375"/>
      <c r="AZ6" s="382">
        <v>1</v>
      </c>
      <c r="BA6" s="2951" t="str">
        <f t="shared" ref="BA6:BA24" si="3">IF(B6="","",B6)</f>
        <v/>
      </c>
      <c r="BB6" s="2952"/>
      <c r="BC6" s="383"/>
      <c r="BD6" s="384" t="str">
        <f>IF($BC6="","",IF(VLOOKUP($BC6,$AZ$27:$DA$41,5,0)="","",VLOOKUP($BC6,$AZ$27:$DA$41,5,0)))</f>
        <v/>
      </c>
      <c r="BE6" s="385" t="str">
        <f>IF($BC6="","",IF(VLOOKUP($BC6,$AZ$27:$DA$41,6,0)="","",VLOOKUP($BC6,$AZ$27:$DA$41,6,0)))</f>
        <v/>
      </c>
      <c r="BF6" s="385" t="str">
        <f>IF($BC6="","",IF(VLOOKUP($BC6,$AZ$27:$DA$41,7,0)="","",VLOOKUP($BC6,$AZ$27:$DA$41,7,0)))</f>
        <v/>
      </c>
      <c r="BG6" s="385" t="str">
        <f>IF($BC6="","",IF(VLOOKUP($BC6,$AZ$27:$DA$41,8,0)="","",VLOOKUP($BC6,$AZ$27:$DA$41,8,0)))</f>
        <v/>
      </c>
      <c r="BH6" s="385" t="str">
        <f>IF($BC6="","",IF(VLOOKUP($BC6,$AZ$27:$DA$41,9,0)="","",VLOOKUP($BC6,$AZ$27:$DA$41,9,0)))</f>
        <v/>
      </c>
      <c r="BI6" s="385" t="str">
        <f>IF($BC6="","",IF(VLOOKUP($BC6,$AZ$27:$DA$41,10,0)="","",VLOOKUP($BC6,$AZ$27:$DA$41,10,0)))</f>
        <v/>
      </c>
      <c r="BJ6" s="385" t="str">
        <f>IF($BC6="","",IF(VLOOKUP($BC6,$AZ$27:$DA$41,11,0)="","",VLOOKUP($BC6,$AZ$27:$DA$41,11,0)))</f>
        <v/>
      </c>
      <c r="BK6" s="385" t="str">
        <f>IF($BC6="","",IF(VLOOKUP($BC6,$AZ$27:$DA$41,12,0)="","",VLOOKUP($BC6,$AZ$27:$DA$41,12,0)))</f>
        <v/>
      </c>
      <c r="BL6" s="385" t="str">
        <f>IF($BC6="","",IF(VLOOKUP($BC6,$AZ$27:$DA$41,13,0)="","",VLOOKUP($BC6,$AZ$27:$DA$41,13,0)))</f>
        <v/>
      </c>
      <c r="BM6" s="385" t="str">
        <f>IF($BC6="","",IF(VLOOKUP($BC6,$AZ$27:$DA$41,14,0)="","",VLOOKUP($BC6,$AZ$27:$DA$41,14,0)))</f>
        <v/>
      </c>
      <c r="BN6" s="385" t="str">
        <f>IF($BC6="","",IF(VLOOKUP($BC6,$AZ$27:$DA$41,15,0)="","",VLOOKUP($BC6,$AZ$27:$DA$41,15,0)))</f>
        <v/>
      </c>
      <c r="BO6" s="385" t="str">
        <f>IF($BC6="","",IF(VLOOKUP($BC6,$AZ$27:$DA$41,16,0)="","",VLOOKUP($BC6,$AZ$27:$DA$41,16,0)))</f>
        <v/>
      </c>
      <c r="BP6" s="385" t="str">
        <f>IF($BC6="","",IF(VLOOKUP($BC6,$AZ$27:$DA$41,17,0)="","",VLOOKUP($BC6,$AZ$27:$DA$41,17,0)))</f>
        <v/>
      </c>
      <c r="BQ6" s="385" t="str">
        <f>IF($BC6="","",IF(VLOOKUP($BC6,$AZ$27:$DA$41,18,0)="","",VLOOKUP($BC6,$AZ$27:$DA$41,18,0)))</f>
        <v/>
      </c>
      <c r="BR6" s="385" t="str">
        <f>IF($BC6="","",IF(VLOOKUP($BC6,$AZ$27:$DA$41,19,0)="","",VLOOKUP($BC6,$AZ$27:$DA$41,19,0)))</f>
        <v/>
      </c>
      <c r="BS6" s="385" t="str">
        <f>IF($BC6="","",IF(VLOOKUP($BC6,$AZ$27:$DA$41,20,0)="","",VLOOKUP($BC6,$AZ$27:$DA$41,20,0)))</f>
        <v/>
      </c>
      <c r="BT6" s="385" t="str">
        <f>IF($BC6="","",IF(VLOOKUP($BC6,$AZ$27:$DA$41,21,0)="","",VLOOKUP($BC6,$AZ$27:$DA$41,21,0)))</f>
        <v/>
      </c>
      <c r="BU6" s="385" t="str">
        <f>IF($BC6="","",IF(VLOOKUP($BC6,$AZ$27:$DA$41,22,0)="","",VLOOKUP($BC6,$AZ$27:$DA$41,22,0)))</f>
        <v/>
      </c>
      <c r="BV6" s="385" t="str">
        <f>IF($BC6="","",IF(VLOOKUP($BC6,$AZ$27:$DA$41,23,0)="","",VLOOKUP($BC6,$AZ$27:$DA$41,23,0)))</f>
        <v/>
      </c>
      <c r="BW6" s="385" t="str">
        <f>IF($BC6="","",IF(VLOOKUP($BC6,$AZ$27:$DA$41,24,0)="","",VLOOKUP($BC6,$AZ$27:$DA$41,24,0)))</f>
        <v/>
      </c>
      <c r="BX6" s="385" t="str">
        <f>IF($BC6="","",IF(VLOOKUP($BC6,$AZ$27:$DA$41,25,0)="","",VLOOKUP($BC6,$AZ$27:$DA$41,25,0)))</f>
        <v/>
      </c>
      <c r="BY6" s="385" t="str">
        <f>IF($BC6="","",IF(VLOOKUP($BC6,$AZ$27:$DA$41,26,0)="","",VLOOKUP($BC6,$AZ$27:$DA$41,26,0)))</f>
        <v/>
      </c>
      <c r="BZ6" s="385" t="str">
        <f>IF($BC6="","",IF(VLOOKUP($BC6,$AZ$27:$DA$41,27,0)="","",VLOOKUP($BC6,$AZ$27:$DA$41,27,0)))</f>
        <v/>
      </c>
      <c r="CA6" s="385" t="str">
        <f>IF($BC6="","",IF(VLOOKUP($BC6,$AZ$27:$DA$41,28,0)="","",VLOOKUP($BC6,$AZ$27:$DA$41,28,0)))</f>
        <v/>
      </c>
      <c r="CB6" s="385" t="str">
        <f>IF($BC6="","",IF(VLOOKUP($BC6,$AZ$27:$DA$41,29,0)="","",VLOOKUP($BC6,$AZ$27:$DA$41,29,0)))</f>
        <v/>
      </c>
      <c r="CC6" s="385" t="str">
        <f>IF($BC6="","",IF(VLOOKUP($BC6,$AZ$27:$DA$41,30,0)="","",VLOOKUP($BC6,$AZ$27:$DA$41,30,0)))</f>
        <v/>
      </c>
      <c r="CD6" s="385" t="str">
        <f>IF($BC6="","",IF(VLOOKUP($BC6,$AZ$27:$DA$41,31,0)="","",VLOOKUP($BC6,$AZ$27:$DA$41,31,0)))</f>
        <v/>
      </c>
      <c r="CE6" s="385" t="str">
        <f>IF($BC6="","",IF(VLOOKUP($BC6,$AZ$27:$DA$41,32,0)="","",VLOOKUP($BC6,$AZ$27:$DA$41,32,0)))</f>
        <v/>
      </c>
      <c r="CF6" s="385" t="str">
        <f>IF($BC6="","",IF(VLOOKUP($BC6,$AZ$27:$DA$41,33,0)="","",VLOOKUP($BC6,$AZ$27:$DA$41,33,0)))</f>
        <v/>
      </c>
      <c r="CG6" s="385" t="str">
        <f>IF($BC6="","",IF(VLOOKUP($BC6,$AZ$27:$DA$41,34,0)="","",VLOOKUP($BC6,$AZ$27:$DA$41,34,0)))</f>
        <v/>
      </c>
      <c r="CH6" s="385" t="str">
        <f>IF($BC6="","",IF(VLOOKUP($BC6,$AZ$27:$DA$41,35,0)="","",VLOOKUP($BC6,$AZ$27:$DA$41,35,0)))</f>
        <v/>
      </c>
      <c r="CI6" s="385" t="str">
        <f>IF($BC6="","",IF(VLOOKUP($BC6,$AZ$27:$DA$41,36,0)="","",VLOOKUP($BC6,$AZ$27:$DA$41,36,0)))</f>
        <v/>
      </c>
      <c r="CJ6" s="385" t="str">
        <f>IF($BC6="","",IF(VLOOKUP($BC6,$AZ$27:$DA$41,37,0)="","",VLOOKUP($BC6,$AZ$27:$DA$41,37,0)))</f>
        <v/>
      </c>
      <c r="CK6" s="385" t="str">
        <f>IF($BC6="","",IF(VLOOKUP($BC6,$AZ$27:$DA$41,38,0)="","",VLOOKUP($BC6,$AZ$27:$DA$41,38,0)))</f>
        <v/>
      </c>
      <c r="CL6" s="385" t="str">
        <f>IF($BC6="","",IF(VLOOKUP($BC6,$AZ$27:$DA$41,39,0)="","",VLOOKUP($BC6,$AZ$27:$DA$41,39,0)))</f>
        <v/>
      </c>
      <c r="CM6" s="385" t="str">
        <f>IF($BC6="","",IF(VLOOKUP($BC6,$AZ$27:$DA$41,40,0)="","",VLOOKUP($BC6,$AZ$27:$DA$41,40,0)))</f>
        <v/>
      </c>
      <c r="CN6" s="385" t="str">
        <f>IF($BC6="","",IF(VLOOKUP($BC6,$AZ$27:$DA$41,41,0)="","",VLOOKUP($BC6,$AZ$27:$DA$41,41,0)))</f>
        <v/>
      </c>
      <c r="CO6" s="385" t="str">
        <f>IF($BC6="","",IF(VLOOKUP($BC6,$AZ$27:$DA$41,42,0)="","",VLOOKUP($BC6,$AZ$27:$DA$41,42,0)))</f>
        <v/>
      </c>
      <c r="CP6" s="385" t="str">
        <f>IF($BC6="","",IF(VLOOKUP($BC6,$AZ$27:$DA$41,43,0)="","",VLOOKUP($BC6,$AZ$27:$DA$41,43,0)))</f>
        <v/>
      </c>
      <c r="CQ6" s="385" t="str">
        <f>IF($BC6="","",IF(VLOOKUP($BC6,$AZ$27:$DA$41,44,0)="","",VLOOKUP($BC6,$AZ$27:$DA$41,44,0)))</f>
        <v/>
      </c>
      <c r="CR6" s="385" t="str">
        <f>IF($BC6="","",IF(VLOOKUP($BC6,$AZ$27:$DA$41,45,0)="","",VLOOKUP($BC6,$AZ$27:$DA$41,45,0)))</f>
        <v/>
      </c>
      <c r="CS6" s="385" t="str">
        <f>IF($BC6="","",IF(VLOOKUP($BC6,$AZ$27:$DA$41,46,0)="","",VLOOKUP($BC6,$AZ$27:$DA$41,46,0)))</f>
        <v/>
      </c>
      <c r="CT6" s="385" t="str">
        <f>IF($BC6="","",IF(VLOOKUP($BC6,$AZ$27:$DA$41,47,0)="","",VLOOKUP($BC6,$AZ$27:$DA$41,47,0)))</f>
        <v/>
      </c>
      <c r="CU6" s="385" t="str">
        <f>IF($BC6="","",IF(VLOOKUP($BC6,$AZ$27:$DA$41,48,0)="","",VLOOKUP($BC6,$AZ$27:$DA$41,48,0)))</f>
        <v/>
      </c>
      <c r="CV6" s="385" t="str">
        <f>IF($BC6="","",IF(VLOOKUP($BC6,$AZ$27:$DA$41,49,0)="","",VLOOKUP($BC6,$AZ$27:$DA$41,49,0)))</f>
        <v/>
      </c>
      <c r="CW6" s="385" t="str">
        <f>IF($BC6="","",IF(VLOOKUP($BC6,$AZ$27:$DA$41,50,0)="","",VLOOKUP($BC6,$AZ$27:$DA$41,50,0)))</f>
        <v/>
      </c>
      <c r="CX6" s="385" t="str">
        <f>IF($BC6="","",IF(VLOOKUP($BC6,$AZ$27:$DA$41,51,0)="","",VLOOKUP($BC6,$AZ$27:$DA$41,51,0)))</f>
        <v/>
      </c>
      <c r="CY6" s="385" t="str">
        <f>IF($BC6="","",IF(VLOOKUP($BC6,$AZ$27:$DA$41,52,0)="","",VLOOKUP($BC6,$AZ$27:$DA$41,52,0)))</f>
        <v/>
      </c>
      <c r="CZ6" s="385" t="str">
        <f>IF($BC6="","",IF(VLOOKUP($BC6,$AZ$27:$DA$41,53,0)="","",VLOOKUP($BC6,$AZ$27:$DA$41,53,0)))</f>
        <v/>
      </c>
      <c r="DA6" s="385" t="str">
        <f>IF($BC6="","",IF(VLOOKUP($BC6,$AZ$27:$DA$41,54,0)="","",VLOOKUP($BC6,$AZ$27:$DA$41,54,0)))</f>
        <v/>
      </c>
    </row>
    <row r="7" spans="1:105" ht="14.1" customHeight="1">
      <c r="A7" s="270"/>
      <c r="B7" s="2933"/>
      <c r="C7" s="2934"/>
      <c r="D7" s="2934"/>
      <c r="E7" s="2934"/>
      <c r="F7" s="2935"/>
      <c r="G7" s="2943" t="s">
        <v>1367</v>
      </c>
      <c r="H7" s="2944"/>
      <c r="I7" s="2944"/>
      <c r="J7" s="2945"/>
      <c r="K7" s="134"/>
      <c r="L7" s="134"/>
      <c r="M7" s="134"/>
      <c r="N7" s="358"/>
      <c r="O7" s="134"/>
      <c r="P7" s="134"/>
      <c r="Q7" s="134"/>
      <c r="R7" s="134"/>
      <c r="S7" s="358"/>
      <c r="T7" s="358"/>
      <c r="U7" s="358"/>
      <c r="V7" s="358"/>
      <c r="W7" s="358"/>
      <c r="X7" s="358"/>
      <c r="Y7" s="358"/>
      <c r="Z7" s="358"/>
      <c r="AA7" s="358"/>
      <c r="AB7" s="358"/>
      <c r="AC7" s="358"/>
      <c r="AD7" s="358"/>
      <c r="AE7" s="358"/>
      <c r="AF7" s="358"/>
      <c r="AG7" s="358"/>
      <c r="AH7" s="358"/>
      <c r="AI7" s="358"/>
      <c r="AJ7" s="358"/>
      <c r="AK7" s="358"/>
      <c r="AL7" s="358"/>
      <c r="AM7" s="358"/>
      <c r="AN7" s="358"/>
      <c r="AO7" s="359"/>
      <c r="AP7" s="359"/>
      <c r="AQ7" s="2939"/>
      <c r="AR7" s="2940"/>
      <c r="AY7" s="375"/>
      <c r="AZ7" s="382">
        <v>2</v>
      </c>
      <c r="BA7" s="2951" t="str">
        <f t="shared" si="3"/>
        <v/>
      </c>
      <c r="BB7" s="2952"/>
      <c r="BC7" s="386"/>
      <c r="BD7" s="384" t="str">
        <f t="shared" ref="BD7:BD24" si="4">IF($BC7="","",IF(VLOOKUP($BC7,$AZ$27:$DA$41,5,0)="","",VLOOKUP($BC7,$AZ$27:$DA$41,5,0)))</f>
        <v/>
      </c>
      <c r="BE7" s="385" t="str">
        <f t="shared" ref="BE7:BE24" si="5">IF($BC7="","",IF(VLOOKUP($BC7,$AZ$27:$DA$41,6,0)="","",VLOOKUP($BC7,$AZ$27:$DA$41,6,0)))</f>
        <v/>
      </c>
      <c r="BF7" s="385" t="str">
        <f t="shared" ref="BF7:BF24" si="6">IF($BC7="","",IF(VLOOKUP($BC7,$AZ$27:$DA$41,7,0)="","",VLOOKUP($BC7,$AZ$27:$DA$41,7,0)))</f>
        <v/>
      </c>
      <c r="BG7" s="385" t="str">
        <f t="shared" ref="BG7:BG24" si="7">IF($BC7="","",IF(VLOOKUP($BC7,$AZ$27:$DA$41,8,0)="","",VLOOKUP($BC7,$AZ$27:$DA$41,8,0)))</f>
        <v/>
      </c>
      <c r="BH7" s="385" t="str">
        <f t="shared" ref="BH7:BH24" si="8">IF($BC7="","",IF(VLOOKUP($BC7,$AZ$27:$DA$41,9,0)="","",VLOOKUP($BC7,$AZ$27:$DA$41,9,0)))</f>
        <v/>
      </c>
      <c r="BI7" s="385" t="str">
        <f t="shared" ref="BI7:BI24" si="9">IF($BC7="","",IF(VLOOKUP($BC7,$AZ$27:$DA$41,10,0)="","",VLOOKUP($BC7,$AZ$27:$DA$41,10,0)))</f>
        <v/>
      </c>
      <c r="BJ7" s="385" t="str">
        <f t="shared" ref="BJ7:BJ24" si="10">IF($BC7="","",IF(VLOOKUP($BC7,$AZ$27:$DA$41,11,0)="","",VLOOKUP($BC7,$AZ$27:$DA$41,11,0)))</f>
        <v/>
      </c>
      <c r="BK7" s="385" t="str">
        <f t="shared" ref="BK7:BK24" si="11">IF($BC7="","",IF(VLOOKUP($BC7,$AZ$27:$DA$41,12,0)="","",VLOOKUP($BC7,$AZ$27:$DA$41,12,0)))</f>
        <v/>
      </c>
      <c r="BL7" s="385" t="str">
        <f t="shared" ref="BL7:BL24" si="12">IF($BC7="","",IF(VLOOKUP($BC7,$AZ$27:$DA$41,13,0)="","",VLOOKUP($BC7,$AZ$27:$DA$41,13,0)))</f>
        <v/>
      </c>
      <c r="BM7" s="385" t="str">
        <f t="shared" ref="BM7:BM24" si="13">IF($BC7="","",IF(VLOOKUP($BC7,$AZ$27:$DA$41,14,0)="","",VLOOKUP($BC7,$AZ$27:$DA$41,14,0)))</f>
        <v/>
      </c>
      <c r="BN7" s="385" t="str">
        <f t="shared" ref="BN7:BN24" si="14">IF($BC7="","",IF(VLOOKUP($BC7,$AZ$27:$DA$41,15,0)="","",VLOOKUP($BC7,$AZ$27:$DA$41,15,0)))</f>
        <v/>
      </c>
      <c r="BO7" s="385" t="str">
        <f t="shared" ref="BO7:BO24" si="15">IF($BC7="","",IF(VLOOKUP($BC7,$AZ$27:$DA$41,16,0)="","",VLOOKUP($BC7,$AZ$27:$DA$41,16,0)))</f>
        <v/>
      </c>
      <c r="BP7" s="385" t="str">
        <f t="shared" ref="BP7:BP24" si="16">IF($BC7="","",IF(VLOOKUP($BC7,$AZ$27:$DA$41,17,0)="","",VLOOKUP($BC7,$AZ$27:$DA$41,17,0)))</f>
        <v/>
      </c>
      <c r="BQ7" s="385" t="str">
        <f t="shared" ref="BQ7:BQ24" si="17">IF($BC7="","",IF(VLOOKUP($BC7,$AZ$27:$DA$41,18,0)="","",VLOOKUP($BC7,$AZ$27:$DA$41,18,0)))</f>
        <v/>
      </c>
      <c r="BR7" s="385" t="str">
        <f t="shared" ref="BR7:BR24" si="18">IF($BC7="","",IF(VLOOKUP($BC7,$AZ$27:$DA$41,19,0)="","",VLOOKUP($BC7,$AZ$27:$DA$41,19,0)))</f>
        <v/>
      </c>
      <c r="BS7" s="385" t="str">
        <f t="shared" ref="BS7:BS24" si="19">IF($BC7="","",IF(VLOOKUP($BC7,$AZ$27:$DA$41,20,0)="","",VLOOKUP($BC7,$AZ$27:$DA$41,20,0)))</f>
        <v/>
      </c>
      <c r="BT7" s="385" t="str">
        <f t="shared" ref="BT7:BT24" si="20">IF($BC7="","",IF(VLOOKUP($BC7,$AZ$27:$DA$41,21,0)="","",VLOOKUP($BC7,$AZ$27:$DA$41,21,0)))</f>
        <v/>
      </c>
      <c r="BU7" s="385" t="str">
        <f t="shared" ref="BU7:BU24" si="21">IF($BC7="","",IF(VLOOKUP($BC7,$AZ$27:$DA$41,22,0)="","",VLOOKUP($BC7,$AZ$27:$DA$41,22,0)))</f>
        <v/>
      </c>
      <c r="BV7" s="385" t="str">
        <f t="shared" ref="BV7:BV24" si="22">IF($BC7="","",IF(VLOOKUP($BC7,$AZ$27:$DA$41,23,0)="","",VLOOKUP($BC7,$AZ$27:$DA$41,23,0)))</f>
        <v/>
      </c>
      <c r="BW7" s="385" t="str">
        <f t="shared" ref="BW7:BW24" si="23">IF($BC7="","",IF(VLOOKUP($BC7,$AZ$27:$DA$41,24,0)="","",VLOOKUP($BC7,$AZ$27:$DA$41,24,0)))</f>
        <v/>
      </c>
      <c r="BX7" s="385" t="str">
        <f t="shared" ref="BX7:BX24" si="24">IF($BC7="","",IF(VLOOKUP($BC7,$AZ$27:$DA$41,25,0)="","",VLOOKUP($BC7,$AZ$27:$DA$41,25,0)))</f>
        <v/>
      </c>
      <c r="BY7" s="385" t="str">
        <f t="shared" ref="BY7:BY24" si="25">IF($BC7="","",IF(VLOOKUP($BC7,$AZ$27:$DA$41,26,0)="","",VLOOKUP($BC7,$AZ$27:$DA$41,26,0)))</f>
        <v/>
      </c>
      <c r="BZ7" s="385" t="str">
        <f t="shared" ref="BZ7:BZ24" si="26">IF($BC7="","",IF(VLOOKUP($BC7,$AZ$27:$DA$41,27,0)="","",VLOOKUP($BC7,$AZ$27:$DA$41,27,0)))</f>
        <v/>
      </c>
      <c r="CA7" s="385" t="str">
        <f t="shared" ref="CA7:CA24" si="27">IF($BC7="","",IF(VLOOKUP($BC7,$AZ$27:$DA$41,28,0)="","",VLOOKUP($BC7,$AZ$27:$DA$41,28,0)))</f>
        <v/>
      </c>
      <c r="CB7" s="385" t="str">
        <f t="shared" ref="CB7:CB24" si="28">IF($BC7="","",IF(VLOOKUP($BC7,$AZ$27:$DA$41,29,0)="","",VLOOKUP($BC7,$AZ$27:$DA$41,29,0)))</f>
        <v/>
      </c>
      <c r="CC7" s="385" t="str">
        <f t="shared" ref="CC7:CC24" si="29">IF($BC7="","",IF(VLOOKUP($BC7,$AZ$27:$DA$41,30,0)="","",VLOOKUP($BC7,$AZ$27:$DA$41,30,0)))</f>
        <v/>
      </c>
      <c r="CD7" s="385" t="str">
        <f t="shared" ref="CD7:CD24" si="30">IF($BC7="","",IF(VLOOKUP($BC7,$AZ$27:$DA$41,31,0)="","",VLOOKUP($BC7,$AZ$27:$DA$41,31,0)))</f>
        <v/>
      </c>
      <c r="CE7" s="385" t="str">
        <f t="shared" ref="CE7:CE24" si="31">IF($BC7="","",IF(VLOOKUP($BC7,$AZ$27:$DA$41,32,0)="","",VLOOKUP($BC7,$AZ$27:$DA$41,32,0)))</f>
        <v/>
      </c>
      <c r="CF7" s="385" t="str">
        <f t="shared" ref="CF7:CF24" si="32">IF($BC7="","",IF(VLOOKUP($BC7,$AZ$27:$DA$41,33,0)="","",VLOOKUP($BC7,$AZ$27:$DA$41,33,0)))</f>
        <v/>
      </c>
      <c r="CG7" s="385" t="str">
        <f t="shared" ref="CG7:CG24" si="33">IF($BC7="","",IF(VLOOKUP($BC7,$AZ$27:$DA$41,34,0)="","",VLOOKUP($BC7,$AZ$27:$DA$41,34,0)))</f>
        <v/>
      </c>
      <c r="CH7" s="385" t="str">
        <f t="shared" ref="CH7:CH24" si="34">IF($BC7="","",IF(VLOOKUP($BC7,$AZ$27:$DA$41,35,0)="","",VLOOKUP($BC7,$AZ$27:$DA$41,35,0)))</f>
        <v/>
      </c>
      <c r="CI7" s="385" t="str">
        <f t="shared" ref="CI7:CI24" si="35">IF($BC7="","",IF(VLOOKUP($BC7,$AZ$27:$DA$41,36,0)="","",VLOOKUP($BC7,$AZ$27:$DA$41,36,0)))</f>
        <v/>
      </c>
      <c r="CJ7" s="385" t="str">
        <f t="shared" ref="CJ7:CJ24" si="36">IF($BC7="","",IF(VLOOKUP($BC7,$AZ$27:$DA$41,37,0)="","",VLOOKUP($BC7,$AZ$27:$DA$41,37,0)))</f>
        <v/>
      </c>
      <c r="CK7" s="385" t="str">
        <f t="shared" ref="CK7:CK24" si="37">IF($BC7="","",IF(VLOOKUP($BC7,$AZ$27:$DA$41,38,0)="","",VLOOKUP($BC7,$AZ$27:$DA$41,38,0)))</f>
        <v/>
      </c>
      <c r="CL7" s="385" t="str">
        <f t="shared" ref="CL7:CL24" si="38">IF($BC7="","",IF(VLOOKUP($BC7,$AZ$27:$DA$41,39,0)="","",VLOOKUP($BC7,$AZ$27:$DA$41,39,0)))</f>
        <v/>
      </c>
      <c r="CM7" s="385" t="str">
        <f t="shared" ref="CM7:CM24" si="39">IF($BC7="","",IF(VLOOKUP($BC7,$AZ$27:$DA$41,40,0)="","",VLOOKUP($BC7,$AZ$27:$DA$41,40,0)))</f>
        <v/>
      </c>
      <c r="CN7" s="385" t="str">
        <f t="shared" ref="CN7:CN24" si="40">IF($BC7="","",IF(VLOOKUP($BC7,$AZ$27:$DA$41,41,0)="","",VLOOKUP($BC7,$AZ$27:$DA$41,41,0)))</f>
        <v/>
      </c>
      <c r="CO7" s="385" t="str">
        <f t="shared" ref="CO7:CO24" si="41">IF($BC7="","",IF(VLOOKUP($BC7,$AZ$27:$DA$41,42,0)="","",VLOOKUP($BC7,$AZ$27:$DA$41,42,0)))</f>
        <v/>
      </c>
      <c r="CP7" s="385" t="str">
        <f t="shared" ref="CP7:CP24" si="42">IF($BC7="","",IF(VLOOKUP($BC7,$AZ$27:$DA$41,43,0)="","",VLOOKUP($BC7,$AZ$27:$DA$41,43,0)))</f>
        <v/>
      </c>
      <c r="CQ7" s="385" t="str">
        <f t="shared" ref="CQ7:CQ24" si="43">IF($BC7="","",IF(VLOOKUP($BC7,$AZ$27:$DA$41,44,0)="","",VLOOKUP($BC7,$AZ$27:$DA$41,44,0)))</f>
        <v/>
      </c>
      <c r="CR7" s="385" t="str">
        <f t="shared" ref="CR7:CR24" si="44">IF($BC7="","",IF(VLOOKUP($BC7,$AZ$27:$DA$41,45,0)="","",VLOOKUP($BC7,$AZ$27:$DA$41,45,0)))</f>
        <v/>
      </c>
      <c r="CS7" s="385" t="str">
        <f t="shared" ref="CS7:CS24" si="45">IF($BC7="","",IF(VLOOKUP($BC7,$AZ$27:$DA$41,46,0)="","",VLOOKUP($BC7,$AZ$27:$DA$41,46,0)))</f>
        <v/>
      </c>
      <c r="CT7" s="385" t="str">
        <f t="shared" ref="CT7:CT24" si="46">IF($BC7="","",IF(VLOOKUP($BC7,$AZ$27:$DA$41,47,0)="","",VLOOKUP($BC7,$AZ$27:$DA$41,47,0)))</f>
        <v/>
      </c>
      <c r="CU7" s="385" t="str">
        <f t="shared" ref="CU7:CU24" si="47">IF($BC7="","",IF(VLOOKUP($BC7,$AZ$27:$DA$41,48,0)="","",VLOOKUP($BC7,$AZ$27:$DA$41,48,0)))</f>
        <v/>
      </c>
      <c r="CV7" s="385" t="str">
        <f t="shared" ref="CV7:CV24" si="48">IF($BC7="","",IF(VLOOKUP($BC7,$AZ$27:$DA$41,49,0)="","",VLOOKUP($BC7,$AZ$27:$DA$41,49,0)))</f>
        <v/>
      </c>
      <c r="CW7" s="385" t="str">
        <f t="shared" ref="CW7:CW24" si="49">IF($BC7="","",IF(VLOOKUP($BC7,$AZ$27:$DA$41,50,0)="","",VLOOKUP($BC7,$AZ$27:$DA$41,50,0)))</f>
        <v/>
      </c>
      <c r="CX7" s="385" t="str">
        <f t="shared" ref="CX7:CX24" si="50">IF($BC7="","",IF(VLOOKUP($BC7,$AZ$27:$DA$41,51,0)="","",VLOOKUP($BC7,$AZ$27:$DA$41,51,0)))</f>
        <v/>
      </c>
      <c r="CY7" s="385" t="str">
        <f t="shared" ref="CY7:CY24" si="51">IF($BC7="","",IF(VLOOKUP($BC7,$AZ$27:$DA$41,52,0)="","",VLOOKUP($BC7,$AZ$27:$DA$41,52,0)))</f>
        <v/>
      </c>
      <c r="CZ7" s="385" t="str">
        <f t="shared" ref="CZ7:CZ24" si="52">IF($BC7="","",IF(VLOOKUP($BC7,$AZ$27:$DA$41,53,0)="","",VLOOKUP($BC7,$AZ$27:$DA$41,53,0)))</f>
        <v/>
      </c>
      <c r="DA7" s="385" t="str">
        <f t="shared" ref="DA7:DA24" si="53">IF($BC7="","",IF(VLOOKUP($BC7,$AZ$27:$DA$41,54,0)="","",VLOOKUP($BC7,$AZ$27:$DA$41,54,0)))</f>
        <v/>
      </c>
    </row>
    <row r="8" spans="1:105" ht="14.1" customHeight="1">
      <c r="A8" s="270"/>
      <c r="B8" s="2933"/>
      <c r="C8" s="2934"/>
      <c r="D8" s="2934"/>
      <c r="E8" s="2934"/>
      <c r="F8" s="2935"/>
      <c r="G8" s="2936" t="s">
        <v>64</v>
      </c>
      <c r="H8" s="2937"/>
      <c r="I8" s="2937"/>
      <c r="J8" s="2938"/>
      <c r="K8" s="134"/>
      <c r="L8" s="134"/>
      <c r="M8" s="134"/>
      <c r="N8" s="134"/>
      <c r="O8" s="134"/>
      <c r="P8" s="134"/>
      <c r="Q8" s="134"/>
      <c r="R8" s="134"/>
      <c r="S8" s="358"/>
      <c r="T8" s="358"/>
      <c r="U8" s="358"/>
      <c r="V8" s="358"/>
      <c r="W8" s="358"/>
      <c r="X8" s="358"/>
      <c r="Y8" s="358"/>
      <c r="Z8" s="358"/>
      <c r="AA8" s="358"/>
      <c r="AB8" s="358"/>
      <c r="AC8" s="358"/>
      <c r="AD8" s="358"/>
      <c r="AE8" s="358"/>
      <c r="AF8" s="358"/>
      <c r="AG8" s="358"/>
      <c r="AH8" s="358"/>
      <c r="AI8" s="358"/>
      <c r="AJ8" s="358"/>
      <c r="AK8" s="358"/>
      <c r="AL8" s="358"/>
      <c r="AM8" s="358"/>
      <c r="AN8" s="358"/>
      <c r="AO8" s="359"/>
      <c r="AP8" s="359"/>
      <c r="AQ8" s="2939"/>
      <c r="AR8" s="2940"/>
      <c r="AY8" s="375"/>
      <c r="AZ8" s="382">
        <v>3</v>
      </c>
      <c r="BA8" s="2951" t="str">
        <f t="shared" si="3"/>
        <v/>
      </c>
      <c r="BB8" s="2952"/>
      <c r="BC8" s="386"/>
      <c r="BD8" s="384" t="str">
        <f t="shared" si="4"/>
        <v/>
      </c>
      <c r="BE8" s="385" t="str">
        <f t="shared" si="5"/>
        <v/>
      </c>
      <c r="BF8" s="385" t="str">
        <f t="shared" si="6"/>
        <v/>
      </c>
      <c r="BG8" s="385" t="str">
        <f t="shared" si="7"/>
        <v/>
      </c>
      <c r="BH8" s="385" t="str">
        <f t="shared" si="8"/>
        <v/>
      </c>
      <c r="BI8" s="385" t="str">
        <f t="shared" si="9"/>
        <v/>
      </c>
      <c r="BJ8" s="385" t="str">
        <f t="shared" si="10"/>
        <v/>
      </c>
      <c r="BK8" s="385" t="str">
        <f t="shared" si="11"/>
        <v/>
      </c>
      <c r="BL8" s="385" t="str">
        <f t="shared" si="12"/>
        <v/>
      </c>
      <c r="BM8" s="385" t="str">
        <f t="shared" si="13"/>
        <v/>
      </c>
      <c r="BN8" s="385" t="str">
        <f t="shared" si="14"/>
        <v/>
      </c>
      <c r="BO8" s="385" t="str">
        <f t="shared" si="15"/>
        <v/>
      </c>
      <c r="BP8" s="385" t="str">
        <f t="shared" si="16"/>
        <v/>
      </c>
      <c r="BQ8" s="385" t="str">
        <f t="shared" si="17"/>
        <v/>
      </c>
      <c r="BR8" s="385" t="str">
        <f t="shared" si="18"/>
        <v/>
      </c>
      <c r="BS8" s="385" t="str">
        <f t="shared" si="19"/>
        <v/>
      </c>
      <c r="BT8" s="385" t="str">
        <f t="shared" si="20"/>
        <v/>
      </c>
      <c r="BU8" s="385" t="str">
        <f t="shared" si="21"/>
        <v/>
      </c>
      <c r="BV8" s="385" t="str">
        <f t="shared" si="22"/>
        <v/>
      </c>
      <c r="BW8" s="385" t="str">
        <f t="shared" si="23"/>
        <v/>
      </c>
      <c r="BX8" s="385" t="str">
        <f t="shared" si="24"/>
        <v/>
      </c>
      <c r="BY8" s="385" t="str">
        <f t="shared" si="25"/>
        <v/>
      </c>
      <c r="BZ8" s="385" t="str">
        <f t="shared" si="26"/>
        <v/>
      </c>
      <c r="CA8" s="385" t="str">
        <f t="shared" si="27"/>
        <v/>
      </c>
      <c r="CB8" s="385" t="str">
        <f t="shared" si="28"/>
        <v/>
      </c>
      <c r="CC8" s="385" t="str">
        <f t="shared" si="29"/>
        <v/>
      </c>
      <c r="CD8" s="385" t="str">
        <f t="shared" si="30"/>
        <v/>
      </c>
      <c r="CE8" s="385" t="str">
        <f t="shared" si="31"/>
        <v/>
      </c>
      <c r="CF8" s="385" t="str">
        <f t="shared" si="32"/>
        <v/>
      </c>
      <c r="CG8" s="385" t="str">
        <f t="shared" si="33"/>
        <v/>
      </c>
      <c r="CH8" s="385" t="str">
        <f t="shared" si="34"/>
        <v/>
      </c>
      <c r="CI8" s="385" t="str">
        <f t="shared" si="35"/>
        <v/>
      </c>
      <c r="CJ8" s="385" t="str">
        <f t="shared" si="36"/>
        <v/>
      </c>
      <c r="CK8" s="385" t="str">
        <f t="shared" si="37"/>
        <v/>
      </c>
      <c r="CL8" s="385" t="str">
        <f t="shared" si="38"/>
        <v/>
      </c>
      <c r="CM8" s="385" t="str">
        <f t="shared" si="39"/>
        <v/>
      </c>
      <c r="CN8" s="385" t="str">
        <f t="shared" si="40"/>
        <v/>
      </c>
      <c r="CO8" s="385" t="str">
        <f t="shared" si="41"/>
        <v/>
      </c>
      <c r="CP8" s="385" t="str">
        <f t="shared" si="42"/>
        <v/>
      </c>
      <c r="CQ8" s="385" t="str">
        <f t="shared" si="43"/>
        <v/>
      </c>
      <c r="CR8" s="385" t="str">
        <f t="shared" si="44"/>
        <v/>
      </c>
      <c r="CS8" s="385" t="str">
        <f t="shared" si="45"/>
        <v/>
      </c>
      <c r="CT8" s="385" t="str">
        <f t="shared" si="46"/>
        <v/>
      </c>
      <c r="CU8" s="385" t="str">
        <f t="shared" si="47"/>
        <v/>
      </c>
      <c r="CV8" s="385" t="str">
        <f t="shared" si="48"/>
        <v/>
      </c>
      <c r="CW8" s="385" t="str">
        <f t="shared" si="49"/>
        <v/>
      </c>
      <c r="CX8" s="385" t="str">
        <f t="shared" si="50"/>
        <v/>
      </c>
      <c r="CY8" s="385" t="str">
        <f t="shared" si="51"/>
        <v/>
      </c>
      <c r="CZ8" s="385" t="str">
        <f t="shared" si="52"/>
        <v/>
      </c>
      <c r="DA8" s="385" t="str">
        <f t="shared" si="53"/>
        <v/>
      </c>
    </row>
    <row r="9" spans="1:105" ht="14.1" customHeight="1">
      <c r="A9" s="270"/>
      <c r="B9" s="2933"/>
      <c r="C9" s="2934"/>
      <c r="D9" s="2934"/>
      <c r="E9" s="2934"/>
      <c r="F9" s="2935"/>
      <c r="G9" s="2936" t="s">
        <v>64</v>
      </c>
      <c r="H9" s="2937"/>
      <c r="I9" s="2937"/>
      <c r="J9" s="293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2939"/>
      <c r="AR9" s="2940"/>
      <c r="AY9" s="375"/>
      <c r="AZ9" s="382">
        <v>4</v>
      </c>
      <c r="BA9" s="2951" t="str">
        <f t="shared" si="3"/>
        <v/>
      </c>
      <c r="BB9" s="2952"/>
      <c r="BC9" s="386"/>
      <c r="BD9" s="384" t="str">
        <f t="shared" si="4"/>
        <v/>
      </c>
      <c r="BE9" s="385" t="str">
        <f t="shared" si="5"/>
        <v/>
      </c>
      <c r="BF9" s="385" t="str">
        <f t="shared" si="6"/>
        <v/>
      </c>
      <c r="BG9" s="385" t="str">
        <f t="shared" si="7"/>
        <v/>
      </c>
      <c r="BH9" s="385" t="str">
        <f t="shared" si="8"/>
        <v/>
      </c>
      <c r="BI9" s="385" t="str">
        <f t="shared" si="9"/>
        <v/>
      </c>
      <c r="BJ9" s="385" t="str">
        <f t="shared" si="10"/>
        <v/>
      </c>
      <c r="BK9" s="385" t="str">
        <f t="shared" si="11"/>
        <v/>
      </c>
      <c r="BL9" s="385" t="str">
        <f t="shared" si="12"/>
        <v/>
      </c>
      <c r="BM9" s="385" t="str">
        <f t="shared" si="13"/>
        <v/>
      </c>
      <c r="BN9" s="385" t="str">
        <f t="shared" si="14"/>
        <v/>
      </c>
      <c r="BO9" s="385" t="str">
        <f t="shared" si="15"/>
        <v/>
      </c>
      <c r="BP9" s="385" t="str">
        <f t="shared" si="16"/>
        <v/>
      </c>
      <c r="BQ9" s="385" t="str">
        <f t="shared" si="17"/>
        <v/>
      </c>
      <c r="BR9" s="385" t="str">
        <f t="shared" si="18"/>
        <v/>
      </c>
      <c r="BS9" s="385" t="str">
        <f t="shared" si="19"/>
        <v/>
      </c>
      <c r="BT9" s="385" t="str">
        <f t="shared" si="20"/>
        <v/>
      </c>
      <c r="BU9" s="385" t="str">
        <f t="shared" si="21"/>
        <v/>
      </c>
      <c r="BV9" s="385" t="str">
        <f t="shared" si="22"/>
        <v/>
      </c>
      <c r="BW9" s="385" t="str">
        <f t="shared" si="23"/>
        <v/>
      </c>
      <c r="BX9" s="385" t="str">
        <f t="shared" si="24"/>
        <v/>
      </c>
      <c r="BY9" s="385" t="str">
        <f t="shared" si="25"/>
        <v/>
      </c>
      <c r="BZ9" s="385" t="str">
        <f t="shared" si="26"/>
        <v/>
      </c>
      <c r="CA9" s="385" t="str">
        <f t="shared" si="27"/>
        <v/>
      </c>
      <c r="CB9" s="385" t="str">
        <f t="shared" si="28"/>
        <v/>
      </c>
      <c r="CC9" s="385" t="str">
        <f t="shared" si="29"/>
        <v/>
      </c>
      <c r="CD9" s="385" t="str">
        <f t="shared" si="30"/>
        <v/>
      </c>
      <c r="CE9" s="385" t="str">
        <f t="shared" si="31"/>
        <v/>
      </c>
      <c r="CF9" s="385" t="str">
        <f t="shared" si="32"/>
        <v/>
      </c>
      <c r="CG9" s="385" t="str">
        <f t="shared" si="33"/>
        <v/>
      </c>
      <c r="CH9" s="385" t="str">
        <f t="shared" si="34"/>
        <v/>
      </c>
      <c r="CI9" s="385" t="str">
        <f t="shared" si="35"/>
        <v/>
      </c>
      <c r="CJ9" s="385" t="str">
        <f t="shared" si="36"/>
        <v/>
      </c>
      <c r="CK9" s="385" t="str">
        <f t="shared" si="37"/>
        <v/>
      </c>
      <c r="CL9" s="385" t="str">
        <f t="shared" si="38"/>
        <v/>
      </c>
      <c r="CM9" s="385" t="str">
        <f t="shared" si="39"/>
        <v/>
      </c>
      <c r="CN9" s="385" t="str">
        <f t="shared" si="40"/>
        <v/>
      </c>
      <c r="CO9" s="385" t="str">
        <f t="shared" si="41"/>
        <v/>
      </c>
      <c r="CP9" s="385" t="str">
        <f t="shared" si="42"/>
        <v/>
      </c>
      <c r="CQ9" s="385" t="str">
        <f t="shared" si="43"/>
        <v/>
      </c>
      <c r="CR9" s="385" t="str">
        <f t="shared" si="44"/>
        <v/>
      </c>
      <c r="CS9" s="385" t="str">
        <f t="shared" si="45"/>
        <v/>
      </c>
      <c r="CT9" s="385" t="str">
        <f t="shared" si="46"/>
        <v/>
      </c>
      <c r="CU9" s="385" t="str">
        <f t="shared" si="47"/>
        <v/>
      </c>
      <c r="CV9" s="385" t="str">
        <f t="shared" si="48"/>
        <v/>
      </c>
      <c r="CW9" s="385" t="str">
        <f t="shared" si="49"/>
        <v/>
      </c>
      <c r="CX9" s="385" t="str">
        <f t="shared" si="50"/>
        <v/>
      </c>
      <c r="CY9" s="385" t="str">
        <f t="shared" si="51"/>
        <v/>
      </c>
      <c r="CZ9" s="385" t="str">
        <f t="shared" si="52"/>
        <v/>
      </c>
      <c r="DA9" s="385" t="str">
        <f t="shared" si="53"/>
        <v/>
      </c>
    </row>
    <row r="10" spans="1:105" ht="14.1" customHeight="1">
      <c r="A10" s="270"/>
      <c r="B10" s="2933"/>
      <c r="C10" s="2934"/>
      <c r="D10" s="2934"/>
      <c r="E10" s="2934"/>
      <c r="F10" s="2935"/>
      <c r="G10" s="2936" t="s">
        <v>64</v>
      </c>
      <c r="H10" s="2937"/>
      <c r="I10" s="2937"/>
      <c r="J10" s="2938"/>
      <c r="K10" s="358"/>
      <c r="L10" s="358"/>
      <c r="M10" s="358"/>
      <c r="N10" s="358"/>
      <c r="O10" s="358"/>
      <c r="P10" s="358"/>
      <c r="Q10" s="358"/>
      <c r="R10" s="358"/>
      <c r="S10" s="358"/>
      <c r="T10" s="358"/>
      <c r="U10" s="358"/>
      <c r="V10" s="360"/>
      <c r="W10" s="358"/>
      <c r="X10" s="358"/>
      <c r="Y10" s="360"/>
      <c r="Z10" s="358"/>
      <c r="AA10" s="358"/>
      <c r="AB10" s="358"/>
      <c r="AC10" s="358"/>
      <c r="AD10" s="358"/>
      <c r="AE10" s="358"/>
      <c r="AF10" s="358"/>
      <c r="AG10" s="358"/>
      <c r="AH10" s="358"/>
      <c r="AI10" s="358"/>
      <c r="AJ10" s="358"/>
      <c r="AK10" s="360"/>
      <c r="AL10" s="358"/>
      <c r="AM10" s="358"/>
      <c r="AN10" s="358"/>
      <c r="AO10" s="358"/>
      <c r="AP10" s="358"/>
      <c r="AQ10" s="2939"/>
      <c r="AR10" s="2940"/>
      <c r="AY10" s="375"/>
      <c r="AZ10" s="382">
        <v>5</v>
      </c>
      <c r="BA10" s="2951" t="str">
        <f t="shared" si="3"/>
        <v/>
      </c>
      <c r="BB10" s="2952"/>
      <c r="BC10" s="386"/>
      <c r="BD10" s="384" t="str">
        <f t="shared" si="4"/>
        <v/>
      </c>
      <c r="BE10" s="385" t="str">
        <f t="shared" si="5"/>
        <v/>
      </c>
      <c r="BF10" s="385" t="str">
        <f t="shared" si="6"/>
        <v/>
      </c>
      <c r="BG10" s="385" t="str">
        <f t="shared" si="7"/>
        <v/>
      </c>
      <c r="BH10" s="385" t="str">
        <f t="shared" si="8"/>
        <v/>
      </c>
      <c r="BI10" s="385" t="str">
        <f t="shared" si="9"/>
        <v/>
      </c>
      <c r="BJ10" s="385" t="str">
        <f t="shared" si="10"/>
        <v/>
      </c>
      <c r="BK10" s="385" t="str">
        <f t="shared" si="11"/>
        <v/>
      </c>
      <c r="BL10" s="385" t="str">
        <f t="shared" si="12"/>
        <v/>
      </c>
      <c r="BM10" s="385" t="str">
        <f t="shared" si="13"/>
        <v/>
      </c>
      <c r="BN10" s="385" t="str">
        <f t="shared" si="14"/>
        <v/>
      </c>
      <c r="BO10" s="385" t="str">
        <f t="shared" si="15"/>
        <v/>
      </c>
      <c r="BP10" s="385" t="str">
        <f t="shared" si="16"/>
        <v/>
      </c>
      <c r="BQ10" s="385" t="str">
        <f t="shared" si="17"/>
        <v/>
      </c>
      <c r="BR10" s="385" t="str">
        <f t="shared" si="18"/>
        <v/>
      </c>
      <c r="BS10" s="385" t="str">
        <f t="shared" si="19"/>
        <v/>
      </c>
      <c r="BT10" s="385" t="str">
        <f t="shared" si="20"/>
        <v/>
      </c>
      <c r="BU10" s="385" t="str">
        <f t="shared" si="21"/>
        <v/>
      </c>
      <c r="BV10" s="385" t="str">
        <f t="shared" si="22"/>
        <v/>
      </c>
      <c r="BW10" s="385" t="str">
        <f t="shared" si="23"/>
        <v/>
      </c>
      <c r="BX10" s="385" t="str">
        <f t="shared" si="24"/>
        <v/>
      </c>
      <c r="BY10" s="385" t="str">
        <f t="shared" si="25"/>
        <v/>
      </c>
      <c r="BZ10" s="385" t="str">
        <f t="shared" si="26"/>
        <v/>
      </c>
      <c r="CA10" s="385" t="str">
        <f t="shared" si="27"/>
        <v/>
      </c>
      <c r="CB10" s="385" t="str">
        <f t="shared" si="28"/>
        <v/>
      </c>
      <c r="CC10" s="385" t="str">
        <f t="shared" si="29"/>
        <v/>
      </c>
      <c r="CD10" s="385" t="str">
        <f t="shared" si="30"/>
        <v/>
      </c>
      <c r="CE10" s="385" t="str">
        <f t="shared" si="31"/>
        <v/>
      </c>
      <c r="CF10" s="385" t="str">
        <f t="shared" si="32"/>
        <v/>
      </c>
      <c r="CG10" s="385" t="str">
        <f t="shared" si="33"/>
        <v/>
      </c>
      <c r="CH10" s="385" t="str">
        <f t="shared" si="34"/>
        <v/>
      </c>
      <c r="CI10" s="385" t="str">
        <f t="shared" si="35"/>
        <v/>
      </c>
      <c r="CJ10" s="385" t="str">
        <f t="shared" si="36"/>
        <v/>
      </c>
      <c r="CK10" s="385" t="str">
        <f t="shared" si="37"/>
        <v/>
      </c>
      <c r="CL10" s="385" t="str">
        <f t="shared" si="38"/>
        <v/>
      </c>
      <c r="CM10" s="385" t="str">
        <f t="shared" si="39"/>
        <v/>
      </c>
      <c r="CN10" s="385" t="str">
        <f t="shared" si="40"/>
        <v/>
      </c>
      <c r="CO10" s="385" t="str">
        <f t="shared" si="41"/>
        <v/>
      </c>
      <c r="CP10" s="385" t="str">
        <f t="shared" si="42"/>
        <v/>
      </c>
      <c r="CQ10" s="385" t="str">
        <f t="shared" si="43"/>
        <v/>
      </c>
      <c r="CR10" s="385" t="str">
        <f t="shared" si="44"/>
        <v/>
      </c>
      <c r="CS10" s="385" t="str">
        <f t="shared" si="45"/>
        <v/>
      </c>
      <c r="CT10" s="385" t="str">
        <f t="shared" si="46"/>
        <v/>
      </c>
      <c r="CU10" s="385" t="str">
        <f t="shared" si="47"/>
        <v/>
      </c>
      <c r="CV10" s="385" t="str">
        <f t="shared" si="48"/>
        <v/>
      </c>
      <c r="CW10" s="385" t="str">
        <f t="shared" si="49"/>
        <v/>
      </c>
      <c r="CX10" s="385" t="str">
        <f t="shared" si="50"/>
        <v/>
      </c>
      <c r="CY10" s="385" t="str">
        <f t="shared" si="51"/>
        <v/>
      </c>
      <c r="CZ10" s="385" t="str">
        <f t="shared" si="52"/>
        <v/>
      </c>
      <c r="DA10" s="385" t="str">
        <f t="shared" si="53"/>
        <v/>
      </c>
    </row>
    <row r="11" spans="1:105" ht="14.1" customHeight="1">
      <c r="A11" s="270"/>
      <c r="B11" s="2933"/>
      <c r="C11" s="2934"/>
      <c r="D11" s="2934"/>
      <c r="E11" s="2934"/>
      <c r="F11" s="2935"/>
      <c r="G11" s="2936" t="s">
        <v>64</v>
      </c>
      <c r="H11" s="2937"/>
      <c r="I11" s="2937"/>
      <c r="J11" s="2938"/>
      <c r="K11" s="361"/>
      <c r="L11" s="358"/>
      <c r="M11" s="358"/>
      <c r="N11" s="358"/>
      <c r="O11" s="358"/>
      <c r="P11" s="358"/>
      <c r="Q11" s="358"/>
      <c r="R11" s="358"/>
      <c r="S11" s="358"/>
      <c r="T11" s="358"/>
      <c r="U11" s="358"/>
      <c r="V11" s="358"/>
      <c r="W11" s="358"/>
      <c r="X11" s="358"/>
      <c r="Y11" s="360"/>
      <c r="Z11" s="358"/>
      <c r="AA11" s="358"/>
      <c r="AB11" s="358"/>
      <c r="AC11" s="358"/>
      <c r="AD11" s="358"/>
      <c r="AE11" s="358"/>
      <c r="AF11" s="358"/>
      <c r="AG11" s="358"/>
      <c r="AH11" s="358"/>
      <c r="AI11" s="358"/>
      <c r="AJ11" s="358"/>
      <c r="AK11" s="358"/>
      <c r="AL11" s="358"/>
      <c r="AM11" s="358"/>
      <c r="AN11" s="358"/>
      <c r="AO11" s="358"/>
      <c r="AP11" s="358"/>
      <c r="AQ11" s="2939"/>
      <c r="AR11" s="2940"/>
      <c r="AY11" s="375"/>
      <c r="AZ11" s="382">
        <v>6</v>
      </c>
      <c r="BA11" s="2951" t="str">
        <f t="shared" si="3"/>
        <v/>
      </c>
      <c r="BB11" s="2952"/>
      <c r="BC11" s="386"/>
      <c r="BD11" s="384" t="str">
        <f t="shared" si="4"/>
        <v/>
      </c>
      <c r="BE11" s="385" t="str">
        <f t="shared" si="5"/>
        <v/>
      </c>
      <c r="BF11" s="385" t="str">
        <f t="shared" si="6"/>
        <v/>
      </c>
      <c r="BG11" s="385" t="str">
        <f t="shared" si="7"/>
        <v/>
      </c>
      <c r="BH11" s="385" t="str">
        <f t="shared" si="8"/>
        <v/>
      </c>
      <c r="BI11" s="385" t="str">
        <f t="shared" si="9"/>
        <v/>
      </c>
      <c r="BJ11" s="385" t="str">
        <f t="shared" si="10"/>
        <v/>
      </c>
      <c r="BK11" s="385" t="str">
        <f t="shared" si="11"/>
        <v/>
      </c>
      <c r="BL11" s="385" t="str">
        <f t="shared" si="12"/>
        <v/>
      </c>
      <c r="BM11" s="385" t="str">
        <f t="shared" si="13"/>
        <v/>
      </c>
      <c r="BN11" s="385" t="str">
        <f t="shared" si="14"/>
        <v/>
      </c>
      <c r="BO11" s="385" t="str">
        <f t="shared" si="15"/>
        <v/>
      </c>
      <c r="BP11" s="385" t="str">
        <f t="shared" si="16"/>
        <v/>
      </c>
      <c r="BQ11" s="385" t="str">
        <f t="shared" si="17"/>
        <v/>
      </c>
      <c r="BR11" s="385" t="str">
        <f t="shared" si="18"/>
        <v/>
      </c>
      <c r="BS11" s="385" t="str">
        <f t="shared" si="19"/>
        <v/>
      </c>
      <c r="BT11" s="385" t="str">
        <f t="shared" si="20"/>
        <v/>
      </c>
      <c r="BU11" s="385" t="str">
        <f t="shared" si="21"/>
        <v/>
      </c>
      <c r="BV11" s="385" t="str">
        <f t="shared" si="22"/>
        <v/>
      </c>
      <c r="BW11" s="385" t="str">
        <f t="shared" si="23"/>
        <v/>
      </c>
      <c r="BX11" s="385" t="str">
        <f t="shared" si="24"/>
        <v/>
      </c>
      <c r="BY11" s="385" t="str">
        <f t="shared" si="25"/>
        <v/>
      </c>
      <c r="BZ11" s="385" t="str">
        <f t="shared" si="26"/>
        <v/>
      </c>
      <c r="CA11" s="385" t="str">
        <f t="shared" si="27"/>
        <v/>
      </c>
      <c r="CB11" s="385" t="str">
        <f t="shared" si="28"/>
        <v/>
      </c>
      <c r="CC11" s="385" t="str">
        <f t="shared" si="29"/>
        <v/>
      </c>
      <c r="CD11" s="385" t="str">
        <f t="shared" si="30"/>
        <v/>
      </c>
      <c r="CE11" s="385" t="str">
        <f t="shared" si="31"/>
        <v/>
      </c>
      <c r="CF11" s="385" t="str">
        <f t="shared" si="32"/>
        <v/>
      </c>
      <c r="CG11" s="385" t="str">
        <f t="shared" si="33"/>
        <v/>
      </c>
      <c r="CH11" s="385" t="str">
        <f t="shared" si="34"/>
        <v/>
      </c>
      <c r="CI11" s="385" t="str">
        <f t="shared" si="35"/>
        <v/>
      </c>
      <c r="CJ11" s="385" t="str">
        <f t="shared" si="36"/>
        <v/>
      </c>
      <c r="CK11" s="385" t="str">
        <f t="shared" si="37"/>
        <v/>
      </c>
      <c r="CL11" s="385" t="str">
        <f t="shared" si="38"/>
        <v/>
      </c>
      <c r="CM11" s="385" t="str">
        <f t="shared" si="39"/>
        <v/>
      </c>
      <c r="CN11" s="385" t="str">
        <f t="shared" si="40"/>
        <v/>
      </c>
      <c r="CO11" s="385" t="str">
        <f t="shared" si="41"/>
        <v/>
      </c>
      <c r="CP11" s="385" t="str">
        <f t="shared" si="42"/>
        <v/>
      </c>
      <c r="CQ11" s="385" t="str">
        <f t="shared" si="43"/>
        <v/>
      </c>
      <c r="CR11" s="385" t="str">
        <f t="shared" si="44"/>
        <v/>
      </c>
      <c r="CS11" s="385" t="str">
        <f t="shared" si="45"/>
        <v/>
      </c>
      <c r="CT11" s="385" t="str">
        <f t="shared" si="46"/>
        <v/>
      </c>
      <c r="CU11" s="385" t="str">
        <f t="shared" si="47"/>
        <v/>
      </c>
      <c r="CV11" s="385" t="str">
        <f t="shared" si="48"/>
        <v/>
      </c>
      <c r="CW11" s="385" t="str">
        <f t="shared" si="49"/>
        <v/>
      </c>
      <c r="CX11" s="385" t="str">
        <f t="shared" si="50"/>
        <v/>
      </c>
      <c r="CY11" s="385" t="str">
        <f t="shared" si="51"/>
        <v/>
      </c>
      <c r="CZ11" s="385" t="str">
        <f t="shared" si="52"/>
        <v/>
      </c>
      <c r="DA11" s="385" t="str">
        <f t="shared" si="53"/>
        <v/>
      </c>
    </row>
    <row r="12" spans="1:105" ht="14.1" customHeight="1">
      <c r="A12" s="270"/>
      <c r="B12" s="2933"/>
      <c r="C12" s="2934"/>
      <c r="D12" s="2934"/>
      <c r="E12" s="2934"/>
      <c r="F12" s="2935"/>
      <c r="G12" s="2936" t="s">
        <v>64</v>
      </c>
      <c r="H12" s="2937"/>
      <c r="I12" s="2937"/>
      <c r="J12" s="293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2939"/>
      <c r="AR12" s="2940"/>
      <c r="AY12" s="375"/>
      <c r="AZ12" s="382">
        <v>7</v>
      </c>
      <c r="BA12" s="2951" t="str">
        <f t="shared" si="3"/>
        <v/>
      </c>
      <c r="BB12" s="2952"/>
      <c r="BC12" s="386"/>
      <c r="BD12" s="384" t="str">
        <f t="shared" si="4"/>
        <v/>
      </c>
      <c r="BE12" s="385" t="str">
        <f t="shared" si="5"/>
        <v/>
      </c>
      <c r="BF12" s="385" t="str">
        <f t="shared" si="6"/>
        <v/>
      </c>
      <c r="BG12" s="385" t="str">
        <f t="shared" si="7"/>
        <v/>
      </c>
      <c r="BH12" s="385" t="str">
        <f t="shared" si="8"/>
        <v/>
      </c>
      <c r="BI12" s="385" t="str">
        <f t="shared" si="9"/>
        <v/>
      </c>
      <c r="BJ12" s="385" t="str">
        <f t="shared" si="10"/>
        <v/>
      </c>
      <c r="BK12" s="385" t="str">
        <f t="shared" si="11"/>
        <v/>
      </c>
      <c r="BL12" s="385" t="str">
        <f t="shared" si="12"/>
        <v/>
      </c>
      <c r="BM12" s="385" t="str">
        <f t="shared" si="13"/>
        <v/>
      </c>
      <c r="BN12" s="385" t="str">
        <f t="shared" si="14"/>
        <v/>
      </c>
      <c r="BO12" s="385" t="str">
        <f t="shared" si="15"/>
        <v/>
      </c>
      <c r="BP12" s="385" t="str">
        <f t="shared" si="16"/>
        <v/>
      </c>
      <c r="BQ12" s="385" t="str">
        <f t="shared" si="17"/>
        <v/>
      </c>
      <c r="BR12" s="385" t="str">
        <f t="shared" si="18"/>
        <v/>
      </c>
      <c r="BS12" s="385" t="str">
        <f t="shared" si="19"/>
        <v/>
      </c>
      <c r="BT12" s="385" t="str">
        <f t="shared" si="20"/>
        <v/>
      </c>
      <c r="BU12" s="385" t="str">
        <f t="shared" si="21"/>
        <v/>
      </c>
      <c r="BV12" s="385" t="str">
        <f t="shared" si="22"/>
        <v/>
      </c>
      <c r="BW12" s="385" t="str">
        <f t="shared" si="23"/>
        <v/>
      </c>
      <c r="BX12" s="385" t="str">
        <f t="shared" si="24"/>
        <v/>
      </c>
      <c r="BY12" s="385" t="str">
        <f t="shared" si="25"/>
        <v/>
      </c>
      <c r="BZ12" s="385" t="str">
        <f t="shared" si="26"/>
        <v/>
      </c>
      <c r="CA12" s="385" t="str">
        <f t="shared" si="27"/>
        <v/>
      </c>
      <c r="CB12" s="385" t="str">
        <f t="shared" si="28"/>
        <v/>
      </c>
      <c r="CC12" s="385" t="str">
        <f t="shared" si="29"/>
        <v/>
      </c>
      <c r="CD12" s="385" t="str">
        <f t="shared" si="30"/>
        <v/>
      </c>
      <c r="CE12" s="385" t="str">
        <f t="shared" si="31"/>
        <v/>
      </c>
      <c r="CF12" s="385" t="str">
        <f t="shared" si="32"/>
        <v/>
      </c>
      <c r="CG12" s="385" t="str">
        <f t="shared" si="33"/>
        <v/>
      </c>
      <c r="CH12" s="385" t="str">
        <f t="shared" si="34"/>
        <v/>
      </c>
      <c r="CI12" s="385" t="str">
        <f t="shared" si="35"/>
        <v/>
      </c>
      <c r="CJ12" s="385" t="str">
        <f t="shared" si="36"/>
        <v/>
      </c>
      <c r="CK12" s="385" t="str">
        <f t="shared" si="37"/>
        <v/>
      </c>
      <c r="CL12" s="385" t="str">
        <f t="shared" si="38"/>
        <v/>
      </c>
      <c r="CM12" s="385" t="str">
        <f t="shared" si="39"/>
        <v/>
      </c>
      <c r="CN12" s="385" t="str">
        <f t="shared" si="40"/>
        <v/>
      </c>
      <c r="CO12" s="385" t="str">
        <f t="shared" si="41"/>
        <v/>
      </c>
      <c r="CP12" s="385" t="str">
        <f t="shared" si="42"/>
        <v/>
      </c>
      <c r="CQ12" s="385" t="str">
        <f t="shared" si="43"/>
        <v/>
      </c>
      <c r="CR12" s="385" t="str">
        <f t="shared" si="44"/>
        <v/>
      </c>
      <c r="CS12" s="385" t="str">
        <f t="shared" si="45"/>
        <v/>
      </c>
      <c r="CT12" s="385" t="str">
        <f t="shared" si="46"/>
        <v/>
      </c>
      <c r="CU12" s="385" t="str">
        <f t="shared" si="47"/>
        <v/>
      </c>
      <c r="CV12" s="385" t="str">
        <f t="shared" si="48"/>
        <v/>
      </c>
      <c r="CW12" s="385" t="str">
        <f t="shared" si="49"/>
        <v/>
      </c>
      <c r="CX12" s="385" t="str">
        <f t="shared" si="50"/>
        <v/>
      </c>
      <c r="CY12" s="385" t="str">
        <f t="shared" si="51"/>
        <v/>
      </c>
      <c r="CZ12" s="385" t="str">
        <f t="shared" si="52"/>
        <v/>
      </c>
      <c r="DA12" s="385" t="str">
        <f t="shared" si="53"/>
        <v/>
      </c>
    </row>
    <row r="13" spans="1:105" ht="14.1" customHeight="1">
      <c r="A13" s="270"/>
      <c r="B13" s="2933"/>
      <c r="C13" s="2934"/>
      <c r="D13" s="2934"/>
      <c r="E13" s="2934"/>
      <c r="F13" s="2935"/>
      <c r="G13" s="2936" t="s">
        <v>64</v>
      </c>
      <c r="H13" s="2937"/>
      <c r="I13" s="2937"/>
      <c r="J13" s="2938"/>
      <c r="K13" s="358"/>
      <c r="L13" s="358"/>
      <c r="M13" s="358"/>
      <c r="N13" s="358"/>
      <c r="O13" s="358"/>
      <c r="P13" s="358"/>
      <c r="Q13" s="358"/>
      <c r="R13" s="358"/>
      <c r="S13" s="358"/>
      <c r="T13" s="358"/>
      <c r="U13" s="358"/>
      <c r="V13" s="360"/>
      <c r="W13" s="358"/>
      <c r="X13" s="358"/>
      <c r="Y13" s="360"/>
      <c r="Z13" s="358"/>
      <c r="AA13" s="358"/>
      <c r="AB13" s="358"/>
      <c r="AC13" s="358"/>
      <c r="AD13" s="358"/>
      <c r="AE13" s="358"/>
      <c r="AF13" s="358"/>
      <c r="AG13" s="358"/>
      <c r="AH13" s="358"/>
      <c r="AI13" s="358"/>
      <c r="AJ13" s="358"/>
      <c r="AK13" s="358"/>
      <c r="AL13" s="358"/>
      <c r="AM13" s="358"/>
      <c r="AN13" s="358"/>
      <c r="AO13" s="358"/>
      <c r="AP13" s="358"/>
      <c r="AQ13" s="2939"/>
      <c r="AR13" s="2940"/>
      <c r="AY13" s="375"/>
      <c r="AZ13" s="382">
        <v>8</v>
      </c>
      <c r="BA13" s="2951" t="str">
        <f t="shared" si="3"/>
        <v/>
      </c>
      <c r="BB13" s="2952"/>
      <c r="BC13" s="386"/>
      <c r="BD13" s="384" t="str">
        <f t="shared" si="4"/>
        <v/>
      </c>
      <c r="BE13" s="385" t="str">
        <f t="shared" si="5"/>
        <v/>
      </c>
      <c r="BF13" s="385" t="str">
        <f t="shared" si="6"/>
        <v/>
      </c>
      <c r="BG13" s="385" t="str">
        <f t="shared" si="7"/>
        <v/>
      </c>
      <c r="BH13" s="385" t="str">
        <f t="shared" si="8"/>
        <v/>
      </c>
      <c r="BI13" s="385" t="str">
        <f t="shared" si="9"/>
        <v/>
      </c>
      <c r="BJ13" s="385" t="str">
        <f t="shared" si="10"/>
        <v/>
      </c>
      <c r="BK13" s="385" t="str">
        <f t="shared" si="11"/>
        <v/>
      </c>
      <c r="BL13" s="385" t="str">
        <f t="shared" si="12"/>
        <v/>
      </c>
      <c r="BM13" s="385" t="str">
        <f t="shared" si="13"/>
        <v/>
      </c>
      <c r="BN13" s="385" t="str">
        <f t="shared" si="14"/>
        <v/>
      </c>
      <c r="BO13" s="385" t="str">
        <f t="shared" si="15"/>
        <v/>
      </c>
      <c r="BP13" s="385" t="str">
        <f t="shared" si="16"/>
        <v/>
      </c>
      <c r="BQ13" s="385" t="str">
        <f t="shared" si="17"/>
        <v/>
      </c>
      <c r="BR13" s="385" t="str">
        <f t="shared" si="18"/>
        <v/>
      </c>
      <c r="BS13" s="385" t="str">
        <f t="shared" si="19"/>
        <v/>
      </c>
      <c r="BT13" s="385" t="str">
        <f t="shared" si="20"/>
        <v/>
      </c>
      <c r="BU13" s="385" t="str">
        <f t="shared" si="21"/>
        <v/>
      </c>
      <c r="BV13" s="385" t="str">
        <f t="shared" si="22"/>
        <v/>
      </c>
      <c r="BW13" s="385" t="str">
        <f t="shared" si="23"/>
        <v/>
      </c>
      <c r="BX13" s="385" t="str">
        <f t="shared" si="24"/>
        <v/>
      </c>
      <c r="BY13" s="385" t="str">
        <f t="shared" si="25"/>
        <v/>
      </c>
      <c r="BZ13" s="385" t="str">
        <f t="shared" si="26"/>
        <v/>
      </c>
      <c r="CA13" s="385" t="str">
        <f t="shared" si="27"/>
        <v/>
      </c>
      <c r="CB13" s="385" t="str">
        <f t="shared" si="28"/>
        <v/>
      </c>
      <c r="CC13" s="385" t="str">
        <f t="shared" si="29"/>
        <v/>
      </c>
      <c r="CD13" s="385" t="str">
        <f t="shared" si="30"/>
        <v/>
      </c>
      <c r="CE13" s="385" t="str">
        <f t="shared" si="31"/>
        <v/>
      </c>
      <c r="CF13" s="385" t="str">
        <f t="shared" si="32"/>
        <v/>
      </c>
      <c r="CG13" s="385" t="str">
        <f t="shared" si="33"/>
        <v/>
      </c>
      <c r="CH13" s="385" t="str">
        <f t="shared" si="34"/>
        <v/>
      </c>
      <c r="CI13" s="385" t="str">
        <f t="shared" si="35"/>
        <v/>
      </c>
      <c r="CJ13" s="385" t="str">
        <f t="shared" si="36"/>
        <v/>
      </c>
      <c r="CK13" s="385" t="str">
        <f t="shared" si="37"/>
        <v/>
      </c>
      <c r="CL13" s="385" t="str">
        <f t="shared" si="38"/>
        <v/>
      </c>
      <c r="CM13" s="385" t="str">
        <f t="shared" si="39"/>
        <v/>
      </c>
      <c r="CN13" s="385" t="str">
        <f t="shared" si="40"/>
        <v/>
      </c>
      <c r="CO13" s="385" t="str">
        <f t="shared" si="41"/>
        <v/>
      </c>
      <c r="CP13" s="385" t="str">
        <f t="shared" si="42"/>
        <v/>
      </c>
      <c r="CQ13" s="385" t="str">
        <f t="shared" si="43"/>
        <v/>
      </c>
      <c r="CR13" s="385" t="str">
        <f t="shared" si="44"/>
        <v/>
      </c>
      <c r="CS13" s="385" t="str">
        <f t="shared" si="45"/>
        <v/>
      </c>
      <c r="CT13" s="385" t="str">
        <f t="shared" si="46"/>
        <v/>
      </c>
      <c r="CU13" s="385" t="str">
        <f t="shared" si="47"/>
        <v/>
      </c>
      <c r="CV13" s="385" t="str">
        <f t="shared" si="48"/>
        <v/>
      </c>
      <c r="CW13" s="385" t="str">
        <f t="shared" si="49"/>
        <v/>
      </c>
      <c r="CX13" s="385" t="str">
        <f t="shared" si="50"/>
        <v/>
      </c>
      <c r="CY13" s="385" t="str">
        <f t="shared" si="51"/>
        <v/>
      </c>
      <c r="CZ13" s="385" t="str">
        <f t="shared" si="52"/>
        <v/>
      </c>
      <c r="DA13" s="385" t="str">
        <f t="shared" si="53"/>
        <v/>
      </c>
    </row>
    <row r="14" spans="1:105" ht="14.1" customHeight="1">
      <c r="A14" s="270"/>
      <c r="B14" s="2933"/>
      <c r="C14" s="2934"/>
      <c r="D14" s="2934"/>
      <c r="E14" s="2934"/>
      <c r="F14" s="2935"/>
      <c r="G14" s="2936"/>
      <c r="H14" s="2937"/>
      <c r="I14" s="2937"/>
      <c r="J14" s="2938"/>
      <c r="K14" s="361"/>
      <c r="L14" s="358"/>
      <c r="M14" s="358"/>
      <c r="N14" s="358"/>
      <c r="O14" s="358"/>
      <c r="P14" s="358"/>
      <c r="Q14" s="358"/>
      <c r="R14" s="358"/>
      <c r="S14" s="358"/>
      <c r="T14" s="358"/>
      <c r="U14" s="358"/>
      <c r="V14" s="358"/>
      <c r="W14" s="358"/>
      <c r="X14" s="358"/>
      <c r="Y14" s="360"/>
      <c r="Z14" s="358"/>
      <c r="AA14" s="358"/>
      <c r="AB14" s="358"/>
      <c r="AC14" s="358"/>
      <c r="AD14" s="358"/>
      <c r="AE14" s="358"/>
      <c r="AF14" s="358"/>
      <c r="AG14" s="358"/>
      <c r="AH14" s="358"/>
      <c r="AI14" s="358"/>
      <c r="AJ14" s="358"/>
      <c r="AK14" s="358"/>
      <c r="AL14" s="358"/>
      <c r="AM14" s="358"/>
      <c r="AN14" s="358"/>
      <c r="AO14" s="358"/>
      <c r="AP14" s="358"/>
      <c r="AQ14" s="2939"/>
      <c r="AR14" s="2940"/>
      <c r="AY14" s="375"/>
      <c r="AZ14" s="382">
        <v>9</v>
      </c>
      <c r="BA14" s="2951" t="str">
        <f t="shared" si="3"/>
        <v/>
      </c>
      <c r="BB14" s="2952"/>
      <c r="BC14" s="386"/>
      <c r="BD14" s="384" t="str">
        <f t="shared" si="4"/>
        <v/>
      </c>
      <c r="BE14" s="385" t="str">
        <f t="shared" si="5"/>
        <v/>
      </c>
      <c r="BF14" s="385" t="str">
        <f t="shared" si="6"/>
        <v/>
      </c>
      <c r="BG14" s="385" t="str">
        <f t="shared" si="7"/>
        <v/>
      </c>
      <c r="BH14" s="385" t="str">
        <f t="shared" si="8"/>
        <v/>
      </c>
      <c r="BI14" s="385" t="str">
        <f t="shared" si="9"/>
        <v/>
      </c>
      <c r="BJ14" s="385" t="str">
        <f t="shared" si="10"/>
        <v/>
      </c>
      <c r="BK14" s="385" t="str">
        <f t="shared" si="11"/>
        <v/>
      </c>
      <c r="BL14" s="385" t="str">
        <f t="shared" si="12"/>
        <v/>
      </c>
      <c r="BM14" s="385" t="str">
        <f t="shared" si="13"/>
        <v/>
      </c>
      <c r="BN14" s="385" t="str">
        <f t="shared" si="14"/>
        <v/>
      </c>
      <c r="BO14" s="385" t="str">
        <f t="shared" si="15"/>
        <v/>
      </c>
      <c r="BP14" s="385" t="str">
        <f t="shared" si="16"/>
        <v/>
      </c>
      <c r="BQ14" s="385" t="str">
        <f t="shared" si="17"/>
        <v/>
      </c>
      <c r="BR14" s="385" t="str">
        <f t="shared" si="18"/>
        <v/>
      </c>
      <c r="BS14" s="385" t="str">
        <f t="shared" si="19"/>
        <v/>
      </c>
      <c r="BT14" s="385" t="str">
        <f t="shared" si="20"/>
        <v/>
      </c>
      <c r="BU14" s="385" t="str">
        <f t="shared" si="21"/>
        <v/>
      </c>
      <c r="BV14" s="385" t="str">
        <f t="shared" si="22"/>
        <v/>
      </c>
      <c r="BW14" s="385" t="str">
        <f t="shared" si="23"/>
        <v/>
      </c>
      <c r="BX14" s="385" t="str">
        <f t="shared" si="24"/>
        <v/>
      </c>
      <c r="BY14" s="385" t="str">
        <f t="shared" si="25"/>
        <v/>
      </c>
      <c r="BZ14" s="385" t="str">
        <f t="shared" si="26"/>
        <v/>
      </c>
      <c r="CA14" s="385" t="str">
        <f t="shared" si="27"/>
        <v/>
      </c>
      <c r="CB14" s="385" t="str">
        <f t="shared" si="28"/>
        <v/>
      </c>
      <c r="CC14" s="385" t="str">
        <f t="shared" si="29"/>
        <v/>
      </c>
      <c r="CD14" s="385" t="str">
        <f t="shared" si="30"/>
        <v/>
      </c>
      <c r="CE14" s="385" t="str">
        <f t="shared" si="31"/>
        <v/>
      </c>
      <c r="CF14" s="385" t="str">
        <f t="shared" si="32"/>
        <v/>
      </c>
      <c r="CG14" s="385" t="str">
        <f t="shared" si="33"/>
        <v/>
      </c>
      <c r="CH14" s="385" t="str">
        <f t="shared" si="34"/>
        <v/>
      </c>
      <c r="CI14" s="385" t="str">
        <f t="shared" si="35"/>
        <v/>
      </c>
      <c r="CJ14" s="385" t="str">
        <f t="shared" si="36"/>
        <v/>
      </c>
      <c r="CK14" s="385" t="str">
        <f t="shared" si="37"/>
        <v/>
      </c>
      <c r="CL14" s="385" t="str">
        <f t="shared" si="38"/>
        <v/>
      </c>
      <c r="CM14" s="385" t="str">
        <f t="shared" si="39"/>
        <v/>
      </c>
      <c r="CN14" s="385" t="str">
        <f t="shared" si="40"/>
        <v/>
      </c>
      <c r="CO14" s="385" t="str">
        <f t="shared" si="41"/>
        <v/>
      </c>
      <c r="CP14" s="385" t="str">
        <f t="shared" si="42"/>
        <v/>
      </c>
      <c r="CQ14" s="385" t="str">
        <f t="shared" si="43"/>
        <v/>
      </c>
      <c r="CR14" s="385" t="str">
        <f t="shared" si="44"/>
        <v/>
      </c>
      <c r="CS14" s="385" t="str">
        <f t="shared" si="45"/>
        <v/>
      </c>
      <c r="CT14" s="385" t="str">
        <f t="shared" si="46"/>
        <v/>
      </c>
      <c r="CU14" s="385" t="str">
        <f t="shared" si="47"/>
        <v/>
      </c>
      <c r="CV14" s="385" t="str">
        <f t="shared" si="48"/>
        <v/>
      </c>
      <c r="CW14" s="385" t="str">
        <f t="shared" si="49"/>
        <v/>
      </c>
      <c r="CX14" s="385" t="str">
        <f t="shared" si="50"/>
        <v/>
      </c>
      <c r="CY14" s="385" t="str">
        <f t="shared" si="51"/>
        <v/>
      </c>
      <c r="CZ14" s="385" t="str">
        <f t="shared" si="52"/>
        <v/>
      </c>
      <c r="DA14" s="385" t="str">
        <f t="shared" si="53"/>
        <v/>
      </c>
    </row>
    <row r="15" spans="1:105" ht="14.1" customHeight="1">
      <c r="A15" s="270"/>
      <c r="B15" s="2933"/>
      <c r="C15" s="2934"/>
      <c r="D15" s="2934"/>
      <c r="E15" s="2934"/>
      <c r="F15" s="2935"/>
      <c r="G15" s="2936"/>
      <c r="H15" s="2937"/>
      <c r="I15" s="2937"/>
      <c r="J15" s="293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2939"/>
      <c r="AR15" s="2940"/>
      <c r="AZ15" s="382">
        <v>10</v>
      </c>
      <c r="BA15" s="2951" t="str">
        <f t="shared" si="3"/>
        <v/>
      </c>
      <c r="BB15" s="2952"/>
      <c r="BC15" s="386"/>
      <c r="BD15" s="384" t="str">
        <f t="shared" si="4"/>
        <v/>
      </c>
      <c r="BE15" s="385" t="str">
        <f t="shared" si="5"/>
        <v/>
      </c>
      <c r="BF15" s="385" t="str">
        <f t="shared" si="6"/>
        <v/>
      </c>
      <c r="BG15" s="385" t="str">
        <f t="shared" si="7"/>
        <v/>
      </c>
      <c r="BH15" s="385" t="str">
        <f t="shared" si="8"/>
        <v/>
      </c>
      <c r="BI15" s="385" t="str">
        <f t="shared" si="9"/>
        <v/>
      </c>
      <c r="BJ15" s="385" t="str">
        <f t="shared" si="10"/>
        <v/>
      </c>
      <c r="BK15" s="385" t="str">
        <f t="shared" si="11"/>
        <v/>
      </c>
      <c r="BL15" s="385" t="str">
        <f t="shared" si="12"/>
        <v/>
      </c>
      <c r="BM15" s="385" t="str">
        <f t="shared" si="13"/>
        <v/>
      </c>
      <c r="BN15" s="385" t="str">
        <f t="shared" si="14"/>
        <v/>
      </c>
      <c r="BO15" s="385" t="str">
        <f t="shared" si="15"/>
        <v/>
      </c>
      <c r="BP15" s="385" t="str">
        <f t="shared" si="16"/>
        <v/>
      </c>
      <c r="BQ15" s="385" t="str">
        <f t="shared" si="17"/>
        <v/>
      </c>
      <c r="BR15" s="385" t="str">
        <f t="shared" si="18"/>
        <v/>
      </c>
      <c r="BS15" s="385" t="str">
        <f t="shared" si="19"/>
        <v/>
      </c>
      <c r="BT15" s="385" t="str">
        <f t="shared" si="20"/>
        <v/>
      </c>
      <c r="BU15" s="385" t="str">
        <f t="shared" si="21"/>
        <v/>
      </c>
      <c r="BV15" s="385" t="str">
        <f t="shared" si="22"/>
        <v/>
      </c>
      <c r="BW15" s="385" t="str">
        <f t="shared" si="23"/>
        <v/>
      </c>
      <c r="BX15" s="385" t="str">
        <f t="shared" si="24"/>
        <v/>
      </c>
      <c r="BY15" s="385" t="str">
        <f t="shared" si="25"/>
        <v/>
      </c>
      <c r="BZ15" s="385" t="str">
        <f t="shared" si="26"/>
        <v/>
      </c>
      <c r="CA15" s="385" t="str">
        <f t="shared" si="27"/>
        <v/>
      </c>
      <c r="CB15" s="385" t="str">
        <f t="shared" si="28"/>
        <v/>
      </c>
      <c r="CC15" s="385" t="str">
        <f t="shared" si="29"/>
        <v/>
      </c>
      <c r="CD15" s="385" t="str">
        <f t="shared" si="30"/>
        <v/>
      </c>
      <c r="CE15" s="385" t="str">
        <f t="shared" si="31"/>
        <v/>
      </c>
      <c r="CF15" s="385" t="str">
        <f t="shared" si="32"/>
        <v/>
      </c>
      <c r="CG15" s="385" t="str">
        <f t="shared" si="33"/>
        <v/>
      </c>
      <c r="CH15" s="385" t="str">
        <f t="shared" si="34"/>
        <v/>
      </c>
      <c r="CI15" s="385" t="str">
        <f t="shared" si="35"/>
        <v/>
      </c>
      <c r="CJ15" s="385" t="str">
        <f t="shared" si="36"/>
        <v/>
      </c>
      <c r="CK15" s="385" t="str">
        <f t="shared" si="37"/>
        <v/>
      </c>
      <c r="CL15" s="385" t="str">
        <f t="shared" si="38"/>
        <v/>
      </c>
      <c r="CM15" s="385" t="str">
        <f t="shared" si="39"/>
        <v/>
      </c>
      <c r="CN15" s="385" t="str">
        <f t="shared" si="40"/>
        <v/>
      </c>
      <c r="CO15" s="385" t="str">
        <f t="shared" si="41"/>
        <v/>
      </c>
      <c r="CP15" s="385" t="str">
        <f t="shared" si="42"/>
        <v/>
      </c>
      <c r="CQ15" s="385" t="str">
        <f t="shared" si="43"/>
        <v/>
      </c>
      <c r="CR15" s="385" t="str">
        <f t="shared" si="44"/>
        <v/>
      </c>
      <c r="CS15" s="385" t="str">
        <f t="shared" si="45"/>
        <v/>
      </c>
      <c r="CT15" s="385" t="str">
        <f t="shared" si="46"/>
        <v/>
      </c>
      <c r="CU15" s="385" t="str">
        <f t="shared" si="47"/>
        <v/>
      </c>
      <c r="CV15" s="385" t="str">
        <f t="shared" si="48"/>
        <v/>
      </c>
      <c r="CW15" s="385" t="str">
        <f t="shared" si="49"/>
        <v/>
      </c>
      <c r="CX15" s="385" t="str">
        <f t="shared" si="50"/>
        <v/>
      </c>
      <c r="CY15" s="385" t="str">
        <f t="shared" si="51"/>
        <v/>
      </c>
      <c r="CZ15" s="385" t="str">
        <f t="shared" si="52"/>
        <v/>
      </c>
      <c r="DA15" s="385" t="str">
        <f t="shared" si="53"/>
        <v/>
      </c>
    </row>
    <row r="16" spans="1:105" ht="14.1" customHeight="1">
      <c r="A16" s="270"/>
      <c r="B16" s="2933"/>
      <c r="C16" s="2934"/>
      <c r="D16" s="2934"/>
      <c r="E16" s="2934"/>
      <c r="F16" s="2935"/>
      <c r="G16" s="2936"/>
      <c r="H16" s="2937"/>
      <c r="I16" s="2937"/>
      <c r="J16" s="293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2939"/>
      <c r="AR16" s="2940"/>
      <c r="AZ16" s="382">
        <v>11</v>
      </c>
      <c r="BA16" s="2951" t="str">
        <f t="shared" si="3"/>
        <v/>
      </c>
      <c r="BB16" s="2952"/>
      <c r="BC16" s="386"/>
      <c r="BD16" s="384" t="str">
        <f t="shared" si="4"/>
        <v/>
      </c>
      <c r="BE16" s="385" t="str">
        <f t="shared" si="5"/>
        <v/>
      </c>
      <c r="BF16" s="385" t="str">
        <f t="shared" si="6"/>
        <v/>
      </c>
      <c r="BG16" s="385" t="str">
        <f t="shared" si="7"/>
        <v/>
      </c>
      <c r="BH16" s="385" t="str">
        <f t="shared" si="8"/>
        <v/>
      </c>
      <c r="BI16" s="385" t="str">
        <f t="shared" si="9"/>
        <v/>
      </c>
      <c r="BJ16" s="385" t="str">
        <f t="shared" si="10"/>
        <v/>
      </c>
      <c r="BK16" s="385" t="str">
        <f t="shared" si="11"/>
        <v/>
      </c>
      <c r="BL16" s="385" t="str">
        <f t="shared" si="12"/>
        <v/>
      </c>
      <c r="BM16" s="385" t="str">
        <f t="shared" si="13"/>
        <v/>
      </c>
      <c r="BN16" s="385" t="str">
        <f t="shared" si="14"/>
        <v/>
      </c>
      <c r="BO16" s="385" t="str">
        <f t="shared" si="15"/>
        <v/>
      </c>
      <c r="BP16" s="385" t="str">
        <f t="shared" si="16"/>
        <v/>
      </c>
      <c r="BQ16" s="385" t="str">
        <f t="shared" si="17"/>
        <v/>
      </c>
      <c r="BR16" s="385" t="str">
        <f t="shared" si="18"/>
        <v/>
      </c>
      <c r="BS16" s="385" t="str">
        <f t="shared" si="19"/>
        <v/>
      </c>
      <c r="BT16" s="385" t="str">
        <f t="shared" si="20"/>
        <v/>
      </c>
      <c r="BU16" s="385" t="str">
        <f t="shared" si="21"/>
        <v/>
      </c>
      <c r="BV16" s="385" t="str">
        <f t="shared" si="22"/>
        <v/>
      </c>
      <c r="BW16" s="385" t="str">
        <f t="shared" si="23"/>
        <v/>
      </c>
      <c r="BX16" s="385" t="str">
        <f t="shared" si="24"/>
        <v/>
      </c>
      <c r="BY16" s="385" t="str">
        <f t="shared" si="25"/>
        <v/>
      </c>
      <c r="BZ16" s="385" t="str">
        <f t="shared" si="26"/>
        <v/>
      </c>
      <c r="CA16" s="385" t="str">
        <f t="shared" si="27"/>
        <v/>
      </c>
      <c r="CB16" s="385" t="str">
        <f t="shared" si="28"/>
        <v/>
      </c>
      <c r="CC16" s="385" t="str">
        <f t="shared" si="29"/>
        <v/>
      </c>
      <c r="CD16" s="385" t="str">
        <f t="shared" si="30"/>
        <v/>
      </c>
      <c r="CE16" s="385" t="str">
        <f t="shared" si="31"/>
        <v/>
      </c>
      <c r="CF16" s="385" t="str">
        <f t="shared" si="32"/>
        <v/>
      </c>
      <c r="CG16" s="385" t="str">
        <f t="shared" si="33"/>
        <v/>
      </c>
      <c r="CH16" s="385" t="str">
        <f t="shared" si="34"/>
        <v/>
      </c>
      <c r="CI16" s="385" t="str">
        <f t="shared" si="35"/>
        <v/>
      </c>
      <c r="CJ16" s="385" t="str">
        <f t="shared" si="36"/>
        <v/>
      </c>
      <c r="CK16" s="385" t="str">
        <f t="shared" si="37"/>
        <v/>
      </c>
      <c r="CL16" s="385" t="str">
        <f t="shared" si="38"/>
        <v/>
      </c>
      <c r="CM16" s="385" t="str">
        <f t="shared" si="39"/>
        <v/>
      </c>
      <c r="CN16" s="385" t="str">
        <f t="shared" si="40"/>
        <v/>
      </c>
      <c r="CO16" s="385" t="str">
        <f t="shared" si="41"/>
        <v/>
      </c>
      <c r="CP16" s="385" t="str">
        <f t="shared" si="42"/>
        <v/>
      </c>
      <c r="CQ16" s="385" t="str">
        <f t="shared" si="43"/>
        <v/>
      </c>
      <c r="CR16" s="385" t="str">
        <f t="shared" si="44"/>
        <v/>
      </c>
      <c r="CS16" s="385" t="str">
        <f t="shared" si="45"/>
        <v/>
      </c>
      <c r="CT16" s="385" t="str">
        <f t="shared" si="46"/>
        <v/>
      </c>
      <c r="CU16" s="385" t="str">
        <f t="shared" si="47"/>
        <v/>
      </c>
      <c r="CV16" s="385" t="str">
        <f t="shared" si="48"/>
        <v/>
      </c>
      <c r="CW16" s="385" t="str">
        <f t="shared" si="49"/>
        <v/>
      </c>
      <c r="CX16" s="385" t="str">
        <f t="shared" si="50"/>
        <v/>
      </c>
      <c r="CY16" s="385" t="str">
        <f t="shared" si="51"/>
        <v/>
      </c>
      <c r="CZ16" s="385" t="str">
        <f t="shared" si="52"/>
        <v/>
      </c>
      <c r="DA16" s="385" t="str">
        <f t="shared" si="53"/>
        <v/>
      </c>
    </row>
    <row r="17" spans="1:105" ht="14.1" customHeight="1">
      <c r="A17" s="270"/>
      <c r="B17" s="2933"/>
      <c r="C17" s="2934"/>
      <c r="D17" s="2934"/>
      <c r="E17" s="2934"/>
      <c r="F17" s="2935"/>
      <c r="G17" s="2936" t="s">
        <v>853</v>
      </c>
      <c r="H17" s="2937"/>
      <c r="I17" s="2937"/>
      <c r="J17" s="2938"/>
      <c r="K17" s="358"/>
      <c r="L17" s="358"/>
      <c r="M17" s="358"/>
      <c r="N17" s="358"/>
      <c r="O17" s="358"/>
      <c r="P17" s="358"/>
      <c r="Q17" s="358"/>
      <c r="R17" s="358"/>
      <c r="S17" s="358"/>
      <c r="T17" s="358"/>
      <c r="U17" s="358"/>
      <c r="V17" s="360"/>
      <c r="W17" s="358"/>
      <c r="X17" s="358"/>
      <c r="Y17" s="360"/>
      <c r="Z17" s="358"/>
      <c r="AA17" s="358"/>
      <c r="AB17" s="358"/>
      <c r="AC17" s="358"/>
      <c r="AD17" s="358"/>
      <c r="AE17" s="358"/>
      <c r="AF17" s="358"/>
      <c r="AG17" s="358"/>
      <c r="AH17" s="358"/>
      <c r="AI17" s="358"/>
      <c r="AJ17" s="358"/>
      <c r="AK17" s="358"/>
      <c r="AL17" s="358"/>
      <c r="AM17" s="358"/>
      <c r="AN17" s="358"/>
      <c r="AO17" s="358"/>
      <c r="AP17" s="358"/>
      <c r="AQ17" s="2939"/>
      <c r="AR17" s="2940"/>
      <c r="AZ17" s="382">
        <v>12</v>
      </c>
      <c r="BA17" s="2951" t="str">
        <f t="shared" si="3"/>
        <v/>
      </c>
      <c r="BB17" s="2952"/>
      <c r="BC17" s="386"/>
      <c r="BD17" s="384" t="str">
        <f t="shared" si="4"/>
        <v/>
      </c>
      <c r="BE17" s="385" t="str">
        <f t="shared" si="5"/>
        <v/>
      </c>
      <c r="BF17" s="385" t="str">
        <f t="shared" si="6"/>
        <v/>
      </c>
      <c r="BG17" s="385" t="str">
        <f t="shared" si="7"/>
        <v/>
      </c>
      <c r="BH17" s="385" t="str">
        <f t="shared" si="8"/>
        <v/>
      </c>
      <c r="BI17" s="385" t="str">
        <f t="shared" si="9"/>
        <v/>
      </c>
      <c r="BJ17" s="385" t="str">
        <f t="shared" si="10"/>
        <v/>
      </c>
      <c r="BK17" s="385" t="str">
        <f t="shared" si="11"/>
        <v/>
      </c>
      <c r="BL17" s="385" t="str">
        <f t="shared" si="12"/>
        <v/>
      </c>
      <c r="BM17" s="385" t="str">
        <f t="shared" si="13"/>
        <v/>
      </c>
      <c r="BN17" s="385" t="str">
        <f t="shared" si="14"/>
        <v/>
      </c>
      <c r="BO17" s="385" t="str">
        <f t="shared" si="15"/>
        <v/>
      </c>
      <c r="BP17" s="385" t="str">
        <f t="shared" si="16"/>
        <v/>
      </c>
      <c r="BQ17" s="385" t="str">
        <f t="shared" si="17"/>
        <v/>
      </c>
      <c r="BR17" s="385" t="str">
        <f t="shared" si="18"/>
        <v/>
      </c>
      <c r="BS17" s="385" t="str">
        <f t="shared" si="19"/>
        <v/>
      </c>
      <c r="BT17" s="385" t="str">
        <f t="shared" si="20"/>
        <v/>
      </c>
      <c r="BU17" s="385" t="str">
        <f t="shared" si="21"/>
        <v/>
      </c>
      <c r="BV17" s="385" t="str">
        <f t="shared" si="22"/>
        <v/>
      </c>
      <c r="BW17" s="385" t="str">
        <f t="shared" si="23"/>
        <v/>
      </c>
      <c r="BX17" s="385" t="str">
        <f t="shared" si="24"/>
        <v/>
      </c>
      <c r="BY17" s="385" t="str">
        <f t="shared" si="25"/>
        <v/>
      </c>
      <c r="BZ17" s="385" t="str">
        <f t="shared" si="26"/>
        <v/>
      </c>
      <c r="CA17" s="385" t="str">
        <f t="shared" si="27"/>
        <v/>
      </c>
      <c r="CB17" s="385" t="str">
        <f t="shared" si="28"/>
        <v/>
      </c>
      <c r="CC17" s="385" t="str">
        <f t="shared" si="29"/>
        <v/>
      </c>
      <c r="CD17" s="385" t="str">
        <f t="shared" si="30"/>
        <v/>
      </c>
      <c r="CE17" s="385" t="str">
        <f t="shared" si="31"/>
        <v/>
      </c>
      <c r="CF17" s="385" t="str">
        <f t="shared" si="32"/>
        <v/>
      </c>
      <c r="CG17" s="385" t="str">
        <f t="shared" si="33"/>
        <v/>
      </c>
      <c r="CH17" s="385" t="str">
        <f t="shared" si="34"/>
        <v/>
      </c>
      <c r="CI17" s="385" t="str">
        <f t="shared" si="35"/>
        <v/>
      </c>
      <c r="CJ17" s="385" t="str">
        <f t="shared" si="36"/>
        <v/>
      </c>
      <c r="CK17" s="385" t="str">
        <f t="shared" si="37"/>
        <v/>
      </c>
      <c r="CL17" s="385" t="str">
        <f t="shared" si="38"/>
        <v/>
      </c>
      <c r="CM17" s="385" t="str">
        <f t="shared" si="39"/>
        <v/>
      </c>
      <c r="CN17" s="385" t="str">
        <f t="shared" si="40"/>
        <v/>
      </c>
      <c r="CO17" s="385" t="str">
        <f t="shared" si="41"/>
        <v/>
      </c>
      <c r="CP17" s="385" t="str">
        <f t="shared" si="42"/>
        <v/>
      </c>
      <c r="CQ17" s="385" t="str">
        <f t="shared" si="43"/>
        <v/>
      </c>
      <c r="CR17" s="385" t="str">
        <f t="shared" si="44"/>
        <v/>
      </c>
      <c r="CS17" s="385" t="str">
        <f t="shared" si="45"/>
        <v/>
      </c>
      <c r="CT17" s="385" t="str">
        <f t="shared" si="46"/>
        <v/>
      </c>
      <c r="CU17" s="385" t="str">
        <f t="shared" si="47"/>
        <v/>
      </c>
      <c r="CV17" s="385" t="str">
        <f t="shared" si="48"/>
        <v/>
      </c>
      <c r="CW17" s="385" t="str">
        <f t="shared" si="49"/>
        <v/>
      </c>
      <c r="CX17" s="385" t="str">
        <f t="shared" si="50"/>
        <v/>
      </c>
      <c r="CY17" s="385" t="str">
        <f t="shared" si="51"/>
        <v/>
      </c>
      <c r="CZ17" s="385" t="str">
        <f t="shared" si="52"/>
        <v/>
      </c>
      <c r="DA17" s="385" t="str">
        <f t="shared" si="53"/>
        <v/>
      </c>
    </row>
    <row r="18" spans="1:105" ht="14.1" customHeight="1">
      <c r="A18" s="270"/>
      <c r="B18" s="2933"/>
      <c r="C18" s="2934"/>
      <c r="D18" s="2934"/>
      <c r="E18" s="2934"/>
      <c r="F18" s="2935"/>
      <c r="G18" s="2936"/>
      <c r="H18" s="2937"/>
      <c r="I18" s="2937"/>
      <c r="J18" s="2938"/>
      <c r="K18" s="361"/>
      <c r="L18" s="358"/>
      <c r="M18" s="358"/>
      <c r="N18" s="358"/>
      <c r="O18" s="358"/>
      <c r="P18" s="358"/>
      <c r="Q18" s="358"/>
      <c r="R18" s="358"/>
      <c r="S18" s="358"/>
      <c r="T18" s="358"/>
      <c r="U18" s="358"/>
      <c r="V18" s="358"/>
      <c r="W18" s="358"/>
      <c r="X18" s="358"/>
      <c r="Y18" s="360"/>
      <c r="Z18" s="358"/>
      <c r="AA18" s="358"/>
      <c r="AB18" s="358"/>
      <c r="AC18" s="358"/>
      <c r="AD18" s="358"/>
      <c r="AE18" s="358"/>
      <c r="AF18" s="358"/>
      <c r="AG18" s="358"/>
      <c r="AH18" s="358"/>
      <c r="AI18" s="358"/>
      <c r="AJ18" s="358"/>
      <c r="AK18" s="358"/>
      <c r="AL18" s="358"/>
      <c r="AM18" s="358"/>
      <c r="AN18" s="358"/>
      <c r="AO18" s="358"/>
      <c r="AP18" s="358"/>
      <c r="AQ18" s="2939"/>
      <c r="AR18" s="2940"/>
      <c r="AZ18" s="382">
        <v>13</v>
      </c>
      <c r="BA18" s="2951" t="str">
        <f t="shared" si="3"/>
        <v/>
      </c>
      <c r="BB18" s="2952"/>
      <c r="BC18" s="386"/>
      <c r="BD18" s="384" t="str">
        <f t="shared" si="4"/>
        <v/>
      </c>
      <c r="BE18" s="385" t="str">
        <f t="shared" si="5"/>
        <v/>
      </c>
      <c r="BF18" s="385" t="str">
        <f t="shared" si="6"/>
        <v/>
      </c>
      <c r="BG18" s="385" t="str">
        <f t="shared" si="7"/>
        <v/>
      </c>
      <c r="BH18" s="385" t="str">
        <f t="shared" si="8"/>
        <v/>
      </c>
      <c r="BI18" s="385" t="str">
        <f t="shared" si="9"/>
        <v/>
      </c>
      <c r="BJ18" s="385" t="str">
        <f t="shared" si="10"/>
        <v/>
      </c>
      <c r="BK18" s="385" t="str">
        <f t="shared" si="11"/>
        <v/>
      </c>
      <c r="BL18" s="385" t="str">
        <f t="shared" si="12"/>
        <v/>
      </c>
      <c r="BM18" s="385" t="str">
        <f t="shared" si="13"/>
        <v/>
      </c>
      <c r="BN18" s="385" t="str">
        <f t="shared" si="14"/>
        <v/>
      </c>
      <c r="BO18" s="385" t="str">
        <f t="shared" si="15"/>
        <v/>
      </c>
      <c r="BP18" s="385" t="str">
        <f t="shared" si="16"/>
        <v/>
      </c>
      <c r="BQ18" s="385" t="str">
        <f t="shared" si="17"/>
        <v/>
      </c>
      <c r="BR18" s="385" t="str">
        <f t="shared" si="18"/>
        <v/>
      </c>
      <c r="BS18" s="385" t="str">
        <f t="shared" si="19"/>
        <v/>
      </c>
      <c r="BT18" s="385" t="str">
        <f t="shared" si="20"/>
        <v/>
      </c>
      <c r="BU18" s="385" t="str">
        <f t="shared" si="21"/>
        <v/>
      </c>
      <c r="BV18" s="385" t="str">
        <f t="shared" si="22"/>
        <v/>
      </c>
      <c r="BW18" s="385" t="str">
        <f t="shared" si="23"/>
        <v/>
      </c>
      <c r="BX18" s="385" t="str">
        <f t="shared" si="24"/>
        <v/>
      </c>
      <c r="BY18" s="385" t="str">
        <f t="shared" si="25"/>
        <v/>
      </c>
      <c r="BZ18" s="385" t="str">
        <f t="shared" si="26"/>
        <v/>
      </c>
      <c r="CA18" s="385" t="str">
        <f t="shared" si="27"/>
        <v/>
      </c>
      <c r="CB18" s="385" t="str">
        <f t="shared" si="28"/>
        <v/>
      </c>
      <c r="CC18" s="385" t="str">
        <f t="shared" si="29"/>
        <v/>
      </c>
      <c r="CD18" s="385" t="str">
        <f t="shared" si="30"/>
        <v/>
      </c>
      <c r="CE18" s="385" t="str">
        <f t="shared" si="31"/>
        <v/>
      </c>
      <c r="CF18" s="385" t="str">
        <f t="shared" si="32"/>
        <v/>
      </c>
      <c r="CG18" s="385" t="str">
        <f t="shared" si="33"/>
        <v/>
      </c>
      <c r="CH18" s="385" t="str">
        <f t="shared" si="34"/>
        <v/>
      </c>
      <c r="CI18" s="385" t="str">
        <f t="shared" si="35"/>
        <v/>
      </c>
      <c r="CJ18" s="385" t="str">
        <f t="shared" si="36"/>
        <v/>
      </c>
      <c r="CK18" s="385" t="str">
        <f t="shared" si="37"/>
        <v/>
      </c>
      <c r="CL18" s="385" t="str">
        <f t="shared" si="38"/>
        <v/>
      </c>
      <c r="CM18" s="385" t="str">
        <f t="shared" si="39"/>
        <v/>
      </c>
      <c r="CN18" s="385" t="str">
        <f t="shared" si="40"/>
        <v/>
      </c>
      <c r="CO18" s="385" t="str">
        <f t="shared" si="41"/>
        <v/>
      </c>
      <c r="CP18" s="385" t="str">
        <f t="shared" si="42"/>
        <v/>
      </c>
      <c r="CQ18" s="385" t="str">
        <f t="shared" si="43"/>
        <v/>
      </c>
      <c r="CR18" s="385" t="str">
        <f t="shared" si="44"/>
        <v/>
      </c>
      <c r="CS18" s="385" t="str">
        <f t="shared" si="45"/>
        <v/>
      </c>
      <c r="CT18" s="385" t="str">
        <f t="shared" si="46"/>
        <v/>
      </c>
      <c r="CU18" s="385" t="str">
        <f t="shared" si="47"/>
        <v/>
      </c>
      <c r="CV18" s="385" t="str">
        <f t="shared" si="48"/>
        <v/>
      </c>
      <c r="CW18" s="385" t="str">
        <f t="shared" si="49"/>
        <v/>
      </c>
      <c r="CX18" s="385" t="str">
        <f t="shared" si="50"/>
        <v/>
      </c>
      <c r="CY18" s="385" t="str">
        <f t="shared" si="51"/>
        <v/>
      </c>
      <c r="CZ18" s="385" t="str">
        <f t="shared" si="52"/>
        <v/>
      </c>
      <c r="DA18" s="385" t="str">
        <f t="shared" si="53"/>
        <v/>
      </c>
    </row>
    <row r="19" spans="1:105" ht="14.1" customHeight="1">
      <c r="A19" s="270"/>
      <c r="B19" s="2933"/>
      <c r="C19" s="2934"/>
      <c r="D19" s="2934"/>
      <c r="E19" s="2934"/>
      <c r="F19" s="2935"/>
      <c r="G19" s="2936"/>
      <c r="H19" s="2937"/>
      <c r="I19" s="2937"/>
      <c r="J19" s="293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2939"/>
      <c r="AR19" s="2940"/>
      <c r="AZ19" s="382">
        <v>14</v>
      </c>
      <c r="BA19" s="2951" t="str">
        <f t="shared" si="3"/>
        <v/>
      </c>
      <c r="BB19" s="2952"/>
      <c r="BC19" s="386"/>
      <c r="BD19" s="384" t="str">
        <f t="shared" si="4"/>
        <v/>
      </c>
      <c r="BE19" s="385" t="str">
        <f t="shared" si="5"/>
        <v/>
      </c>
      <c r="BF19" s="385" t="str">
        <f t="shared" si="6"/>
        <v/>
      </c>
      <c r="BG19" s="385" t="str">
        <f t="shared" si="7"/>
        <v/>
      </c>
      <c r="BH19" s="385" t="str">
        <f t="shared" si="8"/>
        <v/>
      </c>
      <c r="BI19" s="385" t="str">
        <f t="shared" si="9"/>
        <v/>
      </c>
      <c r="BJ19" s="385" t="str">
        <f t="shared" si="10"/>
        <v/>
      </c>
      <c r="BK19" s="385" t="str">
        <f t="shared" si="11"/>
        <v/>
      </c>
      <c r="BL19" s="385" t="str">
        <f t="shared" si="12"/>
        <v/>
      </c>
      <c r="BM19" s="385" t="str">
        <f t="shared" si="13"/>
        <v/>
      </c>
      <c r="BN19" s="385" t="str">
        <f t="shared" si="14"/>
        <v/>
      </c>
      <c r="BO19" s="385" t="str">
        <f t="shared" si="15"/>
        <v/>
      </c>
      <c r="BP19" s="385" t="str">
        <f t="shared" si="16"/>
        <v/>
      </c>
      <c r="BQ19" s="385" t="str">
        <f t="shared" si="17"/>
        <v/>
      </c>
      <c r="BR19" s="385" t="str">
        <f t="shared" si="18"/>
        <v/>
      </c>
      <c r="BS19" s="385" t="str">
        <f t="shared" si="19"/>
        <v/>
      </c>
      <c r="BT19" s="385" t="str">
        <f t="shared" si="20"/>
        <v/>
      </c>
      <c r="BU19" s="385" t="str">
        <f t="shared" si="21"/>
        <v/>
      </c>
      <c r="BV19" s="385" t="str">
        <f t="shared" si="22"/>
        <v/>
      </c>
      <c r="BW19" s="385" t="str">
        <f t="shared" si="23"/>
        <v/>
      </c>
      <c r="BX19" s="385" t="str">
        <f t="shared" si="24"/>
        <v/>
      </c>
      <c r="BY19" s="385" t="str">
        <f t="shared" si="25"/>
        <v/>
      </c>
      <c r="BZ19" s="385" t="str">
        <f t="shared" si="26"/>
        <v/>
      </c>
      <c r="CA19" s="385" t="str">
        <f t="shared" si="27"/>
        <v/>
      </c>
      <c r="CB19" s="385" t="str">
        <f t="shared" si="28"/>
        <v/>
      </c>
      <c r="CC19" s="385" t="str">
        <f t="shared" si="29"/>
        <v/>
      </c>
      <c r="CD19" s="385" t="str">
        <f t="shared" si="30"/>
        <v/>
      </c>
      <c r="CE19" s="385" t="str">
        <f t="shared" si="31"/>
        <v/>
      </c>
      <c r="CF19" s="385" t="str">
        <f t="shared" si="32"/>
        <v/>
      </c>
      <c r="CG19" s="385" t="str">
        <f t="shared" si="33"/>
        <v/>
      </c>
      <c r="CH19" s="385" t="str">
        <f t="shared" si="34"/>
        <v/>
      </c>
      <c r="CI19" s="385" t="str">
        <f t="shared" si="35"/>
        <v/>
      </c>
      <c r="CJ19" s="385" t="str">
        <f t="shared" si="36"/>
        <v/>
      </c>
      <c r="CK19" s="385" t="str">
        <f t="shared" si="37"/>
        <v/>
      </c>
      <c r="CL19" s="385" t="str">
        <f t="shared" si="38"/>
        <v/>
      </c>
      <c r="CM19" s="385" t="str">
        <f t="shared" si="39"/>
        <v/>
      </c>
      <c r="CN19" s="385" t="str">
        <f t="shared" si="40"/>
        <v/>
      </c>
      <c r="CO19" s="385" t="str">
        <f t="shared" si="41"/>
        <v/>
      </c>
      <c r="CP19" s="385" t="str">
        <f t="shared" si="42"/>
        <v/>
      </c>
      <c r="CQ19" s="385" t="str">
        <f t="shared" si="43"/>
        <v/>
      </c>
      <c r="CR19" s="385" t="str">
        <f t="shared" si="44"/>
        <v/>
      </c>
      <c r="CS19" s="385" t="str">
        <f t="shared" si="45"/>
        <v/>
      </c>
      <c r="CT19" s="385" t="str">
        <f t="shared" si="46"/>
        <v/>
      </c>
      <c r="CU19" s="385" t="str">
        <f t="shared" si="47"/>
        <v/>
      </c>
      <c r="CV19" s="385" t="str">
        <f t="shared" si="48"/>
        <v/>
      </c>
      <c r="CW19" s="385" t="str">
        <f t="shared" si="49"/>
        <v/>
      </c>
      <c r="CX19" s="385" t="str">
        <f t="shared" si="50"/>
        <v/>
      </c>
      <c r="CY19" s="385" t="str">
        <f t="shared" si="51"/>
        <v/>
      </c>
      <c r="CZ19" s="385" t="str">
        <f t="shared" si="52"/>
        <v/>
      </c>
      <c r="DA19" s="385" t="str">
        <f t="shared" si="53"/>
        <v/>
      </c>
    </row>
    <row r="20" spans="1:105" ht="14.1" customHeight="1">
      <c r="A20" s="270"/>
      <c r="B20" s="2933"/>
      <c r="C20" s="2934"/>
      <c r="D20" s="2934"/>
      <c r="E20" s="2934"/>
      <c r="F20" s="2935"/>
      <c r="G20" s="2936"/>
      <c r="H20" s="2937"/>
      <c r="I20" s="2937"/>
      <c r="J20" s="2938"/>
      <c r="K20" s="358"/>
      <c r="L20" s="358"/>
      <c r="M20" s="358"/>
      <c r="N20" s="358"/>
      <c r="O20" s="358"/>
      <c r="P20" s="358"/>
      <c r="Q20" s="358"/>
      <c r="R20" s="358"/>
      <c r="S20" s="358"/>
      <c r="T20" s="358"/>
      <c r="U20" s="358"/>
      <c r="V20" s="360"/>
      <c r="W20" s="358"/>
      <c r="X20" s="358"/>
      <c r="Y20" s="360"/>
      <c r="Z20" s="358"/>
      <c r="AA20" s="358"/>
      <c r="AB20" s="358"/>
      <c r="AC20" s="358"/>
      <c r="AD20" s="358"/>
      <c r="AE20" s="358"/>
      <c r="AF20" s="358"/>
      <c r="AG20" s="358"/>
      <c r="AH20" s="358"/>
      <c r="AI20" s="358"/>
      <c r="AJ20" s="358"/>
      <c r="AK20" s="358"/>
      <c r="AL20" s="358"/>
      <c r="AM20" s="358"/>
      <c r="AN20" s="358"/>
      <c r="AO20" s="358"/>
      <c r="AP20" s="358"/>
      <c r="AQ20" s="2939"/>
      <c r="AR20" s="2940"/>
      <c r="AZ20" s="382">
        <v>15</v>
      </c>
      <c r="BA20" s="2951" t="str">
        <f t="shared" si="3"/>
        <v/>
      </c>
      <c r="BB20" s="2952"/>
      <c r="BC20" s="386"/>
      <c r="BD20" s="384" t="str">
        <f t="shared" si="4"/>
        <v/>
      </c>
      <c r="BE20" s="385" t="str">
        <f t="shared" si="5"/>
        <v/>
      </c>
      <c r="BF20" s="385" t="str">
        <f t="shared" si="6"/>
        <v/>
      </c>
      <c r="BG20" s="385" t="str">
        <f t="shared" si="7"/>
        <v/>
      </c>
      <c r="BH20" s="385" t="str">
        <f t="shared" si="8"/>
        <v/>
      </c>
      <c r="BI20" s="385" t="str">
        <f t="shared" si="9"/>
        <v/>
      </c>
      <c r="BJ20" s="385" t="str">
        <f t="shared" si="10"/>
        <v/>
      </c>
      <c r="BK20" s="385" t="str">
        <f t="shared" si="11"/>
        <v/>
      </c>
      <c r="BL20" s="385" t="str">
        <f t="shared" si="12"/>
        <v/>
      </c>
      <c r="BM20" s="385" t="str">
        <f t="shared" si="13"/>
        <v/>
      </c>
      <c r="BN20" s="385" t="str">
        <f t="shared" si="14"/>
        <v/>
      </c>
      <c r="BO20" s="385" t="str">
        <f t="shared" si="15"/>
        <v/>
      </c>
      <c r="BP20" s="385" t="str">
        <f t="shared" si="16"/>
        <v/>
      </c>
      <c r="BQ20" s="385" t="str">
        <f t="shared" si="17"/>
        <v/>
      </c>
      <c r="BR20" s="385" t="str">
        <f t="shared" si="18"/>
        <v/>
      </c>
      <c r="BS20" s="385" t="str">
        <f t="shared" si="19"/>
        <v/>
      </c>
      <c r="BT20" s="385" t="str">
        <f t="shared" si="20"/>
        <v/>
      </c>
      <c r="BU20" s="385" t="str">
        <f t="shared" si="21"/>
        <v/>
      </c>
      <c r="BV20" s="385" t="str">
        <f t="shared" si="22"/>
        <v/>
      </c>
      <c r="BW20" s="385" t="str">
        <f t="shared" si="23"/>
        <v/>
      </c>
      <c r="BX20" s="385" t="str">
        <f t="shared" si="24"/>
        <v/>
      </c>
      <c r="BY20" s="385" t="str">
        <f t="shared" si="25"/>
        <v/>
      </c>
      <c r="BZ20" s="385" t="str">
        <f t="shared" si="26"/>
        <v/>
      </c>
      <c r="CA20" s="385" t="str">
        <f t="shared" si="27"/>
        <v/>
      </c>
      <c r="CB20" s="385" t="str">
        <f t="shared" si="28"/>
        <v/>
      </c>
      <c r="CC20" s="385" t="str">
        <f t="shared" si="29"/>
        <v/>
      </c>
      <c r="CD20" s="385" t="str">
        <f t="shared" si="30"/>
        <v/>
      </c>
      <c r="CE20" s="385" t="str">
        <f t="shared" si="31"/>
        <v/>
      </c>
      <c r="CF20" s="385" t="str">
        <f t="shared" si="32"/>
        <v/>
      </c>
      <c r="CG20" s="385" t="str">
        <f t="shared" si="33"/>
        <v/>
      </c>
      <c r="CH20" s="385" t="str">
        <f t="shared" si="34"/>
        <v/>
      </c>
      <c r="CI20" s="385" t="str">
        <f t="shared" si="35"/>
        <v/>
      </c>
      <c r="CJ20" s="385" t="str">
        <f t="shared" si="36"/>
        <v/>
      </c>
      <c r="CK20" s="385" t="str">
        <f t="shared" si="37"/>
        <v/>
      </c>
      <c r="CL20" s="385" t="str">
        <f t="shared" si="38"/>
        <v/>
      </c>
      <c r="CM20" s="385" t="str">
        <f t="shared" si="39"/>
        <v/>
      </c>
      <c r="CN20" s="385" t="str">
        <f t="shared" si="40"/>
        <v/>
      </c>
      <c r="CO20" s="385" t="str">
        <f t="shared" si="41"/>
        <v/>
      </c>
      <c r="CP20" s="385" t="str">
        <f t="shared" si="42"/>
        <v/>
      </c>
      <c r="CQ20" s="385" t="str">
        <f t="shared" si="43"/>
        <v/>
      </c>
      <c r="CR20" s="385" t="str">
        <f t="shared" si="44"/>
        <v/>
      </c>
      <c r="CS20" s="385" t="str">
        <f t="shared" si="45"/>
        <v/>
      </c>
      <c r="CT20" s="385" t="str">
        <f t="shared" si="46"/>
        <v/>
      </c>
      <c r="CU20" s="385" t="str">
        <f t="shared" si="47"/>
        <v/>
      </c>
      <c r="CV20" s="385" t="str">
        <f t="shared" si="48"/>
        <v/>
      </c>
      <c r="CW20" s="385" t="str">
        <f t="shared" si="49"/>
        <v/>
      </c>
      <c r="CX20" s="385" t="str">
        <f t="shared" si="50"/>
        <v/>
      </c>
      <c r="CY20" s="385" t="str">
        <f t="shared" si="51"/>
        <v/>
      </c>
      <c r="CZ20" s="385" t="str">
        <f t="shared" si="52"/>
        <v/>
      </c>
      <c r="DA20" s="385" t="str">
        <f t="shared" si="53"/>
        <v/>
      </c>
    </row>
    <row r="21" spans="1:105" ht="14.1" customHeight="1">
      <c r="A21" s="270"/>
      <c r="B21" s="2933"/>
      <c r="C21" s="2934"/>
      <c r="D21" s="2934"/>
      <c r="E21" s="2934"/>
      <c r="F21" s="2935"/>
      <c r="G21" s="2936" t="s">
        <v>63</v>
      </c>
      <c r="H21" s="2937"/>
      <c r="I21" s="2937"/>
      <c r="J21" s="2938"/>
      <c r="K21" s="361"/>
      <c r="L21" s="358"/>
      <c r="M21" s="358"/>
      <c r="N21" s="358"/>
      <c r="O21" s="358"/>
      <c r="P21" s="358"/>
      <c r="Q21" s="358"/>
      <c r="R21" s="358"/>
      <c r="S21" s="358"/>
      <c r="T21" s="358"/>
      <c r="U21" s="358"/>
      <c r="V21" s="358"/>
      <c r="W21" s="358"/>
      <c r="X21" s="358"/>
      <c r="Y21" s="360"/>
      <c r="Z21" s="358"/>
      <c r="AA21" s="358"/>
      <c r="AB21" s="358"/>
      <c r="AC21" s="358"/>
      <c r="AD21" s="358"/>
      <c r="AE21" s="358"/>
      <c r="AF21" s="358"/>
      <c r="AG21" s="358"/>
      <c r="AH21" s="358"/>
      <c r="AI21" s="358"/>
      <c r="AJ21" s="358"/>
      <c r="AK21" s="358"/>
      <c r="AL21" s="358"/>
      <c r="AM21" s="358"/>
      <c r="AN21" s="358"/>
      <c r="AO21" s="358"/>
      <c r="AP21" s="358"/>
      <c r="AQ21" s="2939"/>
      <c r="AR21" s="2940"/>
      <c r="AZ21" s="382">
        <v>16</v>
      </c>
      <c r="BA21" s="2951" t="str">
        <f t="shared" si="3"/>
        <v/>
      </c>
      <c r="BB21" s="2952"/>
      <c r="BC21" s="386"/>
      <c r="BD21" s="384" t="str">
        <f t="shared" si="4"/>
        <v/>
      </c>
      <c r="BE21" s="385" t="str">
        <f t="shared" si="5"/>
        <v/>
      </c>
      <c r="BF21" s="385" t="str">
        <f t="shared" si="6"/>
        <v/>
      </c>
      <c r="BG21" s="385" t="str">
        <f t="shared" si="7"/>
        <v/>
      </c>
      <c r="BH21" s="385" t="str">
        <f t="shared" si="8"/>
        <v/>
      </c>
      <c r="BI21" s="385" t="str">
        <f t="shared" si="9"/>
        <v/>
      </c>
      <c r="BJ21" s="385" t="str">
        <f t="shared" si="10"/>
        <v/>
      </c>
      <c r="BK21" s="385" t="str">
        <f t="shared" si="11"/>
        <v/>
      </c>
      <c r="BL21" s="385" t="str">
        <f t="shared" si="12"/>
        <v/>
      </c>
      <c r="BM21" s="385" t="str">
        <f t="shared" si="13"/>
        <v/>
      </c>
      <c r="BN21" s="385" t="str">
        <f t="shared" si="14"/>
        <v/>
      </c>
      <c r="BO21" s="385" t="str">
        <f t="shared" si="15"/>
        <v/>
      </c>
      <c r="BP21" s="385" t="str">
        <f t="shared" si="16"/>
        <v/>
      </c>
      <c r="BQ21" s="385" t="str">
        <f t="shared" si="17"/>
        <v/>
      </c>
      <c r="BR21" s="385" t="str">
        <f t="shared" si="18"/>
        <v/>
      </c>
      <c r="BS21" s="385" t="str">
        <f t="shared" si="19"/>
        <v/>
      </c>
      <c r="BT21" s="385" t="str">
        <f t="shared" si="20"/>
        <v/>
      </c>
      <c r="BU21" s="385" t="str">
        <f t="shared" si="21"/>
        <v/>
      </c>
      <c r="BV21" s="385" t="str">
        <f t="shared" si="22"/>
        <v/>
      </c>
      <c r="BW21" s="385" t="str">
        <f t="shared" si="23"/>
        <v/>
      </c>
      <c r="BX21" s="385" t="str">
        <f t="shared" si="24"/>
        <v/>
      </c>
      <c r="BY21" s="385" t="str">
        <f t="shared" si="25"/>
        <v/>
      </c>
      <c r="BZ21" s="385" t="str">
        <f t="shared" si="26"/>
        <v/>
      </c>
      <c r="CA21" s="385" t="str">
        <f t="shared" si="27"/>
        <v/>
      </c>
      <c r="CB21" s="385" t="str">
        <f t="shared" si="28"/>
        <v/>
      </c>
      <c r="CC21" s="385" t="str">
        <f t="shared" si="29"/>
        <v/>
      </c>
      <c r="CD21" s="385" t="str">
        <f t="shared" si="30"/>
        <v/>
      </c>
      <c r="CE21" s="385" t="str">
        <f t="shared" si="31"/>
        <v/>
      </c>
      <c r="CF21" s="385" t="str">
        <f t="shared" si="32"/>
        <v/>
      </c>
      <c r="CG21" s="385" t="str">
        <f t="shared" si="33"/>
        <v/>
      </c>
      <c r="CH21" s="385" t="str">
        <f t="shared" si="34"/>
        <v/>
      </c>
      <c r="CI21" s="385" t="str">
        <f t="shared" si="35"/>
        <v/>
      </c>
      <c r="CJ21" s="385" t="str">
        <f t="shared" si="36"/>
        <v/>
      </c>
      <c r="CK21" s="385" t="str">
        <f t="shared" si="37"/>
        <v/>
      </c>
      <c r="CL21" s="385" t="str">
        <f t="shared" si="38"/>
        <v/>
      </c>
      <c r="CM21" s="385" t="str">
        <f t="shared" si="39"/>
        <v/>
      </c>
      <c r="CN21" s="385" t="str">
        <f t="shared" si="40"/>
        <v/>
      </c>
      <c r="CO21" s="385" t="str">
        <f t="shared" si="41"/>
        <v/>
      </c>
      <c r="CP21" s="385" t="str">
        <f t="shared" si="42"/>
        <v/>
      </c>
      <c r="CQ21" s="385" t="str">
        <f t="shared" si="43"/>
        <v/>
      </c>
      <c r="CR21" s="385" t="str">
        <f t="shared" si="44"/>
        <v/>
      </c>
      <c r="CS21" s="385" t="str">
        <f t="shared" si="45"/>
        <v/>
      </c>
      <c r="CT21" s="385" t="str">
        <f t="shared" si="46"/>
        <v/>
      </c>
      <c r="CU21" s="385" t="str">
        <f t="shared" si="47"/>
        <v/>
      </c>
      <c r="CV21" s="385" t="str">
        <f t="shared" si="48"/>
        <v/>
      </c>
      <c r="CW21" s="385" t="str">
        <f t="shared" si="49"/>
        <v/>
      </c>
      <c r="CX21" s="385" t="str">
        <f t="shared" si="50"/>
        <v/>
      </c>
      <c r="CY21" s="385" t="str">
        <f t="shared" si="51"/>
        <v/>
      </c>
      <c r="CZ21" s="385" t="str">
        <f t="shared" si="52"/>
        <v/>
      </c>
      <c r="DA21" s="385" t="str">
        <f t="shared" si="53"/>
        <v/>
      </c>
    </row>
    <row r="22" spans="1:105" ht="14.1" customHeight="1">
      <c r="A22" s="270"/>
      <c r="B22" s="2933"/>
      <c r="C22" s="2934"/>
      <c r="D22" s="2934"/>
      <c r="E22" s="2934"/>
      <c r="F22" s="2935"/>
      <c r="G22" s="2936" t="s">
        <v>64</v>
      </c>
      <c r="H22" s="2937"/>
      <c r="I22" s="2937"/>
      <c r="J22" s="293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2939"/>
      <c r="AR22" s="2940"/>
      <c r="AZ22" s="382">
        <v>17</v>
      </c>
      <c r="BA22" s="2951" t="str">
        <f t="shared" si="3"/>
        <v/>
      </c>
      <c r="BB22" s="2952"/>
      <c r="BC22" s="386"/>
      <c r="BD22" s="384" t="str">
        <f t="shared" si="4"/>
        <v/>
      </c>
      <c r="BE22" s="385" t="str">
        <f t="shared" si="5"/>
        <v/>
      </c>
      <c r="BF22" s="385" t="str">
        <f t="shared" si="6"/>
        <v/>
      </c>
      <c r="BG22" s="385" t="str">
        <f t="shared" si="7"/>
        <v/>
      </c>
      <c r="BH22" s="385" t="str">
        <f t="shared" si="8"/>
        <v/>
      </c>
      <c r="BI22" s="385" t="str">
        <f t="shared" si="9"/>
        <v/>
      </c>
      <c r="BJ22" s="385" t="str">
        <f t="shared" si="10"/>
        <v/>
      </c>
      <c r="BK22" s="385" t="str">
        <f t="shared" si="11"/>
        <v/>
      </c>
      <c r="BL22" s="385" t="str">
        <f t="shared" si="12"/>
        <v/>
      </c>
      <c r="BM22" s="385" t="str">
        <f t="shared" si="13"/>
        <v/>
      </c>
      <c r="BN22" s="385" t="str">
        <f t="shared" si="14"/>
        <v/>
      </c>
      <c r="BO22" s="385" t="str">
        <f t="shared" si="15"/>
        <v/>
      </c>
      <c r="BP22" s="385" t="str">
        <f t="shared" si="16"/>
        <v/>
      </c>
      <c r="BQ22" s="385" t="str">
        <f t="shared" si="17"/>
        <v/>
      </c>
      <c r="BR22" s="385" t="str">
        <f t="shared" si="18"/>
        <v/>
      </c>
      <c r="BS22" s="385" t="str">
        <f t="shared" si="19"/>
        <v/>
      </c>
      <c r="BT22" s="385" t="str">
        <f t="shared" si="20"/>
        <v/>
      </c>
      <c r="BU22" s="385" t="str">
        <f t="shared" si="21"/>
        <v/>
      </c>
      <c r="BV22" s="385" t="str">
        <f t="shared" si="22"/>
        <v/>
      </c>
      <c r="BW22" s="385" t="str">
        <f t="shared" si="23"/>
        <v/>
      </c>
      <c r="BX22" s="385" t="str">
        <f t="shared" si="24"/>
        <v/>
      </c>
      <c r="BY22" s="385" t="str">
        <f t="shared" si="25"/>
        <v/>
      </c>
      <c r="BZ22" s="385" t="str">
        <f t="shared" si="26"/>
        <v/>
      </c>
      <c r="CA22" s="385" t="str">
        <f t="shared" si="27"/>
        <v/>
      </c>
      <c r="CB22" s="385" t="str">
        <f t="shared" si="28"/>
        <v/>
      </c>
      <c r="CC22" s="385" t="str">
        <f t="shared" si="29"/>
        <v/>
      </c>
      <c r="CD22" s="385" t="str">
        <f t="shared" si="30"/>
        <v/>
      </c>
      <c r="CE22" s="385" t="str">
        <f t="shared" si="31"/>
        <v/>
      </c>
      <c r="CF22" s="385" t="str">
        <f t="shared" si="32"/>
        <v/>
      </c>
      <c r="CG22" s="385" t="str">
        <f t="shared" si="33"/>
        <v/>
      </c>
      <c r="CH22" s="385" t="str">
        <f t="shared" si="34"/>
        <v/>
      </c>
      <c r="CI22" s="385" t="str">
        <f t="shared" si="35"/>
        <v/>
      </c>
      <c r="CJ22" s="385" t="str">
        <f t="shared" si="36"/>
        <v/>
      </c>
      <c r="CK22" s="385" t="str">
        <f t="shared" si="37"/>
        <v/>
      </c>
      <c r="CL22" s="385" t="str">
        <f t="shared" si="38"/>
        <v/>
      </c>
      <c r="CM22" s="385" t="str">
        <f t="shared" si="39"/>
        <v/>
      </c>
      <c r="CN22" s="385" t="str">
        <f t="shared" si="40"/>
        <v/>
      </c>
      <c r="CO22" s="385" t="str">
        <f t="shared" si="41"/>
        <v/>
      </c>
      <c r="CP22" s="385" t="str">
        <f t="shared" si="42"/>
        <v/>
      </c>
      <c r="CQ22" s="385" t="str">
        <f t="shared" si="43"/>
        <v/>
      </c>
      <c r="CR22" s="385" t="str">
        <f t="shared" si="44"/>
        <v/>
      </c>
      <c r="CS22" s="385" t="str">
        <f t="shared" si="45"/>
        <v/>
      </c>
      <c r="CT22" s="385" t="str">
        <f t="shared" si="46"/>
        <v/>
      </c>
      <c r="CU22" s="385" t="str">
        <f t="shared" si="47"/>
        <v/>
      </c>
      <c r="CV22" s="385" t="str">
        <f t="shared" si="48"/>
        <v/>
      </c>
      <c r="CW22" s="385" t="str">
        <f t="shared" si="49"/>
        <v/>
      </c>
      <c r="CX22" s="385" t="str">
        <f t="shared" si="50"/>
        <v/>
      </c>
      <c r="CY22" s="385" t="str">
        <f t="shared" si="51"/>
        <v/>
      </c>
      <c r="CZ22" s="385" t="str">
        <f t="shared" si="52"/>
        <v/>
      </c>
      <c r="DA22" s="385" t="str">
        <f t="shared" si="53"/>
        <v/>
      </c>
    </row>
    <row r="23" spans="1:105" ht="14.1" customHeight="1">
      <c r="A23" s="270"/>
      <c r="B23" s="2933"/>
      <c r="C23" s="2934"/>
      <c r="D23" s="2934"/>
      <c r="E23" s="2934"/>
      <c r="F23" s="2935"/>
      <c r="G23" s="2936" t="s">
        <v>62</v>
      </c>
      <c r="H23" s="2937"/>
      <c r="I23" s="2937"/>
      <c r="J23" s="2938"/>
      <c r="K23" s="358"/>
      <c r="L23" s="358"/>
      <c r="M23" s="358"/>
      <c r="N23" s="358"/>
      <c r="O23" s="358"/>
      <c r="P23" s="358"/>
      <c r="Q23" s="358"/>
      <c r="R23" s="358"/>
      <c r="S23" s="358"/>
      <c r="T23" s="358"/>
      <c r="U23" s="358"/>
      <c r="V23" s="360"/>
      <c r="W23" s="358"/>
      <c r="X23" s="358"/>
      <c r="Y23" s="360"/>
      <c r="Z23" s="358"/>
      <c r="AA23" s="358"/>
      <c r="AB23" s="358"/>
      <c r="AC23" s="358"/>
      <c r="AD23" s="358"/>
      <c r="AE23" s="358"/>
      <c r="AF23" s="358"/>
      <c r="AG23" s="358"/>
      <c r="AH23" s="358"/>
      <c r="AI23" s="358"/>
      <c r="AJ23" s="358"/>
      <c r="AK23" s="358"/>
      <c r="AL23" s="358"/>
      <c r="AM23" s="358"/>
      <c r="AN23" s="358"/>
      <c r="AO23" s="358"/>
      <c r="AP23" s="358"/>
      <c r="AQ23" s="2939"/>
      <c r="AR23" s="2940"/>
      <c r="AZ23" s="382">
        <v>18</v>
      </c>
      <c r="BA23" s="2951" t="str">
        <f t="shared" si="3"/>
        <v/>
      </c>
      <c r="BB23" s="2952"/>
      <c r="BC23" s="386"/>
      <c r="BD23" s="384" t="str">
        <f t="shared" si="4"/>
        <v/>
      </c>
      <c r="BE23" s="385" t="str">
        <f t="shared" si="5"/>
        <v/>
      </c>
      <c r="BF23" s="385" t="str">
        <f t="shared" si="6"/>
        <v/>
      </c>
      <c r="BG23" s="385" t="str">
        <f t="shared" si="7"/>
        <v/>
      </c>
      <c r="BH23" s="385" t="str">
        <f t="shared" si="8"/>
        <v/>
      </c>
      <c r="BI23" s="385" t="str">
        <f t="shared" si="9"/>
        <v/>
      </c>
      <c r="BJ23" s="385" t="str">
        <f t="shared" si="10"/>
        <v/>
      </c>
      <c r="BK23" s="385" t="str">
        <f t="shared" si="11"/>
        <v/>
      </c>
      <c r="BL23" s="385" t="str">
        <f t="shared" si="12"/>
        <v/>
      </c>
      <c r="BM23" s="385" t="str">
        <f t="shared" si="13"/>
        <v/>
      </c>
      <c r="BN23" s="385" t="str">
        <f t="shared" si="14"/>
        <v/>
      </c>
      <c r="BO23" s="385" t="str">
        <f t="shared" si="15"/>
        <v/>
      </c>
      <c r="BP23" s="385" t="str">
        <f t="shared" si="16"/>
        <v/>
      </c>
      <c r="BQ23" s="385" t="str">
        <f t="shared" si="17"/>
        <v/>
      </c>
      <c r="BR23" s="385" t="str">
        <f t="shared" si="18"/>
        <v/>
      </c>
      <c r="BS23" s="385" t="str">
        <f t="shared" si="19"/>
        <v/>
      </c>
      <c r="BT23" s="385" t="str">
        <f t="shared" si="20"/>
        <v/>
      </c>
      <c r="BU23" s="385" t="str">
        <f t="shared" si="21"/>
        <v/>
      </c>
      <c r="BV23" s="385" t="str">
        <f t="shared" si="22"/>
        <v/>
      </c>
      <c r="BW23" s="385" t="str">
        <f t="shared" si="23"/>
        <v/>
      </c>
      <c r="BX23" s="385" t="str">
        <f t="shared" si="24"/>
        <v/>
      </c>
      <c r="BY23" s="385" t="str">
        <f t="shared" si="25"/>
        <v/>
      </c>
      <c r="BZ23" s="385" t="str">
        <f t="shared" si="26"/>
        <v/>
      </c>
      <c r="CA23" s="385" t="str">
        <f t="shared" si="27"/>
        <v/>
      </c>
      <c r="CB23" s="385" t="str">
        <f t="shared" si="28"/>
        <v/>
      </c>
      <c r="CC23" s="385" t="str">
        <f t="shared" si="29"/>
        <v/>
      </c>
      <c r="CD23" s="385" t="str">
        <f t="shared" si="30"/>
        <v/>
      </c>
      <c r="CE23" s="385" t="str">
        <f t="shared" si="31"/>
        <v/>
      </c>
      <c r="CF23" s="385" t="str">
        <f t="shared" si="32"/>
        <v/>
      </c>
      <c r="CG23" s="385" t="str">
        <f t="shared" si="33"/>
        <v/>
      </c>
      <c r="CH23" s="385" t="str">
        <f t="shared" si="34"/>
        <v/>
      </c>
      <c r="CI23" s="385" t="str">
        <f t="shared" si="35"/>
        <v/>
      </c>
      <c r="CJ23" s="385" t="str">
        <f t="shared" si="36"/>
        <v/>
      </c>
      <c r="CK23" s="385" t="str">
        <f t="shared" si="37"/>
        <v/>
      </c>
      <c r="CL23" s="385" t="str">
        <f t="shared" si="38"/>
        <v/>
      </c>
      <c r="CM23" s="385" t="str">
        <f t="shared" si="39"/>
        <v/>
      </c>
      <c r="CN23" s="385" t="str">
        <f t="shared" si="40"/>
        <v/>
      </c>
      <c r="CO23" s="385" t="str">
        <f t="shared" si="41"/>
        <v/>
      </c>
      <c r="CP23" s="385" t="str">
        <f t="shared" si="42"/>
        <v/>
      </c>
      <c r="CQ23" s="385" t="str">
        <f t="shared" si="43"/>
        <v/>
      </c>
      <c r="CR23" s="385" t="str">
        <f t="shared" si="44"/>
        <v/>
      </c>
      <c r="CS23" s="385" t="str">
        <f t="shared" si="45"/>
        <v/>
      </c>
      <c r="CT23" s="385" t="str">
        <f t="shared" si="46"/>
        <v/>
      </c>
      <c r="CU23" s="385" t="str">
        <f t="shared" si="47"/>
        <v/>
      </c>
      <c r="CV23" s="385" t="str">
        <f t="shared" si="48"/>
        <v/>
      </c>
      <c r="CW23" s="385" t="str">
        <f t="shared" si="49"/>
        <v/>
      </c>
      <c r="CX23" s="385" t="str">
        <f t="shared" si="50"/>
        <v/>
      </c>
      <c r="CY23" s="385" t="str">
        <f t="shared" si="51"/>
        <v/>
      </c>
      <c r="CZ23" s="385" t="str">
        <f t="shared" si="52"/>
        <v/>
      </c>
      <c r="DA23" s="385" t="str">
        <f t="shared" si="53"/>
        <v/>
      </c>
    </row>
    <row r="24" spans="1:105" ht="14.1" customHeight="1" thickBot="1">
      <c r="A24" s="270"/>
      <c r="B24" s="2981"/>
      <c r="C24" s="2982"/>
      <c r="D24" s="2982"/>
      <c r="E24" s="2982"/>
      <c r="F24" s="2983"/>
      <c r="G24" s="2984"/>
      <c r="H24" s="2985"/>
      <c r="I24" s="2985"/>
      <c r="J24" s="2986"/>
      <c r="K24" s="362"/>
      <c r="L24" s="363"/>
      <c r="M24" s="363"/>
      <c r="N24" s="363"/>
      <c r="O24" s="363"/>
      <c r="P24" s="363"/>
      <c r="Q24" s="363"/>
      <c r="R24" s="363"/>
      <c r="S24" s="363"/>
      <c r="T24" s="363"/>
      <c r="U24" s="363"/>
      <c r="V24" s="363"/>
      <c r="W24" s="363"/>
      <c r="X24" s="363"/>
      <c r="Y24" s="364"/>
      <c r="Z24" s="363"/>
      <c r="AA24" s="363"/>
      <c r="AB24" s="363"/>
      <c r="AC24" s="363"/>
      <c r="AD24" s="363"/>
      <c r="AE24" s="363"/>
      <c r="AF24" s="363"/>
      <c r="AG24" s="363"/>
      <c r="AH24" s="363"/>
      <c r="AI24" s="363"/>
      <c r="AJ24" s="363"/>
      <c r="AK24" s="363"/>
      <c r="AL24" s="363"/>
      <c r="AM24" s="363"/>
      <c r="AN24" s="363"/>
      <c r="AO24" s="363"/>
      <c r="AP24" s="363"/>
      <c r="AQ24" s="2987"/>
      <c r="AR24" s="2988"/>
      <c r="AZ24" s="382">
        <v>19</v>
      </c>
      <c r="BA24" s="2951" t="str">
        <f t="shared" si="3"/>
        <v/>
      </c>
      <c r="BB24" s="2952"/>
      <c r="BC24" s="387"/>
      <c r="BD24" s="384" t="str">
        <f t="shared" si="4"/>
        <v/>
      </c>
      <c r="BE24" s="385" t="str">
        <f t="shared" si="5"/>
        <v/>
      </c>
      <c r="BF24" s="385" t="str">
        <f t="shared" si="6"/>
        <v/>
      </c>
      <c r="BG24" s="385" t="str">
        <f t="shared" si="7"/>
        <v/>
      </c>
      <c r="BH24" s="385" t="str">
        <f t="shared" si="8"/>
        <v/>
      </c>
      <c r="BI24" s="385" t="str">
        <f t="shared" si="9"/>
        <v/>
      </c>
      <c r="BJ24" s="385" t="str">
        <f t="shared" si="10"/>
        <v/>
      </c>
      <c r="BK24" s="385" t="str">
        <f t="shared" si="11"/>
        <v/>
      </c>
      <c r="BL24" s="385" t="str">
        <f t="shared" si="12"/>
        <v/>
      </c>
      <c r="BM24" s="385" t="str">
        <f t="shared" si="13"/>
        <v/>
      </c>
      <c r="BN24" s="385" t="str">
        <f t="shared" si="14"/>
        <v/>
      </c>
      <c r="BO24" s="385" t="str">
        <f t="shared" si="15"/>
        <v/>
      </c>
      <c r="BP24" s="385" t="str">
        <f t="shared" si="16"/>
        <v/>
      </c>
      <c r="BQ24" s="385" t="str">
        <f t="shared" si="17"/>
        <v/>
      </c>
      <c r="BR24" s="385" t="str">
        <f t="shared" si="18"/>
        <v/>
      </c>
      <c r="BS24" s="385" t="str">
        <f t="shared" si="19"/>
        <v/>
      </c>
      <c r="BT24" s="385" t="str">
        <f t="shared" si="20"/>
        <v/>
      </c>
      <c r="BU24" s="385" t="str">
        <f t="shared" si="21"/>
        <v/>
      </c>
      <c r="BV24" s="385" t="str">
        <f t="shared" si="22"/>
        <v/>
      </c>
      <c r="BW24" s="385" t="str">
        <f t="shared" si="23"/>
        <v/>
      </c>
      <c r="BX24" s="385" t="str">
        <f t="shared" si="24"/>
        <v/>
      </c>
      <c r="BY24" s="385" t="str">
        <f t="shared" si="25"/>
        <v/>
      </c>
      <c r="BZ24" s="385" t="str">
        <f t="shared" si="26"/>
        <v/>
      </c>
      <c r="CA24" s="385" t="str">
        <f t="shared" si="27"/>
        <v/>
      </c>
      <c r="CB24" s="385" t="str">
        <f t="shared" si="28"/>
        <v/>
      </c>
      <c r="CC24" s="385" t="str">
        <f t="shared" si="29"/>
        <v/>
      </c>
      <c r="CD24" s="385" t="str">
        <f t="shared" si="30"/>
        <v/>
      </c>
      <c r="CE24" s="385" t="str">
        <f t="shared" si="31"/>
        <v/>
      </c>
      <c r="CF24" s="385" t="str">
        <f t="shared" si="32"/>
        <v/>
      </c>
      <c r="CG24" s="385" t="str">
        <f t="shared" si="33"/>
        <v/>
      </c>
      <c r="CH24" s="385" t="str">
        <f t="shared" si="34"/>
        <v/>
      </c>
      <c r="CI24" s="385" t="str">
        <f t="shared" si="35"/>
        <v/>
      </c>
      <c r="CJ24" s="385" t="str">
        <f t="shared" si="36"/>
        <v/>
      </c>
      <c r="CK24" s="385" t="str">
        <f t="shared" si="37"/>
        <v/>
      </c>
      <c r="CL24" s="385" t="str">
        <f t="shared" si="38"/>
        <v/>
      </c>
      <c r="CM24" s="385" t="str">
        <f t="shared" si="39"/>
        <v/>
      </c>
      <c r="CN24" s="385" t="str">
        <f t="shared" si="40"/>
        <v/>
      </c>
      <c r="CO24" s="385" t="str">
        <f t="shared" si="41"/>
        <v/>
      </c>
      <c r="CP24" s="385" t="str">
        <f t="shared" si="42"/>
        <v/>
      </c>
      <c r="CQ24" s="385" t="str">
        <f t="shared" si="43"/>
        <v/>
      </c>
      <c r="CR24" s="385" t="str">
        <f t="shared" si="44"/>
        <v/>
      </c>
      <c r="CS24" s="385" t="str">
        <f t="shared" si="45"/>
        <v/>
      </c>
      <c r="CT24" s="385" t="str">
        <f t="shared" si="46"/>
        <v/>
      </c>
      <c r="CU24" s="385" t="str">
        <f t="shared" si="47"/>
        <v/>
      </c>
      <c r="CV24" s="385" t="str">
        <f t="shared" si="48"/>
        <v/>
      </c>
      <c r="CW24" s="385" t="str">
        <f t="shared" si="49"/>
        <v/>
      </c>
      <c r="CX24" s="385" t="str">
        <f t="shared" si="50"/>
        <v/>
      </c>
      <c r="CY24" s="385" t="str">
        <f t="shared" si="51"/>
        <v/>
      </c>
      <c r="CZ24" s="385" t="str">
        <f t="shared" si="52"/>
        <v/>
      </c>
      <c r="DA24" s="385" t="str">
        <f t="shared" si="53"/>
        <v/>
      </c>
    </row>
    <row r="25" spans="1:105" ht="12" customHeight="1">
      <c r="A25" s="270"/>
      <c r="B25" s="270"/>
      <c r="C25" s="270"/>
      <c r="D25" s="270"/>
      <c r="E25" s="270"/>
      <c r="F25" s="270"/>
      <c r="G25" s="270"/>
      <c r="H25" s="270"/>
      <c r="I25" s="270"/>
      <c r="J25" s="270"/>
      <c r="K25" s="270"/>
      <c r="L25" s="270"/>
      <c r="M25" s="270"/>
      <c r="N25" s="270"/>
      <c r="O25" s="270"/>
      <c r="P25" s="270"/>
      <c r="Q25" s="388"/>
      <c r="R25" s="270"/>
      <c r="S25" s="270"/>
      <c r="T25" s="270"/>
      <c r="U25" s="270"/>
      <c r="V25" s="270"/>
      <c r="W25" s="270"/>
      <c r="X25" s="270"/>
      <c r="Y25" s="270"/>
      <c r="Z25" s="270"/>
      <c r="AA25" s="270"/>
      <c r="AB25" s="270"/>
      <c r="AC25" s="270"/>
      <c r="AD25" s="270"/>
      <c r="AE25" s="270"/>
      <c r="AF25" s="270"/>
      <c r="AG25" s="270"/>
      <c r="AH25" s="270"/>
      <c r="AI25" s="270"/>
      <c r="AJ25" s="270"/>
      <c r="AK25" s="270"/>
      <c r="AL25" s="388"/>
      <c r="AM25" s="270"/>
      <c r="AN25" s="270"/>
      <c r="AO25" s="270"/>
      <c r="AP25" s="270"/>
      <c r="AQ25" s="270"/>
      <c r="AR25" s="270"/>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c r="CF25" s="389"/>
      <c r="CG25" s="389"/>
      <c r="CH25" s="389"/>
      <c r="CI25" s="389"/>
      <c r="CJ25" s="389"/>
      <c r="CK25" s="389"/>
      <c r="CL25" s="389"/>
      <c r="CM25" s="389"/>
      <c r="CN25" s="389"/>
      <c r="CO25" s="389"/>
      <c r="CP25" s="389"/>
      <c r="CQ25" s="389"/>
      <c r="CR25" s="389"/>
      <c r="CS25" s="389"/>
      <c r="CT25" s="389"/>
      <c r="CU25" s="389"/>
      <c r="CV25" s="389"/>
      <c r="CW25" s="389"/>
      <c r="CX25" s="389"/>
      <c r="CY25" s="389"/>
      <c r="CZ25" s="389"/>
      <c r="DA25" s="389"/>
    </row>
    <row r="26" spans="1:105" ht="14.1" customHeight="1" thickBot="1">
      <c r="A26" s="270"/>
      <c r="B26" s="270"/>
      <c r="C26" s="2946" t="s">
        <v>69</v>
      </c>
      <c r="D26" s="2947"/>
      <c r="E26" s="2947"/>
      <c r="F26" s="2946" t="s">
        <v>70</v>
      </c>
      <c r="G26" s="2947"/>
      <c r="H26" s="2947"/>
      <c r="I26" s="2947"/>
      <c r="J26" s="2947"/>
      <c r="K26" s="2947"/>
      <c r="L26" s="2948"/>
      <c r="M26" s="2946" t="s">
        <v>85</v>
      </c>
      <c r="N26" s="2947"/>
      <c r="O26" s="2947"/>
      <c r="P26" s="2947"/>
      <c r="Q26" s="2947"/>
      <c r="R26" s="2947"/>
      <c r="S26" s="2947"/>
      <c r="T26" s="2947"/>
      <c r="U26" s="2947"/>
      <c r="V26" s="2946" t="s">
        <v>1099</v>
      </c>
      <c r="W26" s="2947"/>
      <c r="X26" s="2947"/>
      <c r="Y26" s="2948"/>
      <c r="Z26" s="2946" t="s">
        <v>67</v>
      </c>
      <c r="AA26" s="2947"/>
      <c r="AB26" s="2947"/>
      <c r="AC26" s="2948"/>
      <c r="AD26" s="267"/>
      <c r="AE26" s="353" t="s">
        <v>30</v>
      </c>
      <c r="AF26" s="367" t="s">
        <v>1072</v>
      </c>
      <c r="AG26" s="4"/>
      <c r="AH26" s="270"/>
      <c r="AK26" s="270"/>
      <c r="AL26" s="270"/>
      <c r="AN26" s="367"/>
      <c r="AO26" s="390"/>
      <c r="AP26" s="390"/>
      <c r="AQ26" s="388"/>
      <c r="AR26" s="390"/>
      <c r="AS26" s="270"/>
      <c r="AT26" s="270"/>
      <c r="AU26" s="270"/>
      <c r="AV26" s="270"/>
      <c r="AW26" s="270"/>
      <c r="AX26" s="270"/>
      <c r="AY26" s="270"/>
      <c r="AZ26" s="368" t="s">
        <v>1100</v>
      </c>
      <c r="BA26" s="368" t="s">
        <v>1101</v>
      </c>
      <c r="BB26" s="368" t="s">
        <v>1102</v>
      </c>
      <c r="BC26" s="368" t="s">
        <v>1103</v>
      </c>
      <c r="BD26" s="2979">
        <v>0.29166666666666669</v>
      </c>
      <c r="BE26" s="2980"/>
      <c r="BF26" s="2979">
        <v>0.3125</v>
      </c>
      <c r="BG26" s="2979"/>
      <c r="BH26" s="2979">
        <v>0.33333333333333298</v>
      </c>
      <c r="BI26" s="2980"/>
      <c r="BJ26" s="2979">
        <v>0.35416666666666702</v>
      </c>
      <c r="BK26" s="2979"/>
      <c r="BL26" s="2979">
        <v>0.375</v>
      </c>
      <c r="BM26" s="2980"/>
      <c r="BN26" s="2979">
        <v>0.39583333333333398</v>
      </c>
      <c r="BO26" s="2979"/>
      <c r="BP26" s="2979">
        <v>0.41666666666666702</v>
      </c>
      <c r="BQ26" s="2980"/>
      <c r="BR26" s="2979">
        <v>0.4375</v>
      </c>
      <c r="BS26" s="2979"/>
      <c r="BT26" s="2979">
        <v>0.45833333333333398</v>
      </c>
      <c r="BU26" s="2980"/>
      <c r="BV26" s="2979">
        <v>0.47916666666666702</v>
      </c>
      <c r="BW26" s="2979"/>
      <c r="BX26" s="2979">
        <v>0.5</v>
      </c>
      <c r="BY26" s="2980"/>
      <c r="BZ26" s="2979">
        <v>0.52083333333333304</v>
      </c>
      <c r="CA26" s="2979"/>
      <c r="CB26" s="2979">
        <v>0.54166666666666696</v>
      </c>
      <c r="CC26" s="2980"/>
      <c r="CD26" s="2979">
        <v>0.5625</v>
      </c>
      <c r="CE26" s="2979"/>
      <c r="CF26" s="2979">
        <v>0.58333333333333304</v>
      </c>
      <c r="CG26" s="2980"/>
      <c r="CH26" s="2979">
        <v>0.60416666666666696</v>
      </c>
      <c r="CI26" s="2979"/>
      <c r="CJ26" s="2979">
        <v>0.625</v>
      </c>
      <c r="CK26" s="2980"/>
      <c r="CL26" s="2979">
        <v>0.64583333333333304</v>
      </c>
      <c r="CM26" s="2979"/>
      <c r="CN26" s="2979">
        <v>0.66666666666666696</v>
      </c>
      <c r="CO26" s="2980"/>
      <c r="CP26" s="2979">
        <v>0.6875</v>
      </c>
      <c r="CQ26" s="2979"/>
      <c r="CR26" s="2979">
        <v>0.70833333333333304</v>
      </c>
      <c r="CS26" s="2980"/>
      <c r="CT26" s="2979">
        <v>0.72916666666666596</v>
      </c>
      <c r="CU26" s="2979"/>
      <c r="CV26" s="2979">
        <v>0.749999999999999</v>
      </c>
      <c r="CW26" s="2980"/>
      <c r="CX26" s="2979">
        <v>0.77083333333333204</v>
      </c>
      <c r="CY26" s="2979"/>
      <c r="CZ26" s="2979">
        <v>0.79166666666666496</v>
      </c>
      <c r="DA26" s="2980"/>
    </row>
    <row r="27" spans="1:105" ht="12" customHeight="1">
      <c r="A27" s="270"/>
      <c r="B27" s="270"/>
      <c r="C27" s="391" t="s">
        <v>15</v>
      </c>
      <c r="D27" s="392" t="s">
        <v>1104</v>
      </c>
      <c r="E27" s="393"/>
      <c r="F27" s="391" t="s">
        <v>27</v>
      </c>
      <c r="G27" s="2989" t="s">
        <v>83</v>
      </c>
      <c r="H27" s="2989"/>
      <c r="I27" s="2989"/>
      <c r="J27" s="392" t="s">
        <v>17</v>
      </c>
      <c r="K27" s="392" t="s">
        <v>84</v>
      </c>
      <c r="L27" s="393"/>
      <c r="M27" s="2990">
        <v>0.35416666666666669</v>
      </c>
      <c r="N27" s="2991"/>
      <c r="O27" s="2991"/>
      <c r="P27" s="2991"/>
      <c r="Q27" s="394" t="s">
        <v>273</v>
      </c>
      <c r="R27" s="2991">
        <v>0.72916666666666663</v>
      </c>
      <c r="S27" s="2991"/>
      <c r="T27" s="2991"/>
      <c r="U27" s="2992"/>
      <c r="V27" s="2990">
        <v>4.1666666666666664E-2</v>
      </c>
      <c r="W27" s="2991"/>
      <c r="X27" s="2991"/>
      <c r="Y27" s="2992"/>
      <c r="Z27" s="2993">
        <f>IF(V27="","",R27-M27-V27)</f>
        <v>0.33333333333333326</v>
      </c>
      <c r="AA27" s="2994"/>
      <c r="AB27" s="2994"/>
      <c r="AC27" s="2995"/>
      <c r="AD27" s="395"/>
      <c r="AE27" s="396" t="s">
        <v>126</v>
      </c>
      <c r="AF27" s="2996" t="s">
        <v>1073</v>
      </c>
      <c r="AG27" s="2996"/>
      <c r="AH27" s="2996"/>
      <c r="AI27" s="2996"/>
      <c r="AJ27" s="2996"/>
      <c r="AK27" s="2996"/>
      <c r="AL27" s="2996"/>
      <c r="AM27" s="2996"/>
      <c r="AN27" s="2996"/>
      <c r="AS27" s="270"/>
      <c r="AT27" s="270"/>
      <c r="AU27" s="270"/>
      <c r="AV27" s="270"/>
      <c r="AW27" s="270"/>
      <c r="AX27" s="270"/>
      <c r="AY27" s="270"/>
      <c r="AZ27" s="397" t="s">
        <v>1105</v>
      </c>
      <c r="BA27" s="398">
        <f>M27</f>
        <v>0.35416666666666669</v>
      </c>
      <c r="BB27" s="398">
        <f>R27</f>
        <v>0.72916666666666663</v>
      </c>
      <c r="BC27" s="399">
        <f>IF(AZ27="","",IF(BB27-BA27&lt;TIME(5,0,1),BB27-BA27,BB27-BA27-TIME(1,0,0)))</f>
        <v>0.33333333333333326</v>
      </c>
      <c r="BD27" s="400"/>
      <c r="BE27" s="401"/>
      <c r="BF27" s="401"/>
      <c r="BG27" s="401"/>
      <c r="BH27" s="401"/>
      <c r="BI27" s="401"/>
      <c r="BJ27" s="401"/>
      <c r="BK27" s="401" t="s">
        <v>1106</v>
      </c>
      <c r="BL27" s="401" t="s">
        <v>1106</v>
      </c>
      <c r="BM27" s="401" t="s">
        <v>1106</v>
      </c>
      <c r="BN27" s="401" t="s">
        <v>1106</v>
      </c>
      <c r="BO27" s="401" t="s">
        <v>1106</v>
      </c>
      <c r="BP27" s="401" t="s">
        <v>1106</v>
      </c>
      <c r="BQ27" s="401" t="s">
        <v>1106</v>
      </c>
      <c r="BR27" s="401" t="s">
        <v>1106</v>
      </c>
      <c r="BS27" s="401" t="s">
        <v>1106</v>
      </c>
      <c r="BT27" s="401" t="s">
        <v>1106</v>
      </c>
      <c r="BU27" s="401" t="s">
        <v>1106</v>
      </c>
      <c r="BV27" s="401" t="s">
        <v>1106</v>
      </c>
      <c r="BW27" s="401" t="s">
        <v>1106</v>
      </c>
      <c r="BX27" s="401" t="s">
        <v>1106</v>
      </c>
      <c r="BY27" s="401" t="s">
        <v>1106</v>
      </c>
      <c r="BZ27" s="401" t="s">
        <v>1106</v>
      </c>
      <c r="CA27" s="401" t="s">
        <v>1106</v>
      </c>
      <c r="CB27" s="401" t="s">
        <v>1106</v>
      </c>
      <c r="CC27" s="401" t="s">
        <v>1106</v>
      </c>
      <c r="CD27" s="401" t="s">
        <v>1106</v>
      </c>
      <c r="CE27" s="401" t="s">
        <v>1106</v>
      </c>
      <c r="CF27" s="401" t="s">
        <v>1106</v>
      </c>
      <c r="CG27" s="401" t="s">
        <v>1106</v>
      </c>
      <c r="CH27" s="401" t="s">
        <v>1106</v>
      </c>
      <c r="CI27" s="401" t="s">
        <v>1106</v>
      </c>
      <c r="CJ27" s="401" t="s">
        <v>1106</v>
      </c>
      <c r="CK27" s="401" t="s">
        <v>1106</v>
      </c>
      <c r="CL27" s="401" t="s">
        <v>1106</v>
      </c>
      <c r="CM27" s="401" t="s">
        <v>1106</v>
      </c>
      <c r="CN27" s="401" t="s">
        <v>1106</v>
      </c>
      <c r="CO27" s="401" t="s">
        <v>1106</v>
      </c>
      <c r="CP27" s="401" t="s">
        <v>1106</v>
      </c>
      <c r="CQ27" s="401" t="s">
        <v>1106</v>
      </c>
      <c r="CR27" s="401" t="s">
        <v>1106</v>
      </c>
      <c r="CS27" s="401" t="s">
        <v>1106</v>
      </c>
      <c r="CT27" s="401" t="s">
        <v>1106</v>
      </c>
      <c r="CU27" s="401"/>
      <c r="CV27" s="401"/>
      <c r="CW27" s="401"/>
      <c r="CX27" s="401"/>
      <c r="CY27" s="401"/>
      <c r="CZ27" s="401"/>
      <c r="DA27" s="402"/>
    </row>
    <row r="28" spans="1:105" ht="12" customHeight="1">
      <c r="A28" s="270"/>
      <c r="B28" s="270"/>
      <c r="C28" s="403" t="s">
        <v>15</v>
      </c>
      <c r="D28" s="404" t="s">
        <v>854</v>
      </c>
      <c r="E28" s="405"/>
      <c r="F28" s="403" t="s">
        <v>27</v>
      </c>
      <c r="G28" s="2997"/>
      <c r="H28" s="2997"/>
      <c r="I28" s="2997"/>
      <c r="J28" s="404" t="s">
        <v>17</v>
      </c>
      <c r="K28" s="404" t="s">
        <v>84</v>
      </c>
      <c r="L28" s="405"/>
      <c r="M28" s="2941"/>
      <c r="N28" s="2942"/>
      <c r="O28" s="2942"/>
      <c r="P28" s="2942"/>
      <c r="Q28" s="406" t="s">
        <v>273</v>
      </c>
      <c r="R28" s="2942"/>
      <c r="S28" s="2942"/>
      <c r="T28" s="2942"/>
      <c r="U28" s="2998"/>
      <c r="V28" s="2999"/>
      <c r="W28" s="3000"/>
      <c r="X28" s="3000"/>
      <c r="Y28" s="3001"/>
      <c r="Z28" s="3002" t="str">
        <f>IFERROR(IF(V28="","",R28-M28-V28),"")</f>
        <v/>
      </c>
      <c r="AA28" s="3005"/>
      <c r="AB28" s="3005"/>
      <c r="AC28" s="3006"/>
      <c r="AD28" s="407"/>
      <c r="AE28" s="408"/>
      <c r="AF28" s="2996"/>
      <c r="AG28" s="2996"/>
      <c r="AH28" s="2996"/>
      <c r="AI28" s="2996"/>
      <c r="AJ28" s="2996"/>
      <c r="AK28" s="2996"/>
      <c r="AL28" s="2996"/>
      <c r="AM28" s="2996"/>
      <c r="AN28" s="2996"/>
      <c r="AS28" s="270"/>
      <c r="AT28" s="270"/>
      <c r="AU28" s="270"/>
      <c r="AV28" s="270"/>
      <c r="AW28" s="270"/>
      <c r="AX28" s="270"/>
      <c r="AY28" s="270"/>
      <c r="AZ28" s="397" t="str">
        <f t="shared" ref="AZ28:AZ40" si="54">D28</f>
        <v>A</v>
      </c>
      <c r="BA28" s="398" t="str">
        <f t="shared" ref="BA28:BA40" si="55">IF(M28="","",M28)</f>
        <v/>
      </c>
      <c r="BB28" s="398" t="str">
        <f>IF(R28="","",R28)</f>
        <v/>
      </c>
      <c r="BC28" s="399" t="str">
        <f>IF(BA28="","",IF(BB28-BA28&lt;TIME(5,0,1),BB28-BA28,BB28-BA28-TIME(1,0,0)))</f>
        <v/>
      </c>
      <c r="BD28" s="409"/>
      <c r="BE28" s="410"/>
      <c r="BF28" s="410"/>
      <c r="BG28" s="410"/>
      <c r="BH28" s="410"/>
      <c r="BI28" s="410"/>
      <c r="BJ28" s="410"/>
      <c r="BK28" s="410"/>
      <c r="BL28" s="410"/>
      <c r="BM28" s="410"/>
      <c r="BN28" s="410"/>
      <c r="BO28" s="410"/>
      <c r="BP28" s="410"/>
      <c r="BQ28" s="410"/>
      <c r="BR28" s="410"/>
      <c r="BS28" s="410"/>
      <c r="BT28" s="410"/>
      <c r="BU28" s="410"/>
      <c r="BV28" s="410"/>
      <c r="BW28" s="410"/>
      <c r="BX28" s="410"/>
      <c r="BY28" s="410"/>
      <c r="BZ28" s="410"/>
      <c r="CA28" s="410"/>
      <c r="CB28" s="410"/>
      <c r="CC28" s="410"/>
      <c r="CD28" s="410"/>
      <c r="CE28" s="410"/>
      <c r="CF28" s="410"/>
      <c r="CG28" s="410"/>
      <c r="CH28" s="410"/>
      <c r="CI28" s="410"/>
      <c r="CJ28" s="410"/>
      <c r="CK28" s="410"/>
      <c r="CL28" s="410"/>
      <c r="CM28" s="410"/>
      <c r="CN28" s="410"/>
      <c r="CO28" s="410"/>
      <c r="CP28" s="410"/>
      <c r="CQ28" s="410"/>
      <c r="CR28" s="410"/>
      <c r="CS28" s="410"/>
      <c r="CT28" s="410"/>
      <c r="CU28" s="410"/>
      <c r="CV28" s="410"/>
      <c r="CW28" s="410"/>
      <c r="CX28" s="410"/>
      <c r="CY28" s="410"/>
      <c r="CZ28" s="410"/>
      <c r="DA28" s="411"/>
    </row>
    <row r="29" spans="1:105" ht="12" customHeight="1">
      <c r="A29" s="270"/>
      <c r="B29" s="270"/>
      <c r="C29" s="403" t="s">
        <v>15</v>
      </c>
      <c r="D29" s="404" t="s">
        <v>855</v>
      </c>
      <c r="E29" s="405"/>
      <c r="F29" s="403" t="s">
        <v>27</v>
      </c>
      <c r="G29" s="2997"/>
      <c r="H29" s="2997"/>
      <c r="I29" s="2997"/>
      <c r="J29" s="404" t="s">
        <v>17</v>
      </c>
      <c r="K29" s="404" t="s">
        <v>84</v>
      </c>
      <c r="L29" s="405"/>
      <c r="M29" s="2941"/>
      <c r="N29" s="2942"/>
      <c r="O29" s="2942"/>
      <c r="P29" s="2942"/>
      <c r="Q29" s="406" t="s">
        <v>273</v>
      </c>
      <c r="R29" s="2942"/>
      <c r="S29" s="2942"/>
      <c r="T29" s="2942"/>
      <c r="U29" s="2998"/>
      <c r="V29" s="2941"/>
      <c r="W29" s="2942"/>
      <c r="X29" s="2942"/>
      <c r="Y29" s="2998"/>
      <c r="Z29" s="3002" t="str">
        <f t="shared" ref="Z29:Z41" si="56">IFERROR(IF(V29="","",R29-M29-V29),"")</f>
        <v/>
      </c>
      <c r="AA29" s="3003"/>
      <c r="AB29" s="3003"/>
      <c r="AC29" s="3004"/>
      <c r="AD29" s="407"/>
      <c r="AE29" s="353" t="s">
        <v>126</v>
      </c>
      <c r="AF29" s="3009" t="s">
        <v>1607</v>
      </c>
      <c r="AG29" s="3009"/>
      <c r="AH29" s="3009"/>
      <c r="AI29" s="3009"/>
      <c r="AJ29" s="3009"/>
      <c r="AK29" s="3009"/>
      <c r="AL29" s="3009"/>
      <c r="AM29" s="3009"/>
      <c r="AN29" s="3009"/>
      <c r="AS29" s="270"/>
      <c r="AT29" s="270"/>
      <c r="AU29" s="270"/>
      <c r="AV29" s="270"/>
      <c r="AW29" s="270"/>
      <c r="AX29" s="270"/>
      <c r="AY29" s="270"/>
      <c r="AZ29" s="397" t="str">
        <f t="shared" si="54"/>
        <v>B</v>
      </c>
      <c r="BA29" s="398" t="str">
        <f t="shared" si="55"/>
        <v/>
      </c>
      <c r="BB29" s="398" t="str">
        <f>IF(R29="","",R29)</f>
        <v/>
      </c>
      <c r="BC29" s="399" t="str">
        <f t="shared" ref="BC29:BC40" si="57">IF(BA29="","",IF(BB29-BA29&lt;TIME(5,0,1),BB29-BA29,BB29-BA29-TIME(1,0,0)))</f>
        <v/>
      </c>
      <c r="BD29" s="409"/>
      <c r="BE29" s="410"/>
      <c r="BF29" s="410"/>
      <c r="BG29" s="410"/>
      <c r="BH29" s="410"/>
      <c r="BI29" s="410"/>
      <c r="BJ29" s="410"/>
      <c r="BK29" s="410"/>
      <c r="BL29" s="410"/>
      <c r="BM29" s="410"/>
      <c r="BN29" s="410"/>
      <c r="BO29" s="410"/>
      <c r="BP29" s="410"/>
      <c r="BQ29" s="410"/>
      <c r="BR29" s="410"/>
      <c r="BS29" s="410"/>
      <c r="BT29" s="410"/>
      <c r="BU29" s="410"/>
      <c r="BV29" s="410"/>
      <c r="BW29" s="410"/>
      <c r="BX29" s="410"/>
      <c r="BY29" s="410"/>
      <c r="BZ29" s="410"/>
      <c r="CA29" s="410"/>
      <c r="CB29" s="410"/>
      <c r="CC29" s="410"/>
      <c r="CD29" s="410"/>
      <c r="CE29" s="410"/>
      <c r="CF29" s="410"/>
      <c r="CG29" s="410"/>
      <c r="CH29" s="410"/>
      <c r="CI29" s="410"/>
      <c r="CJ29" s="410"/>
      <c r="CK29" s="410"/>
      <c r="CL29" s="410"/>
      <c r="CM29" s="410"/>
      <c r="CN29" s="410"/>
      <c r="CO29" s="410"/>
      <c r="CP29" s="410"/>
      <c r="CQ29" s="410"/>
      <c r="CR29" s="410"/>
      <c r="CS29" s="410"/>
      <c r="CT29" s="410"/>
      <c r="CU29" s="410"/>
      <c r="CV29" s="410"/>
      <c r="CW29" s="410"/>
      <c r="CX29" s="410"/>
      <c r="CY29" s="410"/>
      <c r="CZ29" s="410"/>
      <c r="DA29" s="411"/>
    </row>
    <row r="30" spans="1:105" ht="12" customHeight="1">
      <c r="A30" s="270"/>
      <c r="B30" s="270"/>
      <c r="C30" s="403" t="s">
        <v>15</v>
      </c>
      <c r="D30" s="404" t="s">
        <v>856</v>
      </c>
      <c r="E30" s="405"/>
      <c r="F30" s="403" t="s">
        <v>27</v>
      </c>
      <c r="G30" s="2997"/>
      <c r="H30" s="2997"/>
      <c r="I30" s="2997"/>
      <c r="J30" s="404" t="s">
        <v>17</v>
      </c>
      <c r="K30" s="404" t="s">
        <v>84</v>
      </c>
      <c r="L30" s="405"/>
      <c r="M30" s="2941"/>
      <c r="N30" s="2942"/>
      <c r="O30" s="2942"/>
      <c r="P30" s="2942"/>
      <c r="Q30" s="406" t="s">
        <v>273</v>
      </c>
      <c r="R30" s="2942"/>
      <c r="S30" s="2942"/>
      <c r="T30" s="2942"/>
      <c r="U30" s="2998"/>
      <c r="V30" s="2941"/>
      <c r="W30" s="2942"/>
      <c r="X30" s="2942"/>
      <c r="Y30" s="2998"/>
      <c r="Z30" s="3002" t="str">
        <f t="shared" si="56"/>
        <v/>
      </c>
      <c r="AA30" s="3003"/>
      <c r="AB30" s="3003"/>
      <c r="AC30" s="3004"/>
      <c r="AD30" s="407"/>
      <c r="AE30" s="408"/>
      <c r="AF30" s="3009"/>
      <c r="AG30" s="3009"/>
      <c r="AH30" s="3009"/>
      <c r="AI30" s="3009"/>
      <c r="AJ30" s="3009"/>
      <c r="AK30" s="3009"/>
      <c r="AL30" s="3009"/>
      <c r="AM30" s="3009"/>
      <c r="AN30" s="3009"/>
      <c r="AS30" s="270"/>
      <c r="AT30" s="270"/>
      <c r="AU30" s="270"/>
      <c r="AV30" s="270"/>
      <c r="AW30" s="270"/>
      <c r="AX30" s="270"/>
      <c r="AY30" s="270"/>
      <c r="AZ30" s="397" t="str">
        <f t="shared" si="54"/>
        <v>C</v>
      </c>
      <c r="BA30" s="398" t="str">
        <f t="shared" si="55"/>
        <v/>
      </c>
      <c r="BB30" s="398" t="str">
        <f t="shared" ref="BB30:BB40" si="58">IF(R30="","",R30)</f>
        <v/>
      </c>
      <c r="BC30" s="399" t="str">
        <f t="shared" si="57"/>
        <v/>
      </c>
      <c r="BD30" s="409"/>
      <c r="BE30" s="410"/>
      <c r="BF30" s="410"/>
      <c r="BG30" s="410"/>
      <c r="BH30" s="410"/>
      <c r="BI30" s="410"/>
      <c r="BJ30" s="410"/>
      <c r="BK30" s="410"/>
      <c r="BL30" s="410"/>
      <c r="BM30" s="410"/>
      <c r="BN30" s="410"/>
      <c r="BO30" s="410"/>
      <c r="BP30" s="410"/>
      <c r="BQ30" s="410"/>
      <c r="BR30" s="410"/>
      <c r="BS30" s="410"/>
      <c r="BT30" s="410"/>
      <c r="BU30" s="410"/>
      <c r="BV30" s="410"/>
      <c r="BW30" s="410"/>
      <c r="BX30" s="410"/>
      <c r="BY30" s="410"/>
      <c r="BZ30" s="410"/>
      <c r="CA30" s="410"/>
      <c r="CB30" s="410"/>
      <c r="CC30" s="410"/>
      <c r="CD30" s="410"/>
      <c r="CE30" s="410"/>
      <c r="CF30" s="410"/>
      <c r="CG30" s="410"/>
      <c r="CH30" s="410"/>
      <c r="CI30" s="410"/>
      <c r="CJ30" s="410"/>
      <c r="CK30" s="410"/>
      <c r="CL30" s="410"/>
      <c r="CM30" s="410"/>
      <c r="CN30" s="410"/>
      <c r="CO30" s="410"/>
      <c r="CP30" s="410"/>
      <c r="CQ30" s="410"/>
      <c r="CR30" s="410"/>
      <c r="CS30" s="410"/>
      <c r="CT30" s="410"/>
      <c r="CU30" s="410"/>
      <c r="CV30" s="410"/>
      <c r="CW30" s="410"/>
      <c r="CX30" s="410"/>
      <c r="CY30" s="410"/>
      <c r="CZ30" s="410"/>
      <c r="DA30" s="411"/>
    </row>
    <row r="31" spans="1:105" ht="12" customHeight="1" thickBot="1">
      <c r="A31" s="270"/>
      <c r="B31" s="270"/>
      <c r="C31" s="403" t="s">
        <v>15</v>
      </c>
      <c r="D31" s="404" t="s">
        <v>857</v>
      </c>
      <c r="E31" s="405"/>
      <c r="F31" s="403" t="s">
        <v>27</v>
      </c>
      <c r="G31" s="2997"/>
      <c r="H31" s="2997"/>
      <c r="I31" s="2997"/>
      <c r="J31" s="404" t="s">
        <v>17</v>
      </c>
      <c r="K31" s="404" t="s">
        <v>84</v>
      </c>
      <c r="L31" s="405"/>
      <c r="M31" s="2941"/>
      <c r="N31" s="2942"/>
      <c r="O31" s="2942"/>
      <c r="P31" s="2942"/>
      <c r="Q31" s="406" t="s">
        <v>273</v>
      </c>
      <c r="R31" s="2942"/>
      <c r="S31" s="2942"/>
      <c r="T31" s="2942"/>
      <c r="U31" s="2998"/>
      <c r="V31" s="2941"/>
      <c r="W31" s="2942"/>
      <c r="X31" s="2942"/>
      <c r="Y31" s="2998"/>
      <c r="Z31" s="3002" t="str">
        <f t="shared" si="56"/>
        <v/>
      </c>
      <c r="AA31" s="3003"/>
      <c r="AB31" s="3003"/>
      <c r="AC31" s="3004"/>
      <c r="AD31" s="407"/>
      <c r="AE31" s="408"/>
      <c r="AF31" s="3010"/>
      <c r="AG31" s="3010"/>
      <c r="AH31" s="3010"/>
      <c r="AI31" s="3010"/>
      <c r="AJ31" s="3010"/>
      <c r="AK31" s="3010"/>
      <c r="AL31" s="3010"/>
      <c r="AM31" s="3010"/>
      <c r="AN31" s="3010"/>
      <c r="AS31" s="270"/>
      <c r="AT31" s="270"/>
      <c r="AU31" s="270"/>
      <c r="AV31" s="270"/>
      <c r="AW31" s="270"/>
      <c r="AX31" s="270"/>
      <c r="AY31" s="270"/>
      <c r="AZ31" s="397" t="str">
        <f t="shared" si="54"/>
        <v>D</v>
      </c>
      <c r="BA31" s="398" t="str">
        <f t="shared" si="55"/>
        <v/>
      </c>
      <c r="BB31" s="398" t="str">
        <f t="shared" si="58"/>
        <v/>
      </c>
      <c r="BC31" s="399" t="str">
        <f t="shared" si="57"/>
        <v/>
      </c>
      <c r="BD31" s="409"/>
      <c r="BE31" s="410"/>
      <c r="BF31" s="410"/>
      <c r="BG31" s="410"/>
      <c r="BH31" s="410"/>
      <c r="BI31" s="410"/>
      <c r="BJ31" s="410"/>
      <c r="BK31" s="410"/>
      <c r="BL31" s="410"/>
      <c r="BM31" s="410"/>
      <c r="BN31" s="410"/>
      <c r="BO31" s="410"/>
      <c r="BP31" s="410"/>
      <c r="BQ31" s="410"/>
      <c r="BR31" s="410"/>
      <c r="BS31" s="410"/>
      <c r="BT31" s="410"/>
      <c r="BU31" s="410"/>
      <c r="BV31" s="410"/>
      <c r="BW31" s="410"/>
      <c r="BX31" s="410"/>
      <c r="BY31" s="410"/>
      <c r="BZ31" s="410"/>
      <c r="CA31" s="410"/>
      <c r="CB31" s="410"/>
      <c r="CC31" s="410"/>
      <c r="CD31" s="410"/>
      <c r="CE31" s="410"/>
      <c r="CF31" s="410"/>
      <c r="CG31" s="410"/>
      <c r="CH31" s="410"/>
      <c r="CI31" s="410"/>
      <c r="CJ31" s="410"/>
      <c r="CK31" s="410"/>
      <c r="CL31" s="410"/>
      <c r="CM31" s="410"/>
      <c r="CN31" s="410"/>
      <c r="CO31" s="410"/>
      <c r="CP31" s="410"/>
      <c r="CQ31" s="410"/>
      <c r="CR31" s="410"/>
      <c r="CS31" s="410"/>
      <c r="CT31" s="410"/>
      <c r="CU31" s="410"/>
      <c r="CV31" s="410"/>
      <c r="CW31" s="410"/>
      <c r="CX31" s="410"/>
      <c r="CY31" s="410"/>
      <c r="CZ31" s="410"/>
      <c r="DA31" s="411"/>
    </row>
    <row r="32" spans="1:105" ht="12" customHeight="1">
      <c r="A32" s="270"/>
      <c r="B32" s="270"/>
      <c r="C32" s="403" t="s">
        <v>15</v>
      </c>
      <c r="D32" s="404" t="s">
        <v>858</v>
      </c>
      <c r="E32" s="405"/>
      <c r="F32" s="403" t="s">
        <v>27</v>
      </c>
      <c r="G32" s="2997"/>
      <c r="H32" s="2997"/>
      <c r="I32" s="2997"/>
      <c r="J32" s="404" t="s">
        <v>17</v>
      </c>
      <c r="K32" s="404" t="s">
        <v>84</v>
      </c>
      <c r="L32" s="405"/>
      <c r="M32" s="2941"/>
      <c r="N32" s="2942"/>
      <c r="O32" s="2942"/>
      <c r="P32" s="2942"/>
      <c r="Q32" s="406" t="s">
        <v>273</v>
      </c>
      <c r="R32" s="2942"/>
      <c r="S32" s="2942"/>
      <c r="T32" s="2942"/>
      <c r="U32" s="2998"/>
      <c r="V32" s="2941"/>
      <c r="W32" s="2942"/>
      <c r="X32" s="2942"/>
      <c r="Y32" s="2998"/>
      <c r="Z32" s="3002" t="str">
        <f t="shared" si="56"/>
        <v/>
      </c>
      <c r="AA32" s="3003"/>
      <c r="AB32" s="3003"/>
      <c r="AC32" s="3004"/>
      <c r="AD32" s="407"/>
      <c r="AE32" s="451" t="s">
        <v>149</v>
      </c>
      <c r="AF32" s="3018" t="s">
        <v>1107</v>
      </c>
      <c r="AG32" s="3018"/>
      <c r="AH32" s="3018"/>
      <c r="AI32" s="3018"/>
      <c r="AJ32" s="3018"/>
      <c r="AK32" s="3018"/>
      <c r="AL32" s="3018"/>
      <c r="AM32" s="3018"/>
      <c r="AN32" s="3018"/>
      <c r="AO32" s="3018"/>
      <c r="AP32" s="3018"/>
      <c r="AQ32" s="3019"/>
      <c r="AR32" s="349"/>
      <c r="AS32" s="270"/>
      <c r="AT32" s="270"/>
      <c r="AU32" s="270"/>
      <c r="AV32" s="270"/>
      <c r="AW32" s="270"/>
      <c r="AX32" s="270"/>
      <c r="AY32" s="270"/>
      <c r="AZ32" s="397" t="str">
        <f t="shared" si="54"/>
        <v>E</v>
      </c>
      <c r="BA32" s="398" t="str">
        <f t="shared" si="55"/>
        <v/>
      </c>
      <c r="BB32" s="398" t="str">
        <f t="shared" si="58"/>
        <v/>
      </c>
      <c r="BC32" s="399" t="str">
        <f t="shared" si="57"/>
        <v/>
      </c>
      <c r="BD32" s="409"/>
      <c r="BE32" s="410"/>
      <c r="BF32" s="410"/>
      <c r="BG32" s="410"/>
      <c r="BH32" s="410"/>
      <c r="BI32" s="410"/>
      <c r="BJ32" s="410"/>
      <c r="BK32" s="410"/>
      <c r="BL32" s="410"/>
      <c r="BM32" s="410"/>
      <c r="BN32" s="410"/>
      <c r="BO32" s="410"/>
      <c r="BP32" s="410"/>
      <c r="BQ32" s="410"/>
      <c r="BR32" s="410"/>
      <c r="BS32" s="410"/>
      <c r="BT32" s="410"/>
      <c r="BU32" s="410"/>
      <c r="BV32" s="410"/>
      <c r="BW32" s="410"/>
      <c r="BX32" s="410"/>
      <c r="BY32" s="410"/>
      <c r="BZ32" s="410"/>
      <c r="CA32" s="410"/>
      <c r="CB32" s="410"/>
      <c r="CC32" s="410"/>
      <c r="CD32" s="410"/>
      <c r="CE32" s="410"/>
      <c r="CF32" s="410"/>
      <c r="CG32" s="410"/>
      <c r="CH32" s="410"/>
      <c r="CI32" s="410"/>
      <c r="CJ32" s="410"/>
      <c r="CK32" s="410"/>
      <c r="CL32" s="410"/>
      <c r="CM32" s="410"/>
      <c r="CN32" s="410"/>
      <c r="CO32" s="410"/>
      <c r="CP32" s="410"/>
      <c r="CQ32" s="410"/>
      <c r="CR32" s="410"/>
      <c r="CS32" s="410"/>
      <c r="CT32" s="410"/>
      <c r="CU32" s="410"/>
      <c r="CV32" s="410"/>
      <c r="CW32" s="410"/>
      <c r="CX32" s="410"/>
      <c r="CY32" s="410"/>
      <c r="CZ32" s="410"/>
      <c r="DA32" s="411"/>
    </row>
    <row r="33" spans="1:105" ht="12" customHeight="1">
      <c r="A33" s="270"/>
      <c r="B33" s="270"/>
      <c r="C33" s="403" t="s">
        <v>15</v>
      </c>
      <c r="D33" s="404" t="s">
        <v>1098</v>
      </c>
      <c r="E33" s="404"/>
      <c r="F33" s="403" t="s">
        <v>27</v>
      </c>
      <c r="G33" s="2997"/>
      <c r="H33" s="2997"/>
      <c r="I33" s="2997"/>
      <c r="J33" s="404" t="s">
        <v>17</v>
      </c>
      <c r="K33" s="404" t="s">
        <v>84</v>
      </c>
      <c r="L33" s="405"/>
      <c r="M33" s="2941"/>
      <c r="N33" s="2942"/>
      <c r="O33" s="2942"/>
      <c r="P33" s="2942"/>
      <c r="Q33" s="406" t="s">
        <v>273</v>
      </c>
      <c r="R33" s="2942"/>
      <c r="S33" s="2942"/>
      <c r="T33" s="2942"/>
      <c r="U33" s="2998"/>
      <c r="V33" s="2941"/>
      <c r="W33" s="2942"/>
      <c r="X33" s="2942"/>
      <c r="Y33" s="2998"/>
      <c r="Z33" s="3002" t="str">
        <f t="shared" si="56"/>
        <v/>
      </c>
      <c r="AA33" s="3003"/>
      <c r="AB33" s="3003"/>
      <c r="AC33" s="3004"/>
      <c r="AD33" s="407"/>
      <c r="AE33" s="452"/>
      <c r="AF33" s="3020"/>
      <c r="AG33" s="3020"/>
      <c r="AH33" s="3020"/>
      <c r="AI33" s="3020"/>
      <c r="AJ33" s="3020"/>
      <c r="AK33" s="3020"/>
      <c r="AL33" s="3020"/>
      <c r="AM33" s="3020"/>
      <c r="AN33" s="3020"/>
      <c r="AO33" s="3020"/>
      <c r="AP33" s="3020"/>
      <c r="AQ33" s="3021"/>
      <c r="AR33" s="349"/>
      <c r="AS33" s="270"/>
      <c r="AT33" s="270"/>
      <c r="AU33" s="270"/>
      <c r="AV33" s="270"/>
      <c r="AW33" s="270"/>
      <c r="AX33" s="270"/>
      <c r="AY33" s="270"/>
      <c r="AZ33" s="397" t="str">
        <f t="shared" si="54"/>
        <v>F</v>
      </c>
      <c r="BA33" s="398" t="str">
        <f t="shared" si="55"/>
        <v/>
      </c>
      <c r="BB33" s="398" t="str">
        <f t="shared" si="58"/>
        <v/>
      </c>
      <c r="BC33" s="399" t="str">
        <f t="shared" si="57"/>
        <v/>
      </c>
      <c r="BD33" s="409"/>
      <c r="BE33" s="410"/>
      <c r="BF33" s="410"/>
      <c r="BG33" s="410"/>
      <c r="BH33" s="410"/>
      <c r="BI33" s="410"/>
      <c r="BJ33" s="410"/>
      <c r="BK33" s="410"/>
      <c r="BL33" s="410"/>
      <c r="BM33" s="410"/>
      <c r="BN33" s="410"/>
      <c r="BO33" s="410"/>
      <c r="BP33" s="410"/>
      <c r="BQ33" s="410"/>
      <c r="BR33" s="410"/>
      <c r="BS33" s="410"/>
      <c r="BT33" s="410"/>
      <c r="BU33" s="410"/>
      <c r="BV33" s="410"/>
      <c r="BW33" s="410"/>
      <c r="BX33" s="410"/>
      <c r="BY33" s="410"/>
      <c r="BZ33" s="410"/>
      <c r="CA33" s="410"/>
      <c r="CB33" s="410"/>
      <c r="CC33" s="410"/>
      <c r="CD33" s="410"/>
      <c r="CE33" s="410"/>
      <c r="CF33" s="410"/>
      <c r="CG33" s="410"/>
      <c r="CH33" s="410"/>
      <c r="CI33" s="410"/>
      <c r="CJ33" s="410"/>
      <c r="CK33" s="410"/>
      <c r="CL33" s="410"/>
      <c r="CM33" s="410"/>
      <c r="CN33" s="410"/>
      <c r="CO33" s="410"/>
      <c r="CP33" s="410"/>
      <c r="CQ33" s="410"/>
      <c r="CR33" s="410"/>
      <c r="CS33" s="410"/>
      <c r="CT33" s="410"/>
      <c r="CU33" s="410"/>
      <c r="CV33" s="410"/>
      <c r="CW33" s="410"/>
      <c r="CX33" s="410"/>
      <c r="CY33" s="410"/>
      <c r="CZ33" s="410"/>
      <c r="DA33" s="411"/>
    </row>
    <row r="34" spans="1:105" ht="12" customHeight="1">
      <c r="A34" s="270"/>
      <c r="B34" s="270"/>
      <c r="C34" s="403" t="s">
        <v>15</v>
      </c>
      <c r="D34" s="404" t="s">
        <v>1054</v>
      </c>
      <c r="E34" s="404"/>
      <c r="F34" s="403" t="s">
        <v>27</v>
      </c>
      <c r="G34" s="2997"/>
      <c r="H34" s="2997"/>
      <c r="I34" s="2997"/>
      <c r="J34" s="404" t="s">
        <v>17</v>
      </c>
      <c r="K34" s="404" t="s">
        <v>84</v>
      </c>
      <c r="L34" s="405"/>
      <c r="M34" s="2941"/>
      <c r="N34" s="2942"/>
      <c r="O34" s="2942"/>
      <c r="P34" s="2942"/>
      <c r="Q34" s="406" t="s">
        <v>273</v>
      </c>
      <c r="R34" s="2942"/>
      <c r="S34" s="2942"/>
      <c r="T34" s="2942"/>
      <c r="U34" s="2998"/>
      <c r="V34" s="2941"/>
      <c r="W34" s="2942"/>
      <c r="X34" s="2942"/>
      <c r="Y34" s="2998"/>
      <c r="Z34" s="3002" t="str">
        <f t="shared" si="56"/>
        <v/>
      </c>
      <c r="AA34" s="3003"/>
      <c r="AB34" s="3003"/>
      <c r="AC34" s="3004"/>
      <c r="AD34" s="407"/>
      <c r="AE34" s="452"/>
      <c r="AF34" s="3020"/>
      <c r="AG34" s="3020"/>
      <c r="AH34" s="3020"/>
      <c r="AI34" s="3020"/>
      <c r="AJ34" s="3020"/>
      <c r="AK34" s="3020"/>
      <c r="AL34" s="3020"/>
      <c r="AM34" s="3020"/>
      <c r="AN34" s="3020"/>
      <c r="AO34" s="3020"/>
      <c r="AP34" s="3020"/>
      <c r="AQ34" s="3021"/>
      <c r="AR34" s="349"/>
      <c r="AS34" s="270"/>
      <c r="AT34" s="270"/>
      <c r="AU34" s="270"/>
      <c r="AV34" s="270"/>
      <c r="AW34" s="270"/>
      <c r="AX34" s="270"/>
      <c r="AY34" s="270"/>
      <c r="AZ34" s="397" t="str">
        <f t="shared" si="54"/>
        <v>G</v>
      </c>
      <c r="BA34" s="398" t="str">
        <f t="shared" si="55"/>
        <v/>
      </c>
      <c r="BB34" s="398" t="str">
        <f t="shared" si="58"/>
        <v/>
      </c>
      <c r="BC34" s="399" t="str">
        <f t="shared" si="57"/>
        <v/>
      </c>
      <c r="BD34" s="409"/>
      <c r="BE34" s="410"/>
      <c r="BF34" s="410"/>
      <c r="BG34" s="410"/>
      <c r="BH34" s="410"/>
      <c r="BI34" s="410"/>
      <c r="BJ34" s="410"/>
      <c r="BK34" s="410"/>
      <c r="BL34" s="410"/>
      <c r="BM34" s="410"/>
      <c r="BN34" s="410"/>
      <c r="BO34" s="410"/>
      <c r="BP34" s="410"/>
      <c r="BQ34" s="410"/>
      <c r="BR34" s="410"/>
      <c r="BS34" s="410"/>
      <c r="BT34" s="410"/>
      <c r="BU34" s="410"/>
      <c r="BV34" s="410"/>
      <c r="BW34" s="410"/>
      <c r="BX34" s="410"/>
      <c r="BY34" s="410"/>
      <c r="BZ34" s="410"/>
      <c r="CA34" s="410"/>
      <c r="CB34" s="410"/>
      <c r="CC34" s="410"/>
      <c r="CD34" s="410"/>
      <c r="CE34" s="410"/>
      <c r="CF34" s="410"/>
      <c r="CG34" s="410"/>
      <c r="CH34" s="410"/>
      <c r="CI34" s="410"/>
      <c r="CJ34" s="410"/>
      <c r="CK34" s="410"/>
      <c r="CL34" s="410"/>
      <c r="CM34" s="410"/>
      <c r="CN34" s="410"/>
      <c r="CO34" s="410"/>
      <c r="CP34" s="410"/>
      <c r="CQ34" s="410"/>
      <c r="CR34" s="410"/>
      <c r="CS34" s="410"/>
      <c r="CT34" s="410"/>
      <c r="CU34" s="410"/>
      <c r="CV34" s="410"/>
      <c r="CW34" s="410"/>
      <c r="CX34" s="410"/>
      <c r="CY34" s="410"/>
      <c r="CZ34" s="410"/>
      <c r="DA34" s="411"/>
    </row>
    <row r="35" spans="1:105" ht="12" customHeight="1">
      <c r="A35" s="270"/>
      <c r="B35" s="270"/>
      <c r="C35" s="403" t="s">
        <v>15</v>
      </c>
      <c r="D35" s="404" t="s">
        <v>1055</v>
      </c>
      <c r="E35" s="404"/>
      <c r="F35" s="403" t="s">
        <v>27</v>
      </c>
      <c r="G35" s="2997"/>
      <c r="H35" s="2997"/>
      <c r="I35" s="2997"/>
      <c r="J35" s="404" t="s">
        <v>17</v>
      </c>
      <c r="K35" s="404" t="s">
        <v>84</v>
      </c>
      <c r="L35" s="405"/>
      <c r="M35" s="2941"/>
      <c r="N35" s="2942"/>
      <c r="O35" s="2942"/>
      <c r="P35" s="2942"/>
      <c r="Q35" s="406" t="s">
        <v>273</v>
      </c>
      <c r="R35" s="2942"/>
      <c r="S35" s="2942"/>
      <c r="T35" s="2942"/>
      <c r="U35" s="2998"/>
      <c r="V35" s="2941"/>
      <c r="W35" s="2942"/>
      <c r="X35" s="2942"/>
      <c r="Y35" s="2998"/>
      <c r="Z35" s="3002" t="str">
        <f t="shared" si="56"/>
        <v/>
      </c>
      <c r="AA35" s="3003"/>
      <c r="AB35" s="3003"/>
      <c r="AC35" s="3004"/>
      <c r="AD35" s="407"/>
      <c r="AE35" s="452"/>
      <c r="AF35" s="3020"/>
      <c r="AG35" s="3020"/>
      <c r="AH35" s="3020"/>
      <c r="AI35" s="3020"/>
      <c r="AJ35" s="3020"/>
      <c r="AK35" s="3020"/>
      <c r="AL35" s="3020"/>
      <c r="AM35" s="3020"/>
      <c r="AN35" s="3020"/>
      <c r="AO35" s="3020"/>
      <c r="AP35" s="3020"/>
      <c r="AQ35" s="3021"/>
      <c r="AR35" s="270"/>
      <c r="AS35" s="270"/>
      <c r="AT35" s="270"/>
      <c r="AU35" s="270"/>
      <c r="AV35" s="270"/>
      <c r="AW35" s="270"/>
      <c r="AX35" s="270"/>
      <c r="AY35" s="270"/>
      <c r="AZ35" s="397" t="str">
        <f t="shared" si="54"/>
        <v>H</v>
      </c>
      <c r="BA35" s="398" t="str">
        <f t="shared" si="55"/>
        <v/>
      </c>
      <c r="BB35" s="398" t="str">
        <f t="shared" si="58"/>
        <v/>
      </c>
      <c r="BC35" s="399" t="str">
        <f t="shared" si="57"/>
        <v/>
      </c>
      <c r="BD35" s="409"/>
      <c r="BE35" s="410"/>
      <c r="BF35" s="410"/>
      <c r="BG35" s="410"/>
      <c r="BH35" s="410"/>
      <c r="BI35" s="410"/>
      <c r="BJ35" s="410"/>
      <c r="BK35" s="410"/>
      <c r="BL35" s="410"/>
      <c r="BM35" s="410"/>
      <c r="BN35" s="410"/>
      <c r="BO35" s="410"/>
      <c r="BP35" s="410"/>
      <c r="BQ35" s="410"/>
      <c r="BR35" s="410"/>
      <c r="BS35" s="410"/>
      <c r="BT35" s="410"/>
      <c r="BU35" s="410"/>
      <c r="BV35" s="410"/>
      <c r="BW35" s="410"/>
      <c r="BX35" s="410"/>
      <c r="BY35" s="410"/>
      <c r="BZ35" s="410"/>
      <c r="CA35" s="410"/>
      <c r="CB35" s="410"/>
      <c r="CC35" s="410"/>
      <c r="CD35" s="410"/>
      <c r="CE35" s="410"/>
      <c r="CF35" s="410"/>
      <c r="CG35" s="410"/>
      <c r="CH35" s="410"/>
      <c r="CI35" s="410"/>
      <c r="CJ35" s="410"/>
      <c r="CK35" s="410"/>
      <c r="CL35" s="410"/>
      <c r="CM35" s="410"/>
      <c r="CN35" s="410"/>
      <c r="CO35" s="410"/>
      <c r="CP35" s="410"/>
      <c r="CQ35" s="410"/>
      <c r="CR35" s="410"/>
      <c r="CS35" s="410"/>
      <c r="CT35" s="410"/>
      <c r="CU35" s="410"/>
      <c r="CV35" s="410"/>
      <c r="CW35" s="410"/>
      <c r="CX35" s="410"/>
      <c r="CY35" s="410"/>
      <c r="CZ35" s="410"/>
      <c r="DA35" s="411"/>
    </row>
    <row r="36" spans="1:105" ht="12" customHeight="1" thickBot="1">
      <c r="A36" s="270"/>
      <c r="B36" s="270"/>
      <c r="C36" s="403" t="s">
        <v>15</v>
      </c>
      <c r="D36" s="404" t="s">
        <v>1056</v>
      </c>
      <c r="E36" s="404"/>
      <c r="F36" s="403" t="s">
        <v>27</v>
      </c>
      <c r="G36" s="2997"/>
      <c r="H36" s="2997"/>
      <c r="I36" s="2997"/>
      <c r="J36" s="404" t="s">
        <v>17</v>
      </c>
      <c r="K36" s="404" t="s">
        <v>84</v>
      </c>
      <c r="L36" s="405"/>
      <c r="M36" s="2941"/>
      <c r="N36" s="2942"/>
      <c r="O36" s="2942"/>
      <c r="P36" s="2942"/>
      <c r="Q36" s="406" t="s">
        <v>273</v>
      </c>
      <c r="R36" s="2942"/>
      <c r="S36" s="2942"/>
      <c r="T36" s="2942"/>
      <c r="U36" s="2998"/>
      <c r="V36" s="2941"/>
      <c r="W36" s="2942"/>
      <c r="X36" s="2942"/>
      <c r="Y36" s="2998"/>
      <c r="Z36" s="3002" t="str">
        <f t="shared" si="56"/>
        <v/>
      </c>
      <c r="AA36" s="3003"/>
      <c r="AB36" s="3003"/>
      <c r="AC36" s="3004"/>
      <c r="AD36" s="407"/>
      <c r="AE36" s="453"/>
      <c r="AF36" s="3022"/>
      <c r="AG36" s="3022"/>
      <c r="AH36" s="3022"/>
      <c r="AI36" s="3022"/>
      <c r="AJ36" s="3022"/>
      <c r="AK36" s="3022"/>
      <c r="AL36" s="3022"/>
      <c r="AM36" s="3022"/>
      <c r="AN36" s="3022"/>
      <c r="AO36" s="3022"/>
      <c r="AP36" s="3022"/>
      <c r="AQ36" s="3023"/>
      <c r="AR36" s="270"/>
      <c r="AS36" s="270"/>
      <c r="AT36" s="270"/>
      <c r="AU36" s="270"/>
      <c r="AV36" s="270"/>
      <c r="AW36" s="270"/>
      <c r="AX36" s="270"/>
      <c r="AY36" s="270"/>
      <c r="AZ36" s="397" t="str">
        <f t="shared" si="54"/>
        <v>I</v>
      </c>
      <c r="BA36" s="398" t="str">
        <f t="shared" si="55"/>
        <v/>
      </c>
      <c r="BB36" s="398" t="str">
        <f t="shared" si="58"/>
        <v/>
      </c>
      <c r="BC36" s="399" t="str">
        <f t="shared" si="57"/>
        <v/>
      </c>
      <c r="BD36" s="409"/>
      <c r="BE36" s="410"/>
      <c r="BF36" s="410"/>
      <c r="BG36" s="410"/>
      <c r="BH36" s="410"/>
      <c r="BI36" s="410"/>
      <c r="BJ36" s="410"/>
      <c r="BK36" s="410"/>
      <c r="BL36" s="410"/>
      <c r="BM36" s="410"/>
      <c r="BN36" s="410"/>
      <c r="BO36" s="410"/>
      <c r="BP36" s="410"/>
      <c r="BQ36" s="410"/>
      <c r="BR36" s="410"/>
      <c r="BS36" s="410"/>
      <c r="BT36" s="410"/>
      <c r="BU36" s="410"/>
      <c r="BV36" s="410"/>
      <c r="BW36" s="410"/>
      <c r="BX36" s="410"/>
      <c r="BY36" s="410"/>
      <c r="BZ36" s="410"/>
      <c r="CA36" s="410"/>
      <c r="CB36" s="410"/>
      <c r="CC36" s="410"/>
      <c r="CD36" s="410"/>
      <c r="CE36" s="410"/>
      <c r="CF36" s="410"/>
      <c r="CG36" s="410"/>
      <c r="CH36" s="410"/>
      <c r="CI36" s="410"/>
      <c r="CJ36" s="410"/>
      <c r="CK36" s="410"/>
      <c r="CL36" s="410"/>
      <c r="CM36" s="410"/>
      <c r="CN36" s="410"/>
      <c r="CO36" s="410"/>
      <c r="CP36" s="410"/>
      <c r="CQ36" s="410"/>
      <c r="CR36" s="410"/>
      <c r="CS36" s="410"/>
      <c r="CT36" s="410"/>
      <c r="CU36" s="410"/>
      <c r="CV36" s="410"/>
      <c r="CW36" s="410"/>
      <c r="CX36" s="410"/>
      <c r="CY36" s="410"/>
      <c r="CZ36" s="410"/>
      <c r="DA36" s="411"/>
    </row>
    <row r="37" spans="1:105" ht="12" customHeight="1">
      <c r="A37" s="270"/>
      <c r="B37" s="270"/>
      <c r="C37" s="403" t="s">
        <v>15</v>
      </c>
      <c r="D37" s="404" t="s">
        <v>1057</v>
      </c>
      <c r="E37" s="404"/>
      <c r="F37" s="403" t="s">
        <v>27</v>
      </c>
      <c r="G37" s="2997"/>
      <c r="H37" s="2997"/>
      <c r="I37" s="2997"/>
      <c r="J37" s="404" t="s">
        <v>17</v>
      </c>
      <c r="K37" s="404" t="s">
        <v>84</v>
      </c>
      <c r="L37" s="405"/>
      <c r="M37" s="2941"/>
      <c r="N37" s="2942"/>
      <c r="O37" s="2942"/>
      <c r="P37" s="2942"/>
      <c r="Q37" s="406" t="s">
        <v>273</v>
      </c>
      <c r="R37" s="2942"/>
      <c r="S37" s="2942"/>
      <c r="T37" s="2942"/>
      <c r="U37" s="2998"/>
      <c r="V37" s="2941"/>
      <c r="W37" s="2942"/>
      <c r="X37" s="2942"/>
      <c r="Y37" s="2998"/>
      <c r="Z37" s="3002" t="str">
        <f t="shared" si="56"/>
        <v/>
      </c>
      <c r="AA37" s="3003"/>
      <c r="AB37" s="3003"/>
      <c r="AC37" s="3004"/>
      <c r="AD37" s="407"/>
      <c r="AE37" s="454"/>
      <c r="AF37" s="455"/>
      <c r="AG37" s="455"/>
      <c r="AH37" s="455"/>
      <c r="AI37" s="455"/>
      <c r="AJ37" s="455"/>
      <c r="AK37" s="455"/>
      <c r="AL37" s="455"/>
      <c r="AM37" s="455"/>
      <c r="AN37" s="455"/>
      <c r="AO37" s="270"/>
      <c r="AP37" s="270"/>
      <c r="AQ37" s="388"/>
      <c r="AR37" s="270"/>
      <c r="AS37" s="270"/>
      <c r="AT37" s="270"/>
      <c r="AU37" s="270"/>
      <c r="AV37" s="270"/>
      <c r="AW37" s="270"/>
      <c r="AX37" s="270"/>
      <c r="AY37" s="270"/>
      <c r="AZ37" s="397" t="str">
        <f t="shared" si="54"/>
        <v>J</v>
      </c>
      <c r="BA37" s="398" t="str">
        <f t="shared" si="55"/>
        <v/>
      </c>
      <c r="BB37" s="398" t="str">
        <f t="shared" si="58"/>
        <v/>
      </c>
      <c r="BC37" s="399" t="str">
        <f t="shared" si="57"/>
        <v/>
      </c>
      <c r="BD37" s="409"/>
      <c r="BE37" s="410"/>
      <c r="BF37" s="410"/>
      <c r="BG37" s="410"/>
      <c r="BH37" s="410"/>
      <c r="BI37" s="410"/>
      <c r="BJ37" s="410"/>
      <c r="BK37" s="410"/>
      <c r="BL37" s="410"/>
      <c r="BM37" s="410"/>
      <c r="BN37" s="410"/>
      <c r="BO37" s="410"/>
      <c r="BP37" s="410"/>
      <c r="BQ37" s="410"/>
      <c r="BR37" s="410"/>
      <c r="BS37" s="410"/>
      <c r="BT37" s="410"/>
      <c r="BU37" s="410"/>
      <c r="BV37" s="410"/>
      <c r="BW37" s="410"/>
      <c r="BX37" s="410"/>
      <c r="BY37" s="410"/>
      <c r="BZ37" s="410"/>
      <c r="CA37" s="410"/>
      <c r="CB37" s="410"/>
      <c r="CC37" s="410"/>
      <c r="CD37" s="410"/>
      <c r="CE37" s="410"/>
      <c r="CF37" s="410"/>
      <c r="CG37" s="410"/>
      <c r="CH37" s="410"/>
      <c r="CI37" s="410"/>
      <c r="CJ37" s="410"/>
      <c r="CK37" s="410"/>
      <c r="CL37" s="410"/>
      <c r="CM37" s="410"/>
      <c r="CN37" s="410"/>
      <c r="CO37" s="410"/>
      <c r="CP37" s="410"/>
      <c r="CQ37" s="410"/>
      <c r="CR37" s="410"/>
      <c r="CS37" s="410"/>
      <c r="CT37" s="410"/>
      <c r="CU37" s="410"/>
      <c r="CV37" s="410"/>
      <c r="CW37" s="410"/>
      <c r="CX37" s="410"/>
      <c r="CY37" s="410"/>
      <c r="CZ37" s="410"/>
      <c r="DA37" s="411"/>
    </row>
    <row r="38" spans="1:105" ht="12" customHeight="1">
      <c r="A38" s="270"/>
      <c r="B38" s="270"/>
      <c r="C38" s="403" t="s">
        <v>15</v>
      </c>
      <c r="D38" s="404" t="s">
        <v>1058</v>
      </c>
      <c r="E38" s="404"/>
      <c r="F38" s="403" t="s">
        <v>27</v>
      </c>
      <c r="G38" s="2997"/>
      <c r="H38" s="2997"/>
      <c r="I38" s="2997"/>
      <c r="J38" s="404" t="s">
        <v>17</v>
      </c>
      <c r="K38" s="404" t="s">
        <v>84</v>
      </c>
      <c r="L38" s="405"/>
      <c r="M38" s="2941"/>
      <c r="N38" s="2942"/>
      <c r="O38" s="2942"/>
      <c r="P38" s="2942"/>
      <c r="Q38" s="406" t="s">
        <v>273</v>
      </c>
      <c r="R38" s="2942"/>
      <c r="S38" s="2942"/>
      <c r="T38" s="2942"/>
      <c r="U38" s="2998"/>
      <c r="V38" s="2941"/>
      <c r="W38" s="2942"/>
      <c r="X38" s="2942"/>
      <c r="Y38" s="2998"/>
      <c r="Z38" s="3002" t="str">
        <f t="shared" si="56"/>
        <v/>
      </c>
      <c r="AA38" s="3003"/>
      <c r="AB38" s="3003"/>
      <c r="AC38" s="3004"/>
      <c r="AD38" s="407"/>
      <c r="AE38" s="454"/>
      <c r="AF38" s="455"/>
      <c r="AG38" s="455"/>
      <c r="AH38" s="455"/>
      <c r="AI38" s="455"/>
      <c r="AJ38" s="455"/>
      <c r="AK38" s="455"/>
      <c r="AL38" s="455"/>
      <c r="AM38" s="455"/>
      <c r="AN38" s="455"/>
      <c r="AO38" s="270"/>
      <c r="AP38" s="270"/>
      <c r="AQ38" s="388"/>
      <c r="AR38" s="270"/>
      <c r="AS38" s="270"/>
      <c r="AT38" s="270"/>
      <c r="AU38" s="270"/>
      <c r="AV38" s="270"/>
      <c r="AW38" s="270"/>
      <c r="AX38" s="270"/>
      <c r="AY38" s="270"/>
      <c r="AZ38" s="397" t="str">
        <f t="shared" si="54"/>
        <v>K</v>
      </c>
      <c r="BA38" s="398" t="str">
        <f t="shared" si="55"/>
        <v/>
      </c>
      <c r="BB38" s="398" t="str">
        <f t="shared" si="58"/>
        <v/>
      </c>
      <c r="BC38" s="399" t="str">
        <f t="shared" si="57"/>
        <v/>
      </c>
      <c r="BD38" s="409"/>
      <c r="BE38" s="410"/>
      <c r="BF38" s="410"/>
      <c r="BG38" s="410"/>
      <c r="BH38" s="410"/>
      <c r="BI38" s="410"/>
      <c r="BJ38" s="410"/>
      <c r="BK38" s="410"/>
      <c r="BL38" s="410"/>
      <c r="BM38" s="410"/>
      <c r="BN38" s="410"/>
      <c r="BO38" s="410"/>
      <c r="BP38" s="410"/>
      <c r="BQ38" s="410"/>
      <c r="BR38" s="410"/>
      <c r="BS38" s="410"/>
      <c r="BT38" s="410"/>
      <c r="BU38" s="410"/>
      <c r="BV38" s="410"/>
      <c r="BW38" s="410"/>
      <c r="BX38" s="410"/>
      <c r="BY38" s="410"/>
      <c r="BZ38" s="410"/>
      <c r="CA38" s="410"/>
      <c r="CB38" s="410"/>
      <c r="CC38" s="410"/>
      <c r="CD38" s="410"/>
      <c r="CE38" s="410"/>
      <c r="CF38" s="410"/>
      <c r="CG38" s="410"/>
      <c r="CH38" s="410"/>
      <c r="CI38" s="410"/>
      <c r="CJ38" s="410"/>
      <c r="CK38" s="410"/>
      <c r="CL38" s="410"/>
      <c r="CM38" s="410"/>
      <c r="CN38" s="410"/>
      <c r="CO38" s="410"/>
      <c r="CP38" s="410"/>
      <c r="CQ38" s="410"/>
      <c r="CR38" s="410"/>
      <c r="CS38" s="410"/>
      <c r="CT38" s="410"/>
      <c r="CU38" s="410"/>
      <c r="CV38" s="410"/>
      <c r="CW38" s="410"/>
      <c r="CX38" s="410"/>
      <c r="CY38" s="410"/>
      <c r="CZ38" s="410"/>
      <c r="DA38" s="411"/>
    </row>
    <row r="39" spans="1:105" ht="12" customHeight="1">
      <c r="A39" s="270"/>
      <c r="B39" s="270"/>
      <c r="C39" s="403" t="s">
        <v>15</v>
      </c>
      <c r="D39" s="404" t="s">
        <v>1059</v>
      </c>
      <c r="E39" s="404"/>
      <c r="F39" s="403" t="s">
        <v>27</v>
      </c>
      <c r="G39" s="2997"/>
      <c r="H39" s="2997"/>
      <c r="I39" s="2997"/>
      <c r="J39" s="404" t="s">
        <v>17</v>
      </c>
      <c r="K39" s="404" t="s">
        <v>84</v>
      </c>
      <c r="L39" s="405"/>
      <c r="M39" s="2941"/>
      <c r="N39" s="2942"/>
      <c r="O39" s="2942"/>
      <c r="P39" s="2942"/>
      <c r="Q39" s="406" t="s">
        <v>273</v>
      </c>
      <c r="R39" s="2942"/>
      <c r="S39" s="2942"/>
      <c r="T39" s="2942"/>
      <c r="U39" s="2998"/>
      <c r="V39" s="2941"/>
      <c r="W39" s="2942"/>
      <c r="X39" s="2942"/>
      <c r="Y39" s="2998"/>
      <c r="Z39" s="3002" t="str">
        <f t="shared" si="56"/>
        <v/>
      </c>
      <c r="AA39" s="3003"/>
      <c r="AB39" s="3003"/>
      <c r="AC39" s="3004"/>
      <c r="AD39" s="407"/>
      <c r="AE39" s="408"/>
      <c r="AF39" s="408"/>
      <c r="AG39" s="408"/>
      <c r="AH39" s="270"/>
      <c r="AI39" s="270"/>
      <c r="AJ39" s="270"/>
      <c r="AK39" s="270"/>
      <c r="AL39" s="270"/>
      <c r="AM39" s="270"/>
      <c r="AN39" s="270"/>
      <c r="AO39" s="270"/>
      <c r="AP39" s="270"/>
      <c r="AQ39" s="388"/>
      <c r="AR39" s="270"/>
      <c r="AS39" s="270"/>
      <c r="AT39" s="270"/>
      <c r="AU39" s="270"/>
      <c r="AV39" s="270"/>
      <c r="AW39" s="270"/>
      <c r="AX39" s="270"/>
      <c r="AY39" s="270"/>
      <c r="AZ39" s="397" t="str">
        <f t="shared" si="54"/>
        <v>L</v>
      </c>
      <c r="BA39" s="398" t="str">
        <f t="shared" si="55"/>
        <v/>
      </c>
      <c r="BB39" s="398" t="str">
        <f t="shared" si="58"/>
        <v/>
      </c>
      <c r="BC39" s="399" t="str">
        <f t="shared" si="57"/>
        <v/>
      </c>
      <c r="BD39" s="409"/>
      <c r="BE39" s="410"/>
      <c r="BF39" s="410"/>
      <c r="BG39" s="410"/>
      <c r="BH39" s="410"/>
      <c r="BI39" s="410"/>
      <c r="BJ39" s="410"/>
      <c r="BK39" s="410"/>
      <c r="BL39" s="410"/>
      <c r="BM39" s="410"/>
      <c r="BN39" s="410"/>
      <c r="BO39" s="410"/>
      <c r="BP39" s="410"/>
      <c r="BQ39" s="410"/>
      <c r="BR39" s="410"/>
      <c r="BS39" s="410"/>
      <c r="BT39" s="410"/>
      <c r="BU39" s="410"/>
      <c r="BV39" s="410"/>
      <c r="BW39" s="410"/>
      <c r="BX39" s="410"/>
      <c r="BY39" s="410"/>
      <c r="BZ39" s="410"/>
      <c r="CA39" s="410"/>
      <c r="CB39" s="410"/>
      <c r="CC39" s="410"/>
      <c r="CD39" s="410"/>
      <c r="CE39" s="410"/>
      <c r="CF39" s="410"/>
      <c r="CG39" s="410"/>
      <c r="CH39" s="410"/>
      <c r="CI39" s="410"/>
      <c r="CJ39" s="410"/>
      <c r="CK39" s="410"/>
      <c r="CL39" s="410"/>
      <c r="CM39" s="410"/>
      <c r="CN39" s="410"/>
      <c r="CO39" s="410"/>
      <c r="CP39" s="410"/>
      <c r="CQ39" s="410"/>
      <c r="CR39" s="410"/>
      <c r="CS39" s="410"/>
      <c r="CT39" s="410"/>
      <c r="CU39" s="410"/>
      <c r="CV39" s="410"/>
      <c r="CW39" s="410"/>
      <c r="CX39" s="410"/>
      <c r="CY39" s="410"/>
      <c r="CZ39" s="410"/>
      <c r="DA39" s="411"/>
    </row>
    <row r="40" spans="1:105" ht="12" customHeight="1">
      <c r="A40" s="270"/>
      <c r="B40" s="270"/>
      <c r="C40" s="403" t="s">
        <v>15</v>
      </c>
      <c r="D40" s="404" t="s">
        <v>1060</v>
      </c>
      <c r="E40" s="404"/>
      <c r="F40" s="403" t="s">
        <v>27</v>
      </c>
      <c r="G40" s="2997"/>
      <c r="H40" s="2997"/>
      <c r="I40" s="2997"/>
      <c r="J40" s="404" t="s">
        <v>17</v>
      </c>
      <c r="K40" s="404" t="s">
        <v>84</v>
      </c>
      <c r="L40" s="405"/>
      <c r="M40" s="2941"/>
      <c r="N40" s="2942"/>
      <c r="O40" s="2942"/>
      <c r="P40" s="2942"/>
      <c r="Q40" s="406" t="s">
        <v>273</v>
      </c>
      <c r="R40" s="2942"/>
      <c r="S40" s="2942"/>
      <c r="T40" s="2942"/>
      <c r="U40" s="2998"/>
      <c r="V40" s="2941"/>
      <c r="W40" s="2942"/>
      <c r="X40" s="2942"/>
      <c r="Y40" s="2998"/>
      <c r="Z40" s="3002" t="str">
        <f t="shared" si="56"/>
        <v/>
      </c>
      <c r="AA40" s="3003"/>
      <c r="AB40" s="3003"/>
      <c r="AC40" s="3004"/>
      <c r="AD40" s="407"/>
      <c r="AE40" s="408"/>
      <c r="AF40" s="408"/>
      <c r="AG40" s="408"/>
      <c r="AH40" s="270"/>
      <c r="AI40" s="270"/>
      <c r="AJ40" s="270"/>
      <c r="AK40" s="270"/>
      <c r="AL40" s="270"/>
      <c r="AM40" s="270"/>
      <c r="AN40" s="270"/>
      <c r="AO40" s="270"/>
      <c r="AP40" s="270"/>
      <c r="AQ40" s="388"/>
      <c r="AR40" s="270"/>
      <c r="AS40" s="270"/>
      <c r="AT40" s="270"/>
      <c r="AU40" s="270"/>
      <c r="AV40" s="270"/>
      <c r="AW40" s="270"/>
      <c r="AX40" s="270"/>
      <c r="AY40" s="270"/>
      <c r="AZ40" s="397" t="str">
        <f t="shared" si="54"/>
        <v>M</v>
      </c>
      <c r="BA40" s="398" t="str">
        <f t="shared" si="55"/>
        <v/>
      </c>
      <c r="BB40" s="398" t="str">
        <f t="shared" si="58"/>
        <v/>
      </c>
      <c r="BC40" s="399" t="str">
        <f t="shared" si="57"/>
        <v/>
      </c>
      <c r="BD40" s="409"/>
      <c r="BE40" s="410"/>
      <c r="BF40" s="410"/>
      <c r="BG40" s="410"/>
      <c r="BH40" s="410"/>
      <c r="BI40" s="410"/>
      <c r="BJ40" s="410"/>
      <c r="BK40" s="410"/>
      <c r="BL40" s="410"/>
      <c r="BM40" s="410"/>
      <c r="BN40" s="410"/>
      <c r="BO40" s="410"/>
      <c r="BP40" s="410"/>
      <c r="BQ40" s="410"/>
      <c r="BR40" s="410"/>
      <c r="BS40" s="410"/>
      <c r="BT40" s="410"/>
      <c r="BU40" s="410"/>
      <c r="BV40" s="410"/>
      <c r="BW40" s="410"/>
      <c r="BX40" s="410"/>
      <c r="BY40" s="410"/>
      <c r="BZ40" s="410"/>
      <c r="CA40" s="410"/>
      <c r="CB40" s="410"/>
      <c r="CC40" s="410"/>
      <c r="CD40" s="410"/>
      <c r="CE40" s="410"/>
      <c r="CF40" s="410"/>
      <c r="CG40" s="410"/>
      <c r="CH40" s="410"/>
      <c r="CI40" s="410"/>
      <c r="CJ40" s="410"/>
      <c r="CK40" s="410"/>
      <c r="CL40" s="410"/>
      <c r="CM40" s="410"/>
      <c r="CN40" s="410"/>
      <c r="CO40" s="410"/>
      <c r="CP40" s="410"/>
      <c r="CQ40" s="410"/>
      <c r="CR40" s="410"/>
      <c r="CS40" s="410"/>
      <c r="CT40" s="410"/>
      <c r="CU40" s="410"/>
      <c r="CV40" s="410"/>
      <c r="CW40" s="410"/>
      <c r="CX40" s="410"/>
      <c r="CY40" s="410"/>
      <c r="CZ40" s="410"/>
      <c r="DA40" s="411"/>
    </row>
    <row r="41" spans="1:105" ht="12" customHeight="1" thickBot="1">
      <c r="A41" s="270"/>
      <c r="B41" s="270"/>
      <c r="C41" s="412" t="s">
        <v>15</v>
      </c>
      <c r="D41" s="413" t="s">
        <v>1576</v>
      </c>
      <c r="E41" s="414"/>
      <c r="F41" s="412" t="s">
        <v>1577</v>
      </c>
      <c r="G41" s="3013"/>
      <c r="H41" s="3013"/>
      <c r="I41" s="3013"/>
      <c r="J41" s="415" t="s">
        <v>17</v>
      </c>
      <c r="K41" s="404" t="s">
        <v>84</v>
      </c>
      <c r="L41" s="416"/>
      <c r="M41" s="2926"/>
      <c r="N41" s="2927"/>
      <c r="O41" s="2927"/>
      <c r="P41" s="2927"/>
      <c r="Q41" s="406"/>
      <c r="R41" s="2942"/>
      <c r="S41" s="2942"/>
      <c r="T41" s="2942"/>
      <c r="U41" s="2998"/>
      <c r="V41" s="2926"/>
      <c r="W41" s="2927"/>
      <c r="X41" s="2927"/>
      <c r="Y41" s="3014"/>
      <c r="Z41" s="3015" t="str">
        <f t="shared" si="56"/>
        <v/>
      </c>
      <c r="AA41" s="3016"/>
      <c r="AB41" s="3016"/>
      <c r="AC41" s="3017"/>
      <c r="AD41" s="407"/>
      <c r="AE41" s="417"/>
      <c r="AF41" s="418"/>
      <c r="AG41" s="418"/>
      <c r="AH41" s="270"/>
      <c r="AI41" s="270"/>
      <c r="AJ41" s="270"/>
      <c r="AK41" s="270"/>
      <c r="AL41" s="270"/>
      <c r="AM41" s="270"/>
      <c r="AN41" s="367"/>
      <c r="AO41" s="390"/>
      <c r="AP41" s="390"/>
      <c r="AQ41" s="388"/>
      <c r="AR41" s="390"/>
      <c r="AS41" s="270"/>
      <c r="AT41" s="270"/>
      <c r="AU41" s="270"/>
      <c r="AV41" s="270"/>
      <c r="AW41" s="270"/>
      <c r="AX41" s="270"/>
      <c r="AY41" s="270"/>
      <c r="AZ41" s="397" t="str">
        <f t="shared" ref="AZ41" si="59">D41</f>
        <v>N</v>
      </c>
      <c r="BA41" s="398" t="str">
        <f t="shared" ref="BA41" si="60">IF(M41="","",M41)</f>
        <v/>
      </c>
      <c r="BB41" s="398" t="str">
        <f t="shared" ref="BB41" si="61">IF(R41="","",R41)</f>
        <v/>
      </c>
      <c r="BC41" s="399" t="str">
        <f t="shared" ref="BC41" si="62">IF(BA41="","",IF(BB41-BA41&lt;TIME(5,0,1),BB41-BA41,BB41-BA41-TIME(1,0,0)))</f>
        <v/>
      </c>
      <c r="BD41" s="419"/>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c r="CR41" s="420"/>
      <c r="CS41" s="420"/>
      <c r="CT41" s="420"/>
      <c r="CU41" s="420"/>
      <c r="CV41" s="420"/>
      <c r="CW41" s="420"/>
      <c r="CX41" s="420"/>
      <c r="CY41" s="420"/>
      <c r="CZ41" s="420"/>
      <c r="DA41" s="421"/>
    </row>
    <row r="42" spans="1:105" ht="6" customHeight="1">
      <c r="A42" s="270"/>
      <c r="B42" s="270"/>
      <c r="C42" s="270"/>
      <c r="E42" s="270"/>
      <c r="F42" s="270"/>
      <c r="G42" s="270"/>
      <c r="H42" s="270"/>
      <c r="I42" s="270"/>
      <c r="J42" s="270"/>
      <c r="K42" s="422"/>
      <c r="L42" s="422"/>
      <c r="M42" s="422"/>
      <c r="N42" s="423"/>
      <c r="O42" s="423"/>
      <c r="P42" s="423"/>
      <c r="Q42" s="423"/>
      <c r="R42" s="423"/>
      <c r="S42" s="423"/>
      <c r="T42" s="423"/>
      <c r="U42" s="423"/>
      <c r="V42" s="270"/>
      <c r="W42" s="270"/>
      <c r="X42" s="270"/>
      <c r="Y42" s="3011"/>
      <c r="Z42" s="3012"/>
      <c r="AA42" s="3012"/>
      <c r="AB42" s="270"/>
      <c r="AC42" s="424"/>
      <c r="AD42" s="424"/>
      <c r="AE42" s="270"/>
      <c r="AF42" s="270"/>
      <c r="AG42" s="270"/>
      <c r="AH42" s="270"/>
      <c r="AI42" s="367"/>
      <c r="AJ42" s="390"/>
      <c r="AK42" s="390"/>
      <c r="AL42" s="388"/>
      <c r="AM42" s="390"/>
      <c r="AN42" s="270"/>
      <c r="AO42" s="390"/>
      <c r="AP42" s="270"/>
      <c r="AQ42" s="270"/>
      <c r="AR42" s="270"/>
    </row>
    <row r="43" spans="1:105" ht="12" customHeight="1">
      <c r="B43" s="270"/>
      <c r="C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270"/>
      <c r="AI43" s="367"/>
      <c r="AJ43" s="390"/>
      <c r="AK43" s="390"/>
      <c r="AL43" s="388"/>
      <c r="AM43" s="390"/>
      <c r="AN43" s="270"/>
      <c r="AO43" s="390"/>
      <c r="AP43" s="270"/>
      <c r="AQ43" s="270"/>
      <c r="AR43" s="270"/>
    </row>
    <row r="44" spans="1:105" ht="12.95" customHeight="1">
      <c r="A44" s="270"/>
      <c r="B44" s="270"/>
      <c r="C44" s="270"/>
      <c r="D44" s="270"/>
      <c r="E44" s="270"/>
      <c r="F44" s="270"/>
      <c r="G44" s="270"/>
      <c r="H44" s="270"/>
      <c r="I44" s="270"/>
      <c r="J44" s="270"/>
      <c r="K44" s="270"/>
      <c r="L44" s="270"/>
      <c r="M44" s="270"/>
      <c r="N44" s="270"/>
      <c r="O44" s="270"/>
      <c r="P44" s="270"/>
      <c r="Q44" s="388"/>
      <c r="R44" s="270"/>
      <c r="S44" s="270"/>
      <c r="T44" s="270"/>
      <c r="U44" s="270"/>
      <c r="V44" s="270"/>
      <c r="W44" s="270"/>
      <c r="X44" s="270"/>
      <c r="Y44" s="270"/>
      <c r="Z44" s="270"/>
      <c r="AA44" s="270"/>
      <c r="AB44" s="270"/>
      <c r="AC44" s="270"/>
      <c r="AD44" s="270"/>
      <c r="AE44" s="270"/>
      <c r="AF44" s="270"/>
      <c r="AG44" s="270"/>
      <c r="AH44" s="270"/>
      <c r="AI44" s="270"/>
      <c r="AJ44" s="270"/>
      <c r="AK44" s="270"/>
      <c r="AL44" s="388"/>
      <c r="AM44" s="270"/>
      <c r="AN44" s="270"/>
      <c r="AO44" s="270"/>
      <c r="AP44" s="270"/>
      <c r="AQ44" s="270"/>
      <c r="AR44" s="270"/>
    </row>
  </sheetData>
  <sheetProtection algorithmName="SHA-512" hashValue="TtV3bpkREKv9B+trV3FmR1pQxw/wyNYRnPNHSV1FH7ykMrLOQoDyfrhs25juuospz7RAKl9bY8WZ07PpyobAEA==" saltValue="SyT1anlXvTDVvwcOFRCMqQ==" spinCount="100000" sheet="1" formatCells="0" formatColumns="0" formatRows="0"/>
  <mergeCells count="216">
    <mergeCell ref="AF32:AQ36"/>
    <mergeCell ref="BM3:BX3"/>
    <mergeCell ref="BY3:CF3"/>
    <mergeCell ref="CG3:CN3"/>
    <mergeCell ref="CS3:CV3"/>
    <mergeCell ref="CW3:CZ3"/>
    <mergeCell ref="BM4:BX4"/>
    <mergeCell ref="BY4:CF4"/>
    <mergeCell ref="CG4:CN4"/>
    <mergeCell ref="CS4:CV4"/>
    <mergeCell ref="CW4:CZ4"/>
    <mergeCell ref="CP26:CQ26"/>
    <mergeCell ref="CR26:CS26"/>
    <mergeCell ref="CT26:CU26"/>
    <mergeCell ref="CV26:CW26"/>
    <mergeCell ref="CX26:CY26"/>
    <mergeCell ref="CZ26:DA26"/>
    <mergeCell ref="CD26:CE26"/>
    <mergeCell ref="CF26:CG26"/>
    <mergeCell ref="CH26:CI26"/>
    <mergeCell ref="CJ26:CK26"/>
    <mergeCell ref="CL26:CM26"/>
    <mergeCell ref="CN26:CO26"/>
    <mergeCell ref="BR26:BS26"/>
    <mergeCell ref="BJ1:BR2"/>
    <mergeCell ref="AF29:AN31"/>
    <mergeCell ref="Y42:AA42"/>
    <mergeCell ref="G40:I40"/>
    <mergeCell ref="R40:U40"/>
    <mergeCell ref="V40:Y40"/>
    <mergeCell ref="Z40:AC40"/>
    <mergeCell ref="G41:I41"/>
    <mergeCell ref="R41:U41"/>
    <mergeCell ref="V41:Y41"/>
    <mergeCell ref="Z41:AC41"/>
    <mergeCell ref="G38:I38"/>
    <mergeCell ref="R38:U38"/>
    <mergeCell ref="V38:Y38"/>
    <mergeCell ref="Z38:AC38"/>
    <mergeCell ref="G39:I39"/>
    <mergeCell ref="R39:U39"/>
    <mergeCell ref="V39:Y39"/>
    <mergeCell ref="Z39:AC39"/>
    <mergeCell ref="G36:I36"/>
    <mergeCell ref="R36:U36"/>
    <mergeCell ref="V36:Y36"/>
    <mergeCell ref="Z36:AC36"/>
    <mergeCell ref="G37:I37"/>
    <mergeCell ref="R37:U37"/>
    <mergeCell ref="V37:Y37"/>
    <mergeCell ref="Z37:AC37"/>
    <mergeCell ref="M36:P36"/>
    <mergeCell ref="M37:P37"/>
    <mergeCell ref="Z34:AC34"/>
    <mergeCell ref="G35:I35"/>
    <mergeCell ref="R35:U35"/>
    <mergeCell ref="V35:Y35"/>
    <mergeCell ref="Z35:AC35"/>
    <mergeCell ref="M35:P35"/>
    <mergeCell ref="G33:I33"/>
    <mergeCell ref="M33:P33"/>
    <mergeCell ref="R33:U33"/>
    <mergeCell ref="V33:Y33"/>
    <mergeCell ref="Z33:AC33"/>
    <mergeCell ref="G34:I34"/>
    <mergeCell ref="R34:U34"/>
    <mergeCell ref="V34:Y34"/>
    <mergeCell ref="M34:P34"/>
    <mergeCell ref="G31:I31"/>
    <mergeCell ref="M31:P31"/>
    <mergeCell ref="R31:U31"/>
    <mergeCell ref="V31:Y31"/>
    <mergeCell ref="Z31:AC31"/>
    <mergeCell ref="G32:I32"/>
    <mergeCell ref="M32:P32"/>
    <mergeCell ref="R32:U32"/>
    <mergeCell ref="V32:Y32"/>
    <mergeCell ref="Z32:AC32"/>
    <mergeCell ref="G30:I30"/>
    <mergeCell ref="M30:P30"/>
    <mergeCell ref="R30:U30"/>
    <mergeCell ref="V30:Y30"/>
    <mergeCell ref="Z30:AC30"/>
    <mergeCell ref="Z28:AC28"/>
    <mergeCell ref="G29:I29"/>
    <mergeCell ref="M29:P29"/>
    <mergeCell ref="R29:U29"/>
    <mergeCell ref="V29:Y29"/>
    <mergeCell ref="Z29:AC29"/>
    <mergeCell ref="G27:I27"/>
    <mergeCell ref="M27:P27"/>
    <mergeCell ref="R27:U27"/>
    <mergeCell ref="V27:Y27"/>
    <mergeCell ref="Z27:AC27"/>
    <mergeCell ref="AF27:AN28"/>
    <mergeCell ref="G28:I28"/>
    <mergeCell ref="M28:P28"/>
    <mergeCell ref="R28:U28"/>
    <mergeCell ref="V28:Y28"/>
    <mergeCell ref="BT26:BU26"/>
    <mergeCell ref="BV26:BW26"/>
    <mergeCell ref="BX26:BY26"/>
    <mergeCell ref="BZ26:CA26"/>
    <mergeCell ref="CB26:CC26"/>
    <mergeCell ref="BF26:BG26"/>
    <mergeCell ref="BH26:BI26"/>
    <mergeCell ref="BJ26:BK26"/>
    <mergeCell ref="BL26:BM26"/>
    <mergeCell ref="BN26:BO26"/>
    <mergeCell ref="BP26:BQ26"/>
    <mergeCell ref="Z26:AC26"/>
    <mergeCell ref="BD26:BE26"/>
    <mergeCell ref="B23:F23"/>
    <mergeCell ref="G23:J23"/>
    <mergeCell ref="AQ23:AR23"/>
    <mergeCell ref="BA23:BB23"/>
    <mergeCell ref="B24:F24"/>
    <mergeCell ref="G24:J24"/>
    <mergeCell ref="AQ24:AR24"/>
    <mergeCell ref="BA24:BB24"/>
    <mergeCell ref="C26:E26"/>
    <mergeCell ref="F26:L26"/>
    <mergeCell ref="M26:U26"/>
    <mergeCell ref="BA21:BB21"/>
    <mergeCell ref="B22:F22"/>
    <mergeCell ref="G22:J22"/>
    <mergeCell ref="AQ22:AR22"/>
    <mergeCell ref="BA22:BB22"/>
    <mergeCell ref="B19:F19"/>
    <mergeCell ref="G19:J19"/>
    <mergeCell ref="AQ19:AR19"/>
    <mergeCell ref="BA19:BB19"/>
    <mergeCell ref="B20:F20"/>
    <mergeCell ref="G20:J20"/>
    <mergeCell ref="AQ20:AR20"/>
    <mergeCell ref="BA20:BB20"/>
    <mergeCell ref="AQ21:AR21"/>
    <mergeCell ref="BA17:BB17"/>
    <mergeCell ref="B18:F18"/>
    <mergeCell ref="G18:J18"/>
    <mergeCell ref="AQ18:AR18"/>
    <mergeCell ref="BA18:BB18"/>
    <mergeCell ref="B15:F15"/>
    <mergeCell ref="G15:J15"/>
    <mergeCell ref="AQ15:AR15"/>
    <mergeCell ref="BA15:BB15"/>
    <mergeCell ref="B16:F16"/>
    <mergeCell ref="G16:J16"/>
    <mergeCell ref="AQ16:AR16"/>
    <mergeCell ref="BA16:BB16"/>
    <mergeCell ref="BA7:BB7"/>
    <mergeCell ref="B8:F8"/>
    <mergeCell ref="G8:J8"/>
    <mergeCell ref="AQ8:AR8"/>
    <mergeCell ref="BA8:BB8"/>
    <mergeCell ref="BA13:BB13"/>
    <mergeCell ref="B14:F14"/>
    <mergeCell ref="G14:J14"/>
    <mergeCell ref="AQ14:AR14"/>
    <mergeCell ref="BA14:BB14"/>
    <mergeCell ref="B11:F11"/>
    <mergeCell ref="G11:J11"/>
    <mergeCell ref="AQ11:AR11"/>
    <mergeCell ref="BA11:BB11"/>
    <mergeCell ref="B12:F12"/>
    <mergeCell ref="G12:J12"/>
    <mergeCell ref="AQ12:AR12"/>
    <mergeCell ref="BA12:BB12"/>
    <mergeCell ref="AZ3:BA3"/>
    <mergeCell ref="BA10:BB10"/>
    <mergeCell ref="B7:F7"/>
    <mergeCell ref="BB3:BC3"/>
    <mergeCell ref="BD3:BH3"/>
    <mergeCell ref="BI3:BL3"/>
    <mergeCell ref="CO3:CR3"/>
    <mergeCell ref="BA5:BB5"/>
    <mergeCell ref="M38:P38"/>
    <mergeCell ref="B6:F6"/>
    <mergeCell ref="G6:J6"/>
    <mergeCell ref="AQ6:AR6"/>
    <mergeCell ref="BA6:BB6"/>
    <mergeCell ref="BI4:BL4"/>
    <mergeCell ref="CO4:CR4"/>
    <mergeCell ref="B4:F5"/>
    <mergeCell ref="G4:J5"/>
    <mergeCell ref="AQ4:AR5"/>
    <mergeCell ref="AZ4:BA4"/>
    <mergeCell ref="BB4:BC4"/>
    <mergeCell ref="BD4:BH4"/>
    <mergeCell ref="BA9:BB9"/>
    <mergeCell ref="B10:F10"/>
    <mergeCell ref="G10:J10"/>
    <mergeCell ref="M41:P41"/>
    <mergeCell ref="A1:AR1"/>
    <mergeCell ref="B2:C2"/>
    <mergeCell ref="D2:AF2"/>
    <mergeCell ref="AG2:AL2"/>
    <mergeCell ref="AM2:AN2"/>
    <mergeCell ref="AO2:AR2"/>
    <mergeCell ref="B9:F9"/>
    <mergeCell ref="G9:J9"/>
    <mergeCell ref="AQ9:AR9"/>
    <mergeCell ref="B13:F13"/>
    <mergeCell ref="G13:J13"/>
    <mergeCell ref="AQ13:AR13"/>
    <mergeCell ref="B17:F17"/>
    <mergeCell ref="G17:J17"/>
    <mergeCell ref="AQ17:AR17"/>
    <mergeCell ref="B21:F21"/>
    <mergeCell ref="G21:J21"/>
    <mergeCell ref="M39:P39"/>
    <mergeCell ref="M40:P40"/>
    <mergeCell ref="AQ10:AR10"/>
    <mergeCell ref="G7:J7"/>
    <mergeCell ref="AQ7:AR7"/>
    <mergeCell ref="V26:Y26"/>
  </mergeCells>
  <phoneticPr fontId="4"/>
  <conditionalFormatting sqref="B6:AR24">
    <cfRule type="containsBlanks" dxfId="304" priority="13">
      <formula>LEN(TRIM(B6))=0</formula>
    </cfRule>
  </conditionalFormatting>
  <conditionalFormatting sqref="G28:I41">
    <cfRule type="containsBlanks" dxfId="303" priority="2">
      <formula>LEN(TRIM(G28))=0</formula>
    </cfRule>
  </conditionalFormatting>
  <conditionalFormatting sqref="L5:AP5">
    <cfRule type="cellIs" dxfId="302" priority="16" operator="equal">
      <formula>"土"</formula>
    </cfRule>
    <cfRule type="cellIs" dxfId="301" priority="17" operator="equal">
      <formula>"日"</formula>
    </cfRule>
  </conditionalFormatting>
  <conditionalFormatting sqref="M28:P41 R28:U41">
    <cfRule type="containsBlanks" dxfId="300" priority="15">
      <formula>LEN(TRIM(M28))=0</formula>
    </cfRule>
  </conditionalFormatting>
  <conditionalFormatting sqref="V28:Y41">
    <cfRule type="containsBlanks" dxfId="299" priority="1">
      <formula>LEN(TRIM(V28))=0</formula>
    </cfRule>
  </conditionalFormatting>
  <conditionalFormatting sqref="AM2">
    <cfRule type="containsBlanks" dxfId="298" priority="35">
      <formula>LEN(TRIM(AM2))=0</formula>
    </cfRule>
  </conditionalFormatting>
  <conditionalFormatting sqref="BD4:BH4">
    <cfRule type="cellIs" dxfId="297" priority="11" operator="lessThan">
      <formula>$BD$3</formula>
    </cfRule>
  </conditionalFormatting>
  <conditionalFormatting sqref="BI4:BL4">
    <cfRule type="cellIs" dxfId="296" priority="10" operator="lessThan">
      <formula>$BI$3</formula>
    </cfRule>
  </conditionalFormatting>
  <conditionalFormatting sqref="BM4:BX4">
    <cfRule type="cellIs" dxfId="295" priority="9" operator="lessThan">
      <formula>$BM$3</formula>
    </cfRule>
  </conditionalFormatting>
  <conditionalFormatting sqref="BY4:CF4">
    <cfRule type="cellIs" dxfId="294" priority="8" operator="lessThan">
      <formula>$BY$3</formula>
    </cfRule>
  </conditionalFormatting>
  <conditionalFormatting sqref="CG4:CN4">
    <cfRule type="cellIs" dxfId="293" priority="7" operator="lessThan">
      <formula>$CG$3</formula>
    </cfRule>
  </conditionalFormatting>
  <conditionalFormatting sqref="CO4:CR4">
    <cfRule type="cellIs" dxfId="292" priority="6" operator="lessThan">
      <formula>$CO$3</formula>
    </cfRule>
  </conditionalFormatting>
  <conditionalFormatting sqref="CS4:CV4">
    <cfRule type="cellIs" dxfId="291" priority="5" operator="lessThan">
      <formula>$CS$3</formula>
    </cfRule>
  </conditionalFormatting>
  <conditionalFormatting sqref="CW4:CZ4">
    <cfRule type="cellIs" dxfId="290" priority="4" operator="lessThan">
      <formula>$CW$3</formula>
    </cfRule>
  </conditionalFormatting>
  <conditionalFormatting sqref="DA4">
    <cfRule type="cellIs" dxfId="289" priority="3" operator="lessThan">
      <formula>$DA$3</formula>
    </cfRule>
    <cfRule type="cellIs" dxfId="288" priority="18" operator="lessThan">
      <formula>$CY$3</formula>
    </cfRule>
    <cfRule type="cellIs" dxfId="287" priority="26" operator="lessThan">
      <formula>$AY$1</formula>
    </cfRule>
  </conditionalFormatting>
  <dataValidations count="6">
    <dataValidation type="list" allowBlank="1" showInputMessage="1" showErrorMessage="1" sqref="BD27:DA41" xr:uid="{A953AD18-5268-4445-B21A-1929AC44C53C}">
      <formula1>"■"</formula1>
    </dataValidation>
    <dataValidation type="list" allowBlank="1" showInputMessage="1" showErrorMessage="1" sqref="AZ4:BA4" xr:uid="{DD995B5E-A6E0-4AFE-A59D-712CC4B1D133}">
      <formula1>"(月),(火),(水),(木),(金),(土)"</formula1>
    </dataValidation>
    <dataValidation type="list" allowBlank="1" showInputMessage="1" showErrorMessage="1" sqref="BC6:BC24" xr:uid="{5A8F5B38-549F-467B-945F-C8F56CD9EC45}">
      <formula1>$AZ$28:$AZ$41</formula1>
    </dataValidation>
    <dataValidation type="list" imeMode="off" allowBlank="1" showInputMessage="1" sqref="V28:Y41" xr:uid="{BC54FE77-E7B4-4597-8608-20859987833B}">
      <formula1>"　,1:00,0:45,0:30"</formula1>
    </dataValidation>
    <dataValidation imeMode="off" allowBlank="1" showInputMessage="1" showErrorMessage="1" sqref="M28:P41 R28:U41 L6:AR24" xr:uid="{8AC2A3D6-F959-4CA0-A32E-EBE8F7C5E9D2}"/>
    <dataValidation type="list" allowBlank="1" showInputMessage="1" showErrorMessage="1" sqref="AM2:AN2" xr:uid="{FB3BF6C5-E932-4CCD-92E6-249F18605EC0}">
      <formula1>"　,4,5,6,7,8,9,10,11,12,1,2,3"</formula1>
    </dataValidation>
  </dataValidations>
  <printOptions horizontalCentered="1"/>
  <pageMargins left="0.59055118110236227" right="0.59055118110236227" top="0.62992125984251968" bottom="0.27559055118110237" header="0.19685039370078741" footer="0.19685039370078741"/>
  <pageSetup paperSize="9" orientation="landscape" cellComments="asDisplayed" r:id="rId1"/>
  <headerFooter alignWithMargins="0"/>
  <colBreaks count="1" manualBreakCount="1">
    <brk id="51" max="42"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E540-196B-476B-ACBC-E84E22C5970E}">
  <sheetPr>
    <tabColor theme="8" tint="0.59999389629810485"/>
    <pageSetUpPr fitToPage="1"/>
  </sheetPr>
  <dimension ref="A1:BZ93"/>
  <sheetViews>
    <sheetView showGridLines="0" view="pageBreakPreview" zoomScaleNormal="100" zoomScaleSheetLayoutView="100" workbookViewId="0">
      <selection activeCell="Z6" sqref="Z6"/>
    </sheetView>
  </sheetViews>
  <sheetFormatPr defaultColWidth="8" defaultRowHeight="12"/>
  <cols>
    <col min="1" max="1" width="1.375" style="22" customWidth="1"/>
    <col min="2" max="12" width="2.375" style="22" customWidth="1"/>
    <col min="13" max="13" width="2.375" style="141" customWidth="1"/>
    <col min="14" max="93" width="2.375" style="22" customWidth="1"/>
    <col min="94" max="16384" width="8" style="22"/>
  </cols>
  <sheetData>
    <row r="1" spans="1:68" ht="14.1" customHeight="1">
      <c r="A1" s="1337" t="s">
        <v>1443</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M1" s="1337"/>
      <c r="AN1" s="1337"/>
      <c r="AO1" s="135"/>
      <c r="AP1" s="194"/>
      <c r="AQ1" s="194"/>
      <c r="AR1" s="194"/>
      <c r="AS1" s="194"/>
      <c r="AT1" s="194"/>
    </row>
    <row r="2" spans="1:68" ht="5.0999999999999996" customHeight="1" thickBot="1"/>
    <row r="3" spans="1:68" ht="14.1" customHeight="1">
      <c r="B3" s="2909" t="s">
        <v>1069</v>
      </c>
      <c r="C3" s="2910"/>
      <c r="D3" s="2910"/>
      <c r="E3" s="2910"/>
      <c r="F3" s="2910"/>
      <c r="G3" s="2910"/>
      <c r="H3" s="2910"/>
      <c r="I3" s="2910"/>
      <c r="J3" s="2910"/>
      <c r="K3" s="2910"/>
      <c r="L3" s="2910"/>
      <c r="M3" s="2910"/>
      <c r="N3" s="2910"/>
      <c r="O3" s="2910"/>
      <c r="P3" s="2910"/>
      <c r="Q3" s="2910"/>
      <c r="R3" s="2910"/>
      <c r="S3" s="2910"/>
      <c r="T3" s="2910"/>
      <c r="U3" s="2910"/>
      <c r="V3" s="2910"/>
      <c r="W3" s="2910"/>
      <c r="X3" s="2910"/>
      <c r="Y3" s="2910"/>
      <c r="Z3" s="2910"/>
      <c r="AA3" s="2910"/>
      <c r="AB3" s="2910" t="s">
        <v>117</v>
      </c>
      <c r="AC3" s="2910"/>
      <c r="AD3" s="2910"/>
      <c r="AE3" s="2910"/>
      <c r="AF3" s="2910"/>
      <c r="AG3" s="2910"/>
      <c r="AH3" s="2910"/>
      <c r="AI3" s="2910"/>
      <c r="AJ3" s="2910"/>
      <c r="AK3" s="2910"/>
      <c r="AL3" s="2910"/>
      <c r="AM3" s="2910"/>
      <c r="AN3" s="2873"/>
      <c r="AO3" s="197"/>
      <c r="AP3" s="202"/>
    </row>
    <row r="4" spans="1:68" ht="14.1" customHeight="1">
      <c r="A4" s="23"/>
      <c r="B4" s="2729" t="s">
        <v>616</v>
      </c>
      <c r="C4" s="2256"/>
      <c r="D4" s="3038" t="s">
        <v>719</v>
      </c>
      <c r="E4" s="3038"/>
      <c r="F4" s="3038"/>
      <c r="G4" s="3038"/>
      <c r="H4" s="3038"/>
      <c r="I4" s="3038"/>
      <c r="J4" s="3038"/>
      <c r="K4" s="3038"/>
      <c r="L4" s="3038"/>
      <c r="M4" s="3038"/>
      <c r="N4" s="3038"/>
      <c r="O4" s="3038"/>
      <c r="P4" s="3038"/>
      <c r="Q4" s="3038"/>
      <c r="R4" s="3038"/>
      <c r="S4" s="3038"/>
      <c r="T4" s="3038"/>
      <c r="U4" s="3038"/>
      <c r="V4" s="3038"/>
      <c r="W4" s="3038"/>
      <c r="X4" s="3038"/>
      <c r="Y4" s="3038"/>
      <c r="Z4" s="3038"/>
      <c r="AA4" s="195"/>
      <c r="AN4" s="32"/>
      <c r="AO4" s="34"/>
    </row>
    <row r="5" spans="1:68" ht="14.1" customHeight="1">
      <c r="A5" s="23"/>
      <c r="B5" s="37"/>
      <c r="D5" s="166"/>
      <c r="E5" s="166"/>
      <c r="F5" s="166"/>
      <c r="G5" s="166"/>
      <c r="H5" s="166"/>
      <c r="I5" s="166"/>
      <c r="J5" s="166"/>
      <c r="K5" s="166"/>
      <c r="L5" s="166"/>
      <c r="M5" s="166"/>
      <c r="N5" s="166"/>
      <c r="O5" s="166"/>
      <c r="P5" s="166"/>
      <c r="Q5" s="166"/>
      <c r="R5" s="166"/>
      <c r="S5" s="166"/>
      <c r="T5" s="166"/>
      <c r="U5" s="166"/>
      <c r="V5" s="166"/>
      <c r="W5" s="166"/>
      <c r="X5" s="166"/>
      <c r="Y5" s="166"/>
      <c r="Z5" s="166"/>
      <c r="AA5" s="195"/>
      <c r="AN5" s="32"/>
      <c r="AO5" s="34"/>
    </row>
    <row r="6" spans="1:68" ht="14.1" customHeight="1">
      <c r="A6" s="23"/>
      <c r="B6" s="37"/>
      <c r="C6" s="136" t="s">
        <v>469</v>
      </c>
      <c r="D6" s="1737" t="s">
        <v>720</v>
      </c>
      <c r="E6" s="1737"/>
      <c r="F6" s="1737"/>
      <c r="G6" s="1737"/>
      <c r="H6" s="1737"/>
      <c r="I6" s="1737"/>
      <c r="J6" s="1737"/>
      <c r="K6" s="1737"/>
      <c r="L6" s="1737"/>
      <c r="M6" s="1737"/>
      <c r="N6" s="1737"/>
      <c r="O6" s="1737"/>
      <c r="P6" s="1737"/>
      <c r="Q6" s="1737"/>
      <c r="R6" s="1737"/>
      <c r="S6" s="1737"/>
      <c r="T6" s="1737"/>
      <c r="U6" s="1737"/>
      <c r="V6" s="1737"/>
      <c r="W6" s="1737"/>
      <c r="X6" s="1737"/>
      <c r="Y6" s="1737"/>
      <c r="Z6" s="23"/>
      <c r="AA6" s="561"/>
      <c r="AB6" s="176" t="s">
        <v>15</v>
      </c>
      <c r="AC6" s="2022" t="s">
        <v>1128</v>
      </c>
      <c r="AD6" s="2022"/>
      <c r="AE6" s="2022"/>
      <c r="AF6" s="2022"/>
      <c r="AG6" s="2022"/>
      <c r="AH6" s="2022"/>
      <c r="AI6" s="2022"/>
      <c r="AJ6" s="2022"/>
      <c r="AK6" s="2022"/>
      <c r="AL6" s="2022"/>
      <c r="AM6" s="2022"/>
      <c r="AN6" s="32"/>
      <c r="AO6" s="34"/>
    </row>
    <row r="7" spans="1:68" ht="14.1" customHeight="1">
      <c r="A7" s="23"/>
      <c r="B7" s="37"/>
      <c r="D7" s="23"/>
      <c r="M7" s="22"/>
      <c r="R7" s="133"/>
      <c r="S7" s="133"/>
      <c r="T7" s="133"/>
      <c r="U7" s="133"/>
      <c r="W7" s="861"/>
      <c r="AA7" s="30"/>
      <c r="AB7" s="169" t="s">
        <v>15</v>
      </c>
      <c r="AC7" s="1707" t="s">
        <v>1129</v>
      </c>
      <c r="AD7" s="1707"/>
      <c r="AE7" s="1707"/>
      <c r="AF7" s="1707"/>
      <c r="AG7" s="1707"/>
      <c r="AH7" s="1707"/>
      <c r="AI7" s="1707"/>
      <c r="AJ7" s="1707"/>
      <c r="AK7" s="1707"/>
      <c r="AL7" s="1707"/>
      <c r="AM7" s="1707"/>
      <c r="AN7" s="32"/>
      <c r="AO7" s="34"/>
    </row>
    <row r="8" spans="1:68" ht="14.1" customHeight="1">
      <c r="A8" s="23"/>
      <c r="B8" s="37"/>
      <c r="C8" s="172" t="s">
        <v>467</v>
      </c>
      <c r="D8" s="1994" t="s">
        <v>1135</v>
      </c>
      <c r="E8" s="1994"/>
      <c r="F8" s="1994"/>
      <c r="G8" s="1994"/>
      <c r="H8" s="1994"/>
      <c r="I8" s="1994"/>
      <c r="J8" s="1994"/>
      <c r="K8" s="1994"/>
      <c r="L8" s="1994"/>
      <c r="M8" s="1994"/>
      <c r="N8" s="1994"/>
      <c r="O8" s="1994"/>
      <c r="P8" s="1994"/>
      <c r="Q8" s="1994"/>
      <c r="R8" s="1994"/>
      <c r="S8" s="1994"/>
      <c r="T8" s="1994"/>
      <c r="U8" s="1994"/>
      <c r="V8" s="1994"/>
      <c r="W8" s="1994"/>
      <c r="X8" s="1994"/>
      <c r="Y8" s="1994"/>
      <c r="Z8" s="1994"/>
      <c r="AA8" s="3040"/>
      <c r="AB8" s="176"/>
      <c r="AC8" s="1707"/>
      <c r="AD8" s="1707"/>
      <c r="AE8" s="1707"/>
      <c r="AF8" s="1707"/>
      <c r="AG8" s="1707"/>
      <c r="AH8" s="1707"/>
      <c r="AI8" s="1707"/>
      <c r="AJ8" s="1707"/>
      <c r="AK8" s="1707"/>
      <c r="AL8" s="1707"/>
      <c r="AM8" s="1707"/>
      <c r="AN8" s="177"/>
      <c r="AO8" s="34"/>
    </row>
    <row r="9" spans="1:68" ht="14.1" customHeight="1">
      <c r="A9" s="23"/>
      <c r="B9" s="37"/>
      <c r="C9" s="802"/>
      <c r="D9" s="3029"/>
      <c r="E9" s="3029"/>
      <c r="F9" s="3029"/>
      <c r="G9" s="3029"/>
      <c r="H9" s="3029"/>
      <c r="I9" s="3029"/>
      <c r="J9" s="3029"/>
      <c r="K9" s="3029"/>
      <c r="L9" s="3029"/>
      <c r="M9" s="3029"/>
      <c r="N9" s="3029"/>
      <c r="O9" s="3029"/>
      <c r="P9" s="3029"/>
      <c r="Q9" s="3029"/>
      <c r="R9" s="3029"/>
      <c r="S9" s="3029"/>
      <c r="T9" s="3029"/>
      <c r="U9" s="3029"/>
      <c r="V9" s="3029"/>
      <c r="W9" s="3029"/>
      <c r="X9" s="3029"/>
      <c r="Y9" s="3029"/>
      <c r="Z9" s="3029"/>
      <c r="AA9" s="195"/>
      <c r="AB9" s="176"/>
      <c r="AC9" s="1707"/>
      <c r="AD9" s="1707"/>
      <c r="AE9" s="1707"/>
      <c r="AF9" s="1707"/>
      <c r="AG9" s="1707"/>
      <c r="AH9" s="1707"/>
      <c r="AI9" s="1707"/>
      <c r="AJ9" s="1707"/>
      <c r="AK9" s="1707"/>
      <c r="AL9" s="1707"/>
      <c r="AM9" s="1707"/>
      <c r="AN9" s="32"/>
      <c r="AO9" s="34"/>
    </row>
    <row r="10" spans="1:68" ht="14.1" customHeight="1">
      <c r="A10" s="23"/>
      <c r="B10" s="37"/>
      <c r="C10" s="802"/>
      <c r="D10" s="3029"/>
      <c r="E10" s="3029"/>
      <c r="F10" s="3029"/>
      <c r="G10" s="3029"/>
      <c r="H10" s="3029"/>
      <c r="I10" s="3029"/>
      <c r="J10" s="3029"/>
      <c r="K10" s="3029"/>
      <c r="L10" s="3029"/>
      <c r="M10" s="3029"/>
      <c r="N10" s="3029"/>
      <c r="O10" s="3029"/>
      <c r="P10" s="3029"/>
      <c r="Q10" s="3029"/>
      <c r="R10" s="3029"/>
      <c r="S10" s="3029"/>
      <c r="T10" s="3029"/>
      <c r="U10" s="3029"/>
      <c r="V10" s="3029"/>
      <c r="W10" s="3029"/>
      <c r="X10" s="3029"/>
      <c r="Y10" s="3029"/>
      <c r="Z10" s="3029"/>
      <c r="AA10" s="30"/>
      <c r="AB10" s="31"/>
      <c r="AN10" s="32"/>
      <c r="AO10" s="34"/>
    </row>
    <row r="11" spans="1:68" ht="14.1" customHeight="1">
      <c r="A11" s="23"/>
      <c r="B11" s="37"/>
      <c r="C11" s="802"/>
      <c r="D11" s="166"/>
      <c r="AA11" s="195"/>
      <c r="AB11" s="31"/>
      <c r="AN11" s="32"/>
      <c r="AO11" s="34"/>
    </row>
    <row r="12" spans="1:68" ht="14.1" customHeight="1">
      <c r="A12" s="23"/>
      <c r="B12" s="2729" t="s">
        <v>587</v>
      </c>
      <c r="C12" s="2256"/>
      <c r="D12" s="1994" t="s">
        <v>721</v>
      </c>
      <c r="E12" s="1994"/>
      <c r="F12" s="1994"/>
      <c r="G12" s="1994"/>
      <c r="H12" s="1994"/>
      <c r="I12" s="1994"/>
      <c r="J12" s="1994"/>
      <c r="K12" s="1994"/>
      <c r="L12" s="1994"/>
      <c r="M12" s="1994"/>
      <c r="N12" s="1994"/>
      <c r="O12" s="1994"/>
      <c r="P12" s="1994"/>
      <c r="Q12" s="1994"/>
      <c r="R12" s="1994"/>
      <c r="S12" s="1994"/>
      <c r="T12" s="1994"/>
      <c r="U12" s="1994"/>
      <c r="V12" s="1994"/>
      <c r="W12" s="1994"/>
      <c r="X12" s="1994"/>
      <c r="Y12" s="1994"/>
      <c r="Z12" s="172"/>
      <c r="AA12" s="195"/>
      <c r="AB12" s="176" t="s">
        <v>15</v>
      </c>
      <c r="AC12" s="2022" t="s">
        <v>221</v>
      </c>
      <c r="AD12" s="2022"/>
      <c r="AE12" s="2022"/>
      <c r="AF12" s="2022"/>
      <c r="AG12" s="2022"/>
      <c r="AH12" s="2022"/>
      <c r="AI12" s="2022"/>
      <c r="AJ12" s="2022"/>
      <c r="AK12" s="2022"/>
      <c r="AL12" s="2022"/>
      <c r="AM12" s="2022"/>
      <c r="AN12" s="32"/>
      <c r="AO12" s="34"/>
    </row>
    <row r="13" spans="1:68" ht="14.1" customHeight="1">
      <c r="A13" s="23"/>
      <c r="B13" s="200"/>
      <c r="C13" s="171" t="s">
        <v>35</v>
      </c>
      <c r="D13" s="1740" t="s">
        <v>722</v>
      </c>
      <c r="E13" s="1740"/>
      <c r="F13" s="1740"/>
      <c r="G13" s="1740"/>
      <c r="H13" s="1740"/>
      <c r="I13" s="1740"/>
      <c r="J13" s="1740"/>
      <c r="K13" s="1740"/>
      <c r="L13" s="1740"/>
      <c r="M13" s="1740"/>
      <c r="N13" s="1740"/>
      <c r="O13" s="1740"/>
      <c r="P13" s="1740"/>
      <c r="Q13" s="1740"/>
      <c r="R13" s="1740"/>
      <c r="S13" s="1740"/>
      <c r="T13" s="1740"/>
      <c r="U13" s="1740"/>
      <c r="V13" s="1740"/>
      <c r="W13" s="1740"/>
      <c r="X13" s="1740"/>
      <c r="Y13" s="1740"/>
      <c r="Z13" s="1740"/>
      <c r="AA13" s="30"/>
      <c r="AB13" s="31"/>
      <c r="AN13" s="32"/>
      <c r="AO13" s="34"/>
      <c r="AP13" s="172"/>
      <c r="AQ13" s="172"/>
      <c r="BE13" s="172"/>
      <c r="BF13" s="172"/>
      <c r="BG13" s="172"/>
      <c r="BH13" s="172"/>
      <c r="BI13" s="172"/>
      <c r="BJ13" s="172"/>
      <c r="BK13" s="172"/>
      <c r="BL13" s="172"/>
      <c r="BM13" s="172"/>
      <c r="BN13" s="172"/>
    </row>
    <row r="14" spans="1:68" ht="14.1" customHeight="1">
      <c r="A14" s="23"/>
      <c r="B14" s="37"/>
      <c r="D14" s="1740"/>
      <c r="E14" s="1740"/>
      <c r="F14" s="1740"/>
      <c r="G14" s="1740"/>
      <c r="H14" s="1740"/>
      <c r="I14" s="1740"/>
      <c r="J14" s="1740"/>
      <c r="K14" s="1740"/>
      <c r="L14" s="1740"/>
      <c r="M14" s="1740"/>
      <c r="N14" s="1740"/>
      <c r="O14" s="1740"/>
      <c r="P14" s="1740"/>
      <c r="Q14" s="1740"/>
      <c r="R14" s="1740"/>
      <c r="S14" s="1740"/>
      <c r="T14" s="1740"/>
      <c r="U14" s="1740"/>
      <c r="V14" s="1740"/>
      <c r="W14" s="1740"/>
      <c r="X14" s="1740"/>
      <c r="Y14" s="1740"/>
      <c r="Z14" s="1740"/>
      <c r="AA14" s="30"/>
      <c r="AB14" s="31"/>
      <c r="AN14" s="32"/>
      <c r="AO14" s="34"/>
      <c r="AP14" s="172"/>
      <c r="AQ14" s="3042" t="s">
        <v>1801</v>
      </c>
      <c r="AR14" s="2877"/>
      <c r="AS14" s="2877"/>
      <c r="AT14" s="2877"/>
      <c r="AU14" s="2877"/>
      <c r="AV14" s="2877"/>
      <c r="AW14" s="2877"/>
      <c r="AX14" s="2877"/>
      <c r="AY14" s="2877"/>
      <c r="AZ14" s="2877"/>
      <c r="BA14" s="2877"/>
      <c r="BB14" s="2877"/>
      <c r="BC14" s="2877"/>
      <c r="BD14" s="2877"/>
      <c r="BE14" s="2877"/>
      <c r="BF14" s="2877"/>
      <c r="BG14" s="2877"/>
      <c r="BH14" s="2877"/>
      <c r="BI14" s="2877"/>
      <c r="BJ14" s="2877"/>
      <c r="BK14" s="2877"/>
      <c r="BL14" s="2877"/>
      <c r="BM14" s="2877"/>
      <c r="BN14" s="2877"/>
      <c r="BO14" s="2877"/>
      <c r="BP14" s="3043"/>
    </row>
    <row r="15" spans="1:68" ht="14.1" customHeight="1">
      <c r="A15" s="23"/>
      <c r="B15" s="37"/>
      <c r="C15" s="171" t="s">
        <v>32</v>
      </c>
      <c r="D15" s="1740" t="s">
        <v>723</v>
      </c>
      <c r="E15" s="1740"/>
      <c r="F15" s="1740"/>
      <c r="G15" s="1740"/>
      <c r="H15" s="1740"/>
      <c r="I15" s="1740"/>
      <c r="J15" s="1740"/>
      <c r="K15" s="1740"/>
      <c r="L15" s="1740"/>
      <c r="M15" s="1740"/>
      <c r="N15" s="1740"/>
      <c r="O15" s="1740"/>
      <c r="P15" s="1740"/>
      <c r="Q15" s="1740"/>
      <c r="R15" s="1740"/>
      <c r="S15" s="1740"/>
      <c r="T15" s="1740"/>
      <c r="U15" s="1740"/>
      <c r="V15" s="1740"/>
      <c r="W15" s="1740"/>
      <c r="X15" s="1740"/>
      <c r="Y15" s="1740"/>
      <c r="Z15" s="1740"/>
      <c r="AA15" s="541"/>
      <c r="AB15" s="176" t="s">
        <v>15</v>
      </c>
      <c r="AC15" s="22" t="s">
        <v>1638</v>
      </c>
      <c r="AN15" s="32"/>
      <c r="AO15" s="34"/>
      <c r="AP15" s="172"/>
      <c r="AQ15" s="3044"/>
      <c r="AR15" s="1740"/>
      <c r="AS15" s="1740"/>
      <c r="AT15" s="1740"/>
      <c r="AU15" s="1740"/>
      <c r="AV15" s="1740"/>
      <c r="AW15" s="1740"/>
      <c r="AX15" s="1740"/>
      <c r="AY15" s="1740"/>
      <c r="AZ15" s="1740"/>
      <c r="BA15" s="1740"/>
      <c r="BB15" s="1740"/>
      <c r="BC15" s="1740"/>
      <c r="BD15" s="1740"/>
      <c r="BE15" s="1740"/>
      <c r="BF15" s="1740"/>
      <c r="BG15" s="1740"/>
      <c r="BH15" s="1740"/>
      <c r="BI15" s="1740"/>
      <c r="BJ15" s="1740"/>
      <c r="BK15" s="1740"/>
      <c r="BL15" s="1740"/>
      <c r="BM15" s="1740"/>
      <c r="BN15" s="1740"/>
      <c r="BO15" s="1740"/>
      <c r="BP15" s="3045"/>
    </row>
    <row r="16" spans="1:68" ht="14.1" customHeight="1">
      <c r="A16" s="23"/>
      <c r="B16" s="37"/>
      <c r="D16" s="1740"/>
      <c r="E16" s="1740"/>
      <c r="F16" s="1740"/>
      <c r="G16" s="1740"/>
      <c r="H16" s="1740"/>
      <c r="I16" s="1740"/>
      <c r="J16" s="1740"/>
      <c r="K16" s="1740"/>
      <c r="L16" s="1740"/>
      <c r="M16" s="1740"/>
      <c r="N16" s="1740"/>
      <c r="O16" s="1740"/>
      <c r="P16" s="1740"/>
      <c r="Q16" s="1740"/>
      <c r="R16" s="1740"/>
      <c r="S16" s="1740"/>
      <c r="T16" s="1740"/>
      <c r="U16" s="1740"/>
      <c r="V16" s="1740"/>
      <c r="W16" s="1740"/>
      <c r="X16" s="1740"/>
      <c r="Y16" s="1740"/>
      <c r="Z16" s="1740"/>
      <c r="AA16" s="561"/>
      <c r="AB16" s="31"/>
      <c r="AN16" s="32"/>
      <c r="AO16" s="34"/>
      <c r="AQ16" s="3044"/>
      <c r="AR16" s="1740"/>
      <c r="AS16" s="1740"/>
      <c r="AT16" s="1740"/>
      <c r="AU16" s="1740"/>
      <c r="AV16" s="1740"/>
      <c r="AW16" s="1740"/>
      <c r="AX16" s="1740"/>
      <c r="AY16" s="1740"/>
      <c r="AZ16" s="1740"/>
      <c r="BA16" s="1740"/>
      <c r="BB16" s="1740"/>
      <c r="BC16" s="1740"/>
      <c r="BD16" s="1740"/>
      <c r="BE16" s="1740"/>
      <c r="BF16" s="1740"/>
      <c r="BG16" s="1740"/>
      <c r="BH16" s="1740"/>
      <c r="BI16" s="1740"/>
      <c r="BJ16" s="1740"/>
      <c r="BK16" s="1740"/>
      <c r="BL16" s="1740"/>
      <c r="BM16" s="1740"/>
      <c r="BN16" s="1740"/>
      <c r="BO16" s="1740"/>
      <c r="BP16" s="3045"/>
    </row>
    <row r="17" spans="1:78" ht="14.1" customHeight="1">
      <c r="A17" s="23"/>
      <c r="B17" s="200"/>
      <c r="C17" s="166"/>
      <c r="AA17" s="30"/>
      <c r="AB17" s="31"/>
      <c r="AN17" s="32"/>
      <c r="AO17" s="34"/>
      <c r="AP17" s="84"/>
      <c r="AQ17" s="3044"/>
      <c r="AR17" s="1740"/>
      <c r="AS17" s="1740"/>
      <c r="AT17" s="1740"/>
      <c r="AU17" s="1740"/>
      <c r="AV17" s="1740"/>
      <c r="AW17" s="1740"/>
      <c r="AX17" s="1740"/>
      <c r="AY17" s="1740"/>
      <c r="AZ17" s="1740"/>
      <c r="BA17" s="1740"/>
      <c r="BB17" s="1740"/>
      <c r="BC17" s="1740"/>
      <c r="BD17" s="1740"/>
      <c r="BE17" s="1740"/>
      <c r="BF17" s="1740"/>
      <c r="BG17" s="1740"/>
      <c r="BH17" s="1740"/>
      <c r="BI17" s="1740"/>
      <c r="BJ17" s="1740"/>
      <c r="BK17" s="1740"/>
      <c r="BL17" s="1740"/>
      <c r="BM17" s="1740"/>
      <c r="BN17" s="1740"/>
      <c r="BO17" s="1740"/>
      <c r="BP17" s="3045"/>
      <c r="BQ17" s="84"/>
      <c r="BR17" s="84"/>
      <c r="BS17" s="84"/>
      <c r="BT17" s="84"/>
      <c r="BU17" s="84"/>
      <c r="BV17" s="84"/>
      <c r="BW17" s="84"/>
      <c r="BX17" s="84"/>
      <c r="BY17" s="84"/>
      <c r="BZ17" s="84"/>
    </row>
    <row r="18" spans="1:78" ht="14.1" customHeight="1">
      <c r="A18" s="23"/>
      <c r="B18" s="2729" t="s">
        <v>588</v>
      </c>
      <c r="C18" s="2256"/>
      <c r="D18" s="1740" t="s">
        <v>1136</v>
      </c>
      <c r="E18" s="1740"/>
      <c r="F18" s="1740"/>
      <c r="G18" s="1740"/>
      <c r="H18" s="1740"/>
      <c r="I18" s="1740"/>
      <c r="J18" s="1740"/>
      <c r="K18" s="1740"/>
      <c r="L18" s="1740"/>
      <c r="M18" s="1740"/>
      <c r="N18" s="1740"/>
      <c r="O18" s="1740"/>
      <c r="P18" s="1740"/>
      <c r="Q18" s="1740"/>
      <c r="R18" s="1740"/>
      <c r="S18" s="1740"/>
      <c r="T18" s="1740"/>
      <c r="U18" s="1740"/>
      <c r="V18" s="1740"/>
      <c r="W18" s="1740"/>
      <c r="X18" s="1740"/>
      <c r="Y18" s="1740"/>
      <c r="Z18" s="1740"/>
      <c r="AA18" s="195"/>
      <c r="AB18" s="176" t="s">
        <v>15</v>
      </c>
      <c r="AC18" s="1707" t="s">
        <v>1112</v>
      </c>
      <c r="AD18" s="1707"/>
      <c r="AE18" s="1707"/>
      <c r="AF18" s="1707"/>
      <c r="AG18" s="1707"/>
      <c r="AH18" s="1707"/>
      <c r="AI18" s="1707"/>
      <c r="AJ18" s="1707"/>
      <c r="AK18" s="1707"/>
      <c r="AL18" s="1707"/>
      <c r="AM18" s="1707"/>
      <c r="AN18" s="3041"/>
      <c r="AO18" s="34"/>
      <c r="AP18" s="84"/>
      <c r="AQ18" s="3044"/>
      <c r="AR18" s="1740"/>
      <c r="AS18" s="1740"/>
      <c r="AT18" s="1740"/>
      <c r="AU18" s="1740"/>
      <c r="AV18" s="1740"/>
      <c r="AW18" s="1740"/>
      <c r="AX18" s="1740"/>
      <c r="AY18" s="1740"/>
      <c r="AZ18" s="1740"/>
      <c r="BA18" s="1740"/>
      <c r="BB18" s="1740"/>
      <c r="BC18" s="1740"/>
      <c r="BD18" s="1740"/>
      <c r="BE18" s="1740"/>
      <c r="BF18" s="1740"/>
      <c r="BG18" s="1740"/>
      <c r="BH18" s="1740"/>
      <c r="BI18" s="1740"/>
      <c r="BJ18" s="1740"/>
      <c r="BK18" s="1740"/>
      <c r="BL18" s="1740"/>
      <c r="BM18" s="1740"/>
      <c r="BN18" s="1740"/>
      <c r="BO18" s="1740"/>
      <c r="BP18" s="3045"/>
      <c r="BQ18" s="84"/>
      <c r="BR18" s="84"/>
      <c r="BS18" s="84"/>
      <c r="BT18" s="84"/>
      <c r="BU18" s="84"/>
      <c r="BV18" s="84"/>
      <c r="BW18" s="84"/>
      <c r="BX18" s="84"/>
      <c r="BY18" s="84"/>
      <c r="BZ18" s="84"/>
    </row>
    <row r="19" spans="1:78" ht="14.1" customHeight="1">
      <c r="A19" s="23"/>
      <c r="B19" s="34"/>
      <c r="D19" s="1740"/>
      <c r="E19" s="1740"/>
      <c r="F19" s="1740"/>
      <c r="G19" s="1740"/>
      <c r="H19" s="1740"/>
      <c r="I19" s="1740"/>
      <c r="J19" s="1740"/>
      <c r="K19" s="1740"/>
      <c r="L19" s="1740"/>
      <c r="M19" s="1740"/>
      <c r="N19" s="1740"/>
      <c r="O19" s="1740"/>
      <c r="P19" s="1740"/>
      <c r="Q19" s="1740"/>
      <c r="R19" s="1740"/>
      <c r="S19" s="1740"/>
      <c r="T19" s="1740"/>
      <c r="U19" s="1740"/>
      <c r="V19" s="1740"/>
      <c r="W19" s="1740"/>
      <c r="X19" s="1740"/>
      <c r="Y19" s="1740"/>
      <c r="Z19" s="1740"/>
      <c r="AA19" s="561"/>
      <c r="AC19" s="1707"/>
      <c r="AD19" s="1707"/>
      <c r="AE19" s="1707"/>
      <c r="AF19" s="1707"/>
      <c r="AG19" s="1707"/>
      <c r="AH19" s="1707"/>
      <c r="AI19" s="1707"/>
      <c r="AJ19" s="1707"/>
      <c r="AK19" s="1707"/>
      <c r="AL19" s="1707"/>
      <c r="AM19" s="1707"/>
      <c r="AN19" s="3041"/>
      <c r="AO19" s="34"/>
      <c r="AP19" s="92"/>
      <c r="AQ19" s="3044"/>
      <c r="AR19" s="1740"/>
      <c r="AS19" s="1740"/>
      <c r="AT19" s="1740"/>
      <c r="AU19" s="1740"/>
      <c r="AV19" s="1740"/>
      <c r="AW19" s="1740"/>
      <c r="AX19" s="1740"/>
      <c r="AY19" s="1740"/>
      <c r="AZ19" s="1740"/>
      <c r="BA19" s="1740"/>
      <c r="BB19" s="1740"/>
      <c r="BC19" s="1740"/>
      <c r="BD19" s="1740"/>
      <c r="BE19" s="1740"/>
      <c r="BF19" s="1740"/>
      <c r="BG19" s="1740"/>
      <c r="BH19" s="1740"/>
      <c r="BI19" s="1740"/>
      <c r="BJ19" s="1740"/>
      <c r="BK19" s="1740"/>
      <c r="BL19" s="1740"/>
      <c r="BM19" s="1740"/>
      <c r="BN19" s="1740"/>
      <c r="BO19" s="1740"/>
      <c r="BP19" s="3045"/>
      <c r="BQ19" s="92"/>
      <c r="BR19" s="92"/>
      <c r="BS19" s="92"/>
      <c r="BT19" s="92"/>
      <c r="BU19" s="92"/>
      <c r="BV19" s="92"/>
      <c r="BW19" s="92"/>
      <c r="BX19" s="92"/>
      <c r="BY19" s="92"/>
      <c r="BZ19" s="92"/>
    </row>
    <row r="20" spans="1:78" ht="14.1" customHeight="1">
      <c r="A20" s="23"/>
      <c r="B20" s="34"/>
      <c r="C20" s="136" t="s">
        <v>845</v>
      </c>
      <c r="D20" s="1994" t="s">
        <v>1137</v>
      </c>
      <c r="E20" s="1994"/>
      <c r="F20" s="1994"/>
      <c r="G20" s="1994"/>
      <c r="H20" s="1994"/>
      <c r="I20" s="1994"/>
      <c r="J20" s="1994"/>
      <c r="K20" s="1994"/>
      <c r="L20" s="1994"/>
      <c r="M20" s="1994"/>
      <c r="N20" s="1994"/>
      <c r="O20" s="1994"/>
      <c r="P20" s="1994"/>
      <c r="Q20" s="1994"/>
      <c r="R20" s="1994"/>
      <c r="S20" s="1994"/>
      <c r="T20" s="1994"/>
      <c r="U20" s="1994"/>
      <c r="V20" s="1994"/>
      <c r="W20" s="1994"/>
      <c r="X20" s="1994"/>
      <c r="Y20" s="1994"/>
      <c r="Z20" s="1994"/>
      <c r="AA20" s="3040"/>
      <c r="AB20" s="49"/>
      <c r="AC20" s="1707"/>
      <c r="AD20" s="1707"/>
      <c r="AE20" s="1707"/>
      <c r="AF20" s="1707"/>
      <c r="AG20" s="1707"/>
      <c r="AH20" s="1707"/>
      <c r="AI20" s="1707"/>
      <c r="AJ20" s="1707"/>
      <c r="AK20" s="1707"/>
      <c r="AL20" s="1707"/>
      <c r="AM20" s="1707"/>
      <c r="AN20" s="3041"/>
      <c r="AO20" s="34"/>
      <c r="AP20" s="92"/>
      <c r="AQ20" s="3044"/>
      <c r="AR20" s="1740"/>
      <c r="AS20" s="1740"/>
      <c r="AT20" s="1740"/>
      <c r="AU20" s="1740"/>
      <c r="AV20" s="1740"/>
      <c r="AW20" s="1740"/>
      <c r="AX20" s="1740"/>
      <c r="AY20" s="1740"/>
      <c r="AZ20" s="1740"/>
      <c r="BA20" s="1740"/>
      <c r="BB20" s="1740"/>
      <c r="BC20" s="1740"/>
      <c r="BD20" s="1740"/>
      <c r="BE20" s="1740"/>
      <c r="BF20" s="1740"/>
      <c r="BG20" s="1740"/>
      <c r="BH20" s="1740"/>
      <c r="BI20" s="1740"/>
      <c r="BJ20" s="1740"/>
      <c r="BK20" s="1740"/>
      <c r="BL20" s="1740"/>
      <c r="BM20" s="1740"/>
      <c r="BN20" s="1740"/>
      <c r="BO20" s="1740"/>
      <c r="BP20" s="3045"/>
      <c r="BQ20" s="92"/>
      <c r="BR20" s="92"/>
      <c r="BS20" s="92"/>
      <c r="BT20" s="92"/>
      <c r="BU20" s="92"/>
      <c r="BV20" s="92"/>
      <c r="BW20" s="92"/>
      <c r="BX20" s="92"/>
      <c r="BY20" s="92"/>
      <c r="BZ20" s="92"/>
    </row>
    <row r="21" spans="1:78" ht="14.1" customHeight="1">
      <c r="A21" s="23"/>
      <c r="B21" s="34"/>
      <c r="C21" s="171"/>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561"/>
      <c r="AB21" s="31"/>
      <c r="AC21" s="1707"/>
      <c r="AD21" s="1707"/>
      <c r="AE21" s="1707"/>
      <c r="AF21" s="1707"/>
      <c r="AG21" s="1707"/>
      <c r="AH21" s="1707"/>
      <c r="AI21" s="1707"/>
      <c r="AJ21" s="1707"/>
      <c r="AK21" s="1707"/>
      <c r="AL21" s="1707"/>
      <c r="AM21" s="1707"/>
      <c r="AN21" s="3041"/>
      <c r="AO21" s="34"/>
      <c r="AP21" s="92"/>
      <c r="AQ21" s="3044"/>
      <c r="AR21" s="1740"/>
      <c r="AS21" s="1740"/>
      <c r="AT21" s="1740"/>
      <c r="AU21" s="1740"/>
      <c r="AV21" s="1740"/>
      <c r="AW21" s="1740"/>
      <c r="AX21" s="1740"/>
      <c r="AY21" s="1740"/>
      <c r="AZ21" s="1740"/>
      <c r="BA21" s="1740"/>
      <c r="BB21" s="1740"/>
      <c r="BC21" s="1740"/>
      <c r="BD21" s="1740"/>
      <c r="BE21" s="1740"/>
      <c r="BF21" s="1740"/>
      <c r="BG21" s="1740"/>
      <c r="BH21" s="1740"/>
      <c r="BI21" s="1740"/>
      <c r="BJ21" s="1740"/>
      <c r="BK21" s="1740"/>
      <c r="BL21" s="1740"/>
      <c r="BM21" s="1740"/>
      <c r="BN21" s="1740"/>
      <c r="BO21" s="1740"/>
      <c r="BP21" s="3045"/>
      <c r="BQ21" s="92"/>
      <c r="BR21" s="92"/>
      <c r="BS21" s="92"/>
      <c r="BT21" s="92"/>
      <c r="BU21" s="92"/>
      <c r="BV21" s="92"/>
      <c r="BW21" s="92"/>
      <c r="BX21" s="92"/>
      <c r="BY21" s="92"/>
      <c r="BZ21" s="92"/>
    </row>
    <row r="22" spans="1:78" ht="14.1" customHeight="1">
      <c r="A22" s="23"/>
      <c r="B22" s="550"/>
      <c r="C22" s="136" t="s">
        <v>467</v>
      </c>
      <c r="D22" s="1994" t="s">
        <v>949</v>
      </c>
      <c r="E22" s="1994"/>
      <c r="F22" s="1994"/>
      <c r="G22" s="1994"/>
      <c r="H22" s="1994"/>
      <c r="I22" s="1994"/>
      <c r="J22" s="1994"/>
      <c r="K22" s="1994"/>
      <c r="L22" s="1994"/>
      <c r="M22" s="1994"/>
      <c r="N22" s="1994"/>
      <c r="O22" s="1994"/>
      <c r="P22" s="1994"/>
      <c r="Q22" s="1994"/>
      <c r="R22" s="1994"/>
      <c r="S22" s="1994"/>
      <c r="T22" s="1994"/>
      <c r="U22" s="1994"/>
      <c r="V22" s="1994"/>
      <c r="W22" s="1994"/>
      <c r="X22" s="1994"/>
      <c r="Y22" s="1994"/>
      <c r="Z22" s="1994"/>
      <c r="AA22" s="561"/>
      <c r="AB22" s="31"/>
      <c r="AC22" s="1707"/>
      <c r="AD22" s="1707"/>
      <c r="AE22" s="1707"/>
      <c r="AF22" s="1707"/>
      <c r="AG22" s="1707"/>
      <c r="AH22" s="1707"/>
      <c r="AI22" s="1707"/>
      <c r="AJ22" s="1707"/>
      <c r="AK22" s="1707"/>
      <c r="AL22" s="1707"/>
      <c r="AM22" s="1707"/>
      <c r="AN22" s="3041"/>
      <c r="AO22" s="34"/>
      <c r="AP22" s="92"/>
      <c r="AQ22" s="3046"/>
      <c r="AR22" s="3047"/>
      <c r="AS22" s="3047"/>
      <c r="AT22" s="3047"/>
      <c r="AU22" s="3047"/>
      <c r="AV22" s="3047"/>
      <c r="AW22" s="3047"/>
      <c r="AX22" s="3047"/>
      <c r="AY22" s="3047"/>
      <c r="AZ22" s="3047"/>
      <c r="BA22" s="3047"/>
      <c r="BB22" s="3047"/>
      <c r="BC22" s="3047"/>
      <c r="BD22" s="3047"/>
      <c r="BE22" s="3047"/>
      <c r="BF22" s="3047"/>
      <c r="BG22" s="3047"/>
      <c r="BH22" s="3047"/>
      <c r="BI22" s="3047"/>
      <c r="BJ22" s="3047"/>
      <c r="BK22" s="3047"/>
      <c r="BL22" s="3047"/>
      <c r="BM22" s="3047"/>
      <c r="BN22" s="3047"/>
      <c r="BO22" s="3047"/>
      <c r="BP22" s="3048"/>
      <c r="BQ22" s="92"/>
      <c r="BR22" s="92"/>
      <c r="BS22" s="92"/>
      <c r="BT22" s="92"/>
      <c r="BU22" s="92"/>
      <c r="BV22" s="92"/>
      <c r="BW22" s="92"/>
      <c r="BX22" s="92"/>
      <c r="BY22" s="92"/>
      <c r="BZ22" s="92"/>
    </row>
    <row r="23" spans="1:78" ht="14.1" customHeight="1">
      <c r="A23" s="23"/>
      <c r="B23" s="34"/>
      <c r="G23" s="142"/>
      <c r="H23" s="142"/>
      <c r="I23" s="142"/>
      <c r="J23" s="142"/>
      <c r="K23" s="862"/>
      <c r="L23" s="862"/>
      <c r="M23" s="862"/>
      <c r="N23" s="862"/>
      <c r="O23" s="862"/>
      <c r="P23" s="133"/>
      <c r="Q23" s="133"/>
      <c r="R23" s="133"/>
      <c r="S23" s="23"/>
      <c r="X23" s="137"/>
      <c r="AA23" s="30"/>
      <c r="AB23" s="31"/>
      <c r="AC23" s="1707"/>
      <c r="AD23" s="1707"/>
      <c r="AE23" s="1707"/>
      <c r="AF23" s="1707"/>
      <c r="AG23" s="1707"/>
      <c r="AH23" s="1707"/>
      <c r="AI23" s="1707"/>
      <c r="AJ23" s="1707"/>
      <c r="AK23" s="1707"/>
      <c r="AL23" s="1707"/>
      <c r="AM23" s="1707"/>
      <c r="AN23" s="3041"/>
      <c r="AO23" s="34"/>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row>
    <row r="24" spans="1:78" ht="14.1" customHeight="1">
      <c r="A24" s="23"/>
      <c r="B24" s="34"/>
      <c r="C24" s="136" t="s">
        <v>468</v>
      </c>
      <c r="D24" s="1994" t="s">
        <v>724</v>
      </c>
      <c r="E24" s="1994"/>
      <c r="F24" s="1994"/>
      <c r="G24" s="1994"/>
      <c r="H24" s="1994"/>
      <c r="I24" s="1994"/>
      <c r="J24" s="1994"/>
      <c r="K24" s="1994"/>
      <c r="L24" s="1994"/>
      <c r="M24" s="1994"/>
      <c r="N24" s="1994"/>
      <c r="O24" s="1994"/>
      <c r="P24" s="1994"/>
      <c r="Q24" s="1994"/>
      <c r="R24" s="1994"/>
      <c r="S24" s="1994"/>
      <c r="T24" s="1994"/>
      <c r="U24" s="1994"/>
      <c r="V24" s="1994"/>
      <c r="W24" s="1994"/>
      <c r="X24" s="1994"/>
      <c r="Y24" s="1994"/>
      <c r="Z24" s="1994"/>
      <c r="AA24" s="561"/>
      <c r="AB24" s="169"/>
      <c r="AC24" s="1707"/>
      <c r="AD24" s="1707"/>
      <c r="AE24" s="1707"/>
      <c r="AF24" s="1707"/>
      <c r="AG24" s="1707"/>
      <c r="AH24" s="1707"/>
      <c r="AI24" s="1707"/>
      <c r="AJ24" s="1707"/>
      <c r="AK24" s="1707"/>
      <c r="AL24" s="1707"/>
      <c r="AM24" s="1707"/>
      <c r="AN24" s="3041"/>
      <c r="AO24" s="34"/>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row>
    <row r="25" spans="1:78" ht="14.1" customHeight="1">
      <c r="A25" s="23"/>
      <c r="B25" s="37"/>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561"/>
      <c r="AB25" s="176" t="s">
        <v>15</v>
      </c>
      <c r="AC25" s="1707" t="s">
        <v>846</v>
      </c>
      <c r="AD25" s="1707"/>
      <c r="AE25" s="1707"/>
      <c r="AF25" s="1707"/>
      <c r="AG25" s="1707"/>
      <c r="AH25" s="1707"/>
      <c r="AI25" s="1707"/>
      <c r="AJ25" s="1707"/>
      <c r="AK25" s="1707"/>
      <c r="AL25" s="1707"/>
      <c r="AM25" s="1707"/>
      <c r="AN25" s="206"/>
      <c r="AO25" s="34"/>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row>
    <row r="26" spans="1:78" ht="14.1" customHeight="1">
      <c r="B26" s="34"/>
      <c r="AA26" s="30"/>
      <c r="AC26" s="1707"/>
      <c r="AD26" s="1707"/>
      <c r="AE26" s="1707"/>
      <c r="AF26" s="1707"/>
      <c r="AG26" s="1707"/>
      <c r="AH26" s="1707"/>
      <c r="AI26" s="1707"/>
      <c r="AJ26" s="1707"/>
      <c r="AK26" s="1707"/>
      <c r="AL26" s="1707"/>
      <c r="AM26" s="1707"/>
      <c r="AN26" s="206"/>
      <c r="AO26" s="34"/>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row>
    <row r="27" spans="1:78" ht="14.1" customHeight="1">
      <c r="B27" s="34"/>
      <c r="AB27" s="31"/>
      <c r="AC27" s="1707"/>
      <c r="AD27" s="1707"/>
      <c r="AE27" s="1707"/>
      <c r="AF27" s="1707"/>
      <c r="AG27" s="1707"/>
      <c r="AH27" s="1707"/>
      <c r="AI27" s="1707"/>
      <c r="AJ27" s="1707"/>
      <c r="AK27" s="1707"/>
      <c r="AL27" s="1707"/>
      <c r="AM27" s="1707"/>
      <c r="AN27" s="206"/>
      <c r="AO27" s="34"/>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row>
    <row r="28" spans="1:78" ht="14.1" customHeight="1">
      <c r="B28" s="2729" t="s">
        <v>494</v>
      </c>
      <c r="C28" s="2256"/>
      <c r="D28" s="1994" t="s">
        <v>1444</v>
      </c>
      <c r="E28" s="1994"/>
      <c r="F28" s="1994"/>
      <c r="G28" s="1994"/>
      <c r="H28" s="1994"/>
      <c r="I28" s="1994"/>
      <c r="J28" s="1994"/>
      <c r="K28" s="1994"/>
      <c r="L28" s="1994"/>
      <c r="M28" s="1994"/>
      <c r="N28" s="1994"/>
      <c r="O28" s="1994"/>
      <c r="P28" s="1994"/>
      <c r="Q28" s="1994"/>
      <c r="R28" s="1994"/>
      <c r="S28" s="1994"/>
      <c r="T28" s="1994"/>
      <c r="U28" s="1994"/>
      <c r="V28" s="1994"/>
      <c r="W28" s="1994"/>
      <c r="X28" s="1994"/>
      <c r="Y28" s="1994"/>
      <c r="Z28" s="1994"/>
      <c r="AA28" s="195"/>
      <c r="AB28" s="169" t="s">
        <v>15</v>
      </c>
      <c r="AC28" s="1707" t="s">
        <v>241</v>
      </c>
      <c r="AD28" s="1707"/>
      <c r="AE28" s="1707"/>
      <c r="AF28" s="1707"/>
      <c r="AG28" s="1707"/>
      <c r="AH28" s="1707"/>
      <c r="AI28" s="1707"/>
      <c r="AJ28" s="1707"/>
      <c r="AK28" s="1707"/>
      <c r="AL28" s="1707"/>
      <c r="AM28" s="1707"/>
      <c r="AN28" s="206"/>
      <c r="AO28" s="34"/>
      <c r="AP28" s="92"/>
      <c r="AQ28" s="92"/>
      <c r="AR28" s="92"/>
      <c r="AS28" s="92"/>
      <c r="AT28" s="92"/>
      <c r="AU28" s="92"/>
      <c r="AV28" s="863"/>
      <c r="AW28" s="863"/>
      <c r="AX28" s="863"/>
      <c r="AY28" s="863"/>
      <c r="AZ28" s="863"/>
      <c r="BA28" s="863"/>
      <c r="BB28" s="863"/>
      <c r="BC28" s="863"/>
      <c r="BD28" s="863"/>
      <c r="BE28" s="863"/>
      <c r="BF28" s="863"/>
      <c r="BG28" s="863"/>
      <c r="BH28" s="863"/>
      <c r="BI28" s="863"/>
      <c r="BJ28" s="863"/>
      <c r="BK28" s="863"/>
      <c r="BL28" s="863"/>
      <c r="BM28" s="863"/>
      <c r="BN28" s="863"/>
      <c r="BO28" s="863"/>
      <c r="BP28" s="863"/>
      <c r="BQ28" s="863"/>
      <c r="BR28" s="863"/>
      <c r="BS28" s="863"/>
      <c r="BT28" s="863"/>
      <c r="BU28" s="863"/>
      <c r="BV28" s="863"/>
      <c r="BW28" s="863"/>
      <c r="BX28" s="863"/>
      <c r="BY28" s="863"/>
      <c r="BZ28" s="863"/>
    </row>
    <row r="29" spans="1:78" ht="14.1" customHeight="1">
      <c r="B29" s="29"/>
      <c r="C29" s="171" t="s">
        <v>35</v>
      </c>
      <c r="D29" s="1994" t="s">
        <v>847</v>
      </c>
      <c r="E29" s="1994"/>
      <c r="F29" s="1994"/>
      <c r="G29" s="1994"/>
      <c r="H29" s="1994"/>
      <c r="I29" s="1994"/>
      <c r="J29" s="1994"/>
      <c r="K29" s="1994"/>
      <c r="L29" s="1994"/>
      <c r="M29" s="1994"/>
      <c r="N29" s="1994"/>
      <c r="O29" s="1994"/>
      <c r="P29" s="1994"/>
      <c r="Q29" s="1994"/>
      <c r="R29" s="1994"/>
      <c r="S29" s="1994"/>
      <c r="T29" s="1994"/>
      <c r="U29" s="1994"/>
      <c r="V29" s="1994"/>
      <c r="W29" s="1994"/>
      <c r="X29" s="1994"/>
      <c r="Y29" s="1994"/>
      <c r="Z29" s="172"/>
      <c r="AA29" s="195"/>
      <c r="AB29" s="31"/>
      <c r="AC29" s="1707"/>
      <c r="AD29" s="1707"/>
      <c r="AE29" s="1707"/>
      <c r="AF29" s="1707"/>
      <c r="AG29" s="1707"/>
      <c r="AH29" s="1707"/>
      <c r="AI29" s="1707"/>
      <c r="AJ29" s="1707"/>
      <c r="AK29" s="1707"/>
      <c r="AL29" s="1707"/>
      <c r="AM29" s="1707"/>
      <c r="AN29" s="32"/>
      <c r="AO29" s="34"/>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row>
    <row r="30" spans="1:78" ht="14.1" customHeight="1">
      <c r="B30" s="200"/>
      <c r="D30" s="1994" t="s">
        <v>313</v>
      </c>
      <c r="E30" s="1994"/>
      <c r="F30" s="1994"/>
      <c r="G30" s="1994"/>
      <c r="H30" s="1994"/>
      <c r="I30" s="1994"/>
      <c r="J30" s="1994"/>
      <c r="K30" s="1994"/>
      <c r="L30" s="1994"/>
      <c r="M30" s="1994"/>
      <c r="N30" s="1994"/>
      <c r="O30" s="1994"/>
      <c r="P30" s="1994"/>
      <c r="Q30" s="1994"/>
      <c r="R30" s="1994"/>
      <c r="S30" s="1994"/>
      <c r="T30" s="1994"/>
      <c r="U30" s="1994"/>
      <c r="V30" s="1994"/>
      <c r="W30" s="1994"/>
      <c r="X30" s="1994"/>
      <c r="Y30" s="1994"/>
      <c r="Z30" s="1994"/>
      <c r="AA30" s="195"/>
      <c r="AB30" s="169" t="s">
        <v>500</v>
      </c>
      <c r="AC30" s="1707" t="s">
        <v>1786</v>
      </c>
      <c r="AD30" s="1707"/>
      <c r="AE30" s="1707"/>
      <c r="AF30" s="1707"/>
      <c r="AG30" s="1707"/>
      <c r="AH30" s="1707"/>
      <c r="AI30" s="1707"/>
      <c r="AJ30" s="1707"/>
      <c r="AK30" s="1707"/>
      <c r="AL30" s="1707"/>
      <c r="AM30" s="1707"/>
      <c r="AN30" s="32"/>
      <c r="AO30" s="34"/>
      <c r="AP30" s="92"/>
      <c r="AQ30" s="92"/>
      <c r="AR30" s="92"/>
      <c r="AS30" s="92"/>
      <c r="AT30" s="92"/>
      <c r="AU30" s="1764"/>
      <c r="AV30" s="1764"/>
      <c r="AW30" s="1764"/>
      <c r="AX30" s="1764"/>
      <c r="AZ30" s="3039"/>
      <c r="BA30" s="3039"/>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row>
    <row r="31" spans="1:78" ht="14.1" customHeight="1">
      <c r="B31" s="34"/>
      <c r="D31" s="136" t="s">
        <v>446</v>
      </c>
      <c r="E31" s="2155" t="s">
        <v>1254</v>
      </c>
      <c r="F31" s="2155"/>
      <c r="G31" s="2155"/>
      <c r="H31" s="2155"/>
      <c r="I31" s="2075"/>
      <c r="J31" s="2075"/>
      <c r="K31" s="1344" t="s">
        <v>1255</v>
      </c>
      <c r="L31" s="1344"/>
      <c r="M31" s="1344"/>
      <c r="N31" s="1344"/>
      <c r="O31" s="2624"/>
      <c r="P31" s="2624"/>
      <c r="Q31" s="105" t="s">
        <v>1256</v>
      </c>
      <c r="R31" s="22" t="s">
        <v>115</v>
      </c>
      <c r="S31" s="2527"/>
      <c r="T31" s="2527"/>
      <c r="U31" s="2527"/>
      <c r="V31" s="2527"/>
      <c r="W31" s="2527"/>
      <c r="X31" s="142" t="s">
        <v>139</v>
      </c>
      <c r="AA31" s="142"/>
      <c r="AB31" s="49"/>
      <c r="AC31" s="1707"/>
      <c r="AD31" s="1707"/>
      <c r="AE31" s="1707"/>
      <c r="AF31" s="1707"/>
      <c r="AG31" s="1707"/>
      <c r="AH31" s="1707"/>
      <c r="AI31" s="1707"/>
      <c r="AJ31" s="1707"/>
      <c r="AK31" s="1707"/>
      <c r="AL31" s="1707"/>
      <c r="AM31" s="1707"/>
      <c r="AN31" s="32"/>
      <c r="AO31" s="34"/>
      <c r="AP31" s="863"/>
      <c r="AQ31" s="863"/>
      <c r="AR31" s="863"/>
      <c r="AS31" s="863"/>
      <c r="AT31" s="863"/>
      <c r="AU31" s="863"/>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row>
    <row r="32" spans="1:78" ht="14.1" customHeight="1">
      <c r="B32" s="34"/>
      <c r="D32" s="136" t="s">
        <v>193</v>
      </c>
      <c r="E32" s="2843" t="s">
        <v>508</v>
      </c>
      <c r="F32" s="2843"/>
      <c r="G32" s="2843"/>
      <c r="H32" s="2843"/>
      <c r="I32" s="2843"/>
      <c r="J32" s="2843"/>
      <c r="K32" s="2843"/>
      <c r="L32" s="2843"/>
      <c r="M32" s="2843"/>
      <c r="N32" s="2843"/>
      <c r="O32" s="2843"/>
      <c r="P32" s="2843"/>
      <c r="Q32" s="2843"/>
      <c r="R32" s="2843"/>
      <c r="S32" s="2843"/>
      <c r="T32" s="2843"/>
      <c r="U32" s="2843"/>
      <c r="V32" s="2843"/>
      <c r="W32" s="2843"/>
      <c r="X32" s="2843"/>
      <c r="Y32" s="2843"/>
      <c r="Z32" s="2843"/>
      <c r="AA32" s="786"/>
      <c r="AB32" s="169"/>
      <c r="AC32" s="1707"/>
      <c r="AD32" s="1707"/>
      <c r="AE32" s="1707"/>
      <c r="AF32" s="1707"/>
      <c r="AG32" s="1707"/>
      <c r="AH32" s="1707"/>
      <c r="AI32" s="1707"/>
      <c r="AJ32" s="1707"/>
      <c r="AK32" s="1707"/>
      <c r="AL32" s="1707"/>
      <c r="AM32" s="1707"/>
      <c r="AN32" s="32"/>
      <c r="AO32" s="34"/>
      <c r="AP32" s="863"/>
      <c r="AQ32" s="863"/>
      <c r="AR32" s="863"/>
      <c r="AS32" s="863"/>
      <c r="AT32" s="863"/>
      <c r="BD32" s="92"/>
      <c r="BE32" s="92"/>
      <c r="BF32" s="92"/>
      <c r="BG32" s="92"/>
      <c r="BH32" s="92"/>
      <c r="BI32" s="92"/>
      <c r="BJ32" s="92"/>
      <c r="BK32" s="92"/>
      <c r="BL32" s="92"/>
      <c r="BM32" s="92"/>
      <c r="BN32" s="92"/>
      <c r="BO32" s="92"/>
      <c r="BP32" s="92"/>
      <c r="BQ32" s="92"/>
      <c r="BR32" s="92"/>
      <c r="BS32" s="92"/>
      <c r="BT32" s="92"/>
      <c r="BU32" s="92"/>
      <c r="BV32" s="92"/>
      <c r="BW32" s="92"/>
      <c r="BX32" s="92"/>
      <c r="BY32" s="92"/>
      <c r="BZ32" s="92"/>
    </row>
    <row r="33" spans="1:78" ht="14.1" customHeight="1">
      <c r="A33" s="23"/>
      <c r="B33" s="34"/>
      <c r="C33" s="23"/>
      <c r="G33" s="3028" t="s">
        <v>509</v>
      </c>
      <c r="H33" s="3028"/>
      <c r="I33" s="3028"/>
      <c r="J33" s="3027"/>
      <c r="K33" s="3027"/>
      <c r="L33" s="3027"/>
      <c r="M33" s="3027"/>
      <c r="N33" s="3027"/>
      <c r="O33" s="3027"/>
      <c r="P33" s="3027"/>
      <c r="Q33" s="3027"/>
      <c r="R33" s="3027"/>
      <c r="S33" s="3027"/>
      <c r="T33" s="3027"/>
      <c r="U33" s="3027"/>
      <c r="V33" s="3027"/>
      <c r="W33" s="760" t="s">
        <v>139</v>
      </c>
      <c r="X33" s="22" t="s">
        <v>126</v>
      </c>
      <c r="AA33" s="80"/>
      <c r="AB33" s="31"/>
      <c r="AC33" s="1707"/>
      <c r="AD33" s="1707"/>
      <c r="AE33" s="1707"/>
      <c r="AF33" s="1707"/>
      <c r="AG33" s="1707"/>
      <c r="AH33" s="1707"/>
      <c r="AI33" s="1707"/>
      <c r="AJ33" s="1707"/>
      <c r="AK33" s="1707"/>
      <c r="AL33" s="1707"/>
      <c r="AM33" s="1707"/>
      <c r="AN33" s="32"/>
      <c r="AO33" s="34"/>
      <c r="AP33" s="863"/>
      <c r="AQ33" s="863"/>
      <c r="AR33" s="863"/>
      <c r="AS33" s="863"/>
      <c r="AT33" s="863"/>
      <c r="AU33" s="863"/>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row>
    <row r="34" spans="1:78" ht="14.1" customHeight="1">
      <c r="A34" s="23"/>
      <c r="B34" s="34"/>
      <c r="AB34" s="31"/>
      <c r="AC34" s="1707"/>
      <c r="AD34" s="1707"/>
      <c r="AE34" s="1707"/>
      <c r="AF34" s="1707"/>
      <c r="AG34" s="1707"/>
      <c r="AH34" s="1707"/>
      <c r="AI34" s="1707"/>
      <c r="AJ34" s="1707"/>
      <c r="AK34" s="1707"/>
      <c r="AL34" s="1707"/>
      <c r="AM34" s="1707"/>
      <c r="AN34" s="32"/>
      <c r="AO34" s="668"/>
      <c r="AP34" s="92"/>
      <c r="BF34" s="92"/>
      <c r="BG34" s="92"/>
      <c r="BH34" s="92"/>
      <c r="BI34" s="92"/>
      <c r="BJ34" s="92"/>
      <c r="BK34" s="92"/>
      <c r="BL34" s="92"/>
      <c r="BM34" s="92"/>
      <c r="BN34" s="92"/>
      <c r="BO34" s="92"/>
      <c r="BP34" s="92"/>
      <c r="BQ34" s="92"/>
      <c r="BR34" s="92"/>
      <c r="BS34" s="92"/>
      <c r="BT34" s="92"/>
      <c r="BU34" s="92"/>
      <c r="BV34" s="92"/>
      <c r="BW34" s="92"/>
      <c r="BX34" s="92"/>
      <c r="BY34" s="92"/>
      <c r="BZ34" s="92"/>
    </row>
    <row r="35" spans="1:78" ht="14.1" customHeight="1">
      <c r="A35" s="23"/>
      <c r="B35" s="34"/>
      <c r="C35" s="171" t="s">
        <v>32</v>
      </c>
      <c r="D35" s="1740" t="s">
        <v>848</v>
      </c>
      <c r="E35" s="1740"/>
      <c r="F35" s="1740"/>
      <c r="G35" s="1740"/>
      <c r="H35" s="1740"/>
      <c r="I35" s="1740"/>
      <c r="J35" s="1740"/>
      <c r="K35" s="1740"/>
      <c r="L35" s="1740"/>
      <c r="M35" s="1740"/>
      <c r="N35" s="1740"/>
      <c r="O35" s="1740"/>
      <c r="P35" s="1740"/>
      <c r="Q35" s="1740"/>
      <c r="R35" s="1740"/>
      <c r="S35" s="1740"/>
      <c r="T35" s="1740"/>
      <c r="U35" s="1740"/>
      <c r="V35" s="1740"/>
      <c r="W35" s="1740"/>
      <c r="X35" s="1740"/>
      <c r="Y35" s="1740"/>
      <c r="Z35" s="1740"/>
      <c r="AB35" s="176"/>
      <c r="AC35" s="1707"/>
      <c r="AD35" s="1707"/>
      <c r="AE35" s="1707"/>
      <c r="AF35" s="1707"/>
      <c r="AG35" s="1707"/>
      <c r="AH35" s="1707"/>
      <c r="AI35" s="1707"/>
      <c r="AJ35" s="1707"/>
      <c r="AK35" s="1707"/>
      <c r="AL35" s="1707"/>
      <c r="AM35" s="1707"/>
      <c r="AN35" s="32"/>
      <c r="AO35" s="668"/>
      <c r="AP35" s="92"/>
      <c r="AQ35" s="92"/>
      <c r="AR35" s="92"/>
      <c r="AS35" s="92"/>
      <c r="AT35" s="92"/>
      <c r="AU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row>
    <row r="36" spans="1:78" ht="14.1" customHeight="1">
      <c r="A36" s="23"/>
      <c r="B36" s="34"/>
      <c r="C36" s="802"/>
      <c r="D36" s="1740"/>
      <c r="E36" s="1740"/>
      <c r="F36" s="1740"/>
      <c r="G36" s="1740"/>
      <c r="H36" s="1740"/>
      <c r="I36" s="1740"/>
      <c r="J36" s="1740"/>
      <c r="K36" s="1740"/>
      <c r="L36" s="1740"/>
      <c r="M36" s="1740"/>
      <c r="N36" s="1740"/>
      <c r="O36" s="1740"/>
      <c r="P36" s="1740"/>
      <c r="Q36" s="1740"/>
      <c r="R36" s="1740"/>
      <c r="S36" s="1740"/>
      <c r="T36" s="1740"/>
      <c r="U36" s="1740"/>
      <c r="V36" s="1740"/>
      <c r="W36" s="1740"/>
      <c r="X36" s="1740"/>
      <c r="Y36" s="1740"/>
      <c r="Z36" s="1740"/>
      <c r="AB36" s="49"/>
      <c r="AC36" s="1707"/>
      <c r="AD36" s="1707"/>
      <c r="AE36" s="1707"/>
      <c r="AF36" s="1707"/>
      <c r="AG36" s="1707"/>
      <c r="AH36" s="1707"/>
      <c r="AI36" s="1707"/>
      <c r="AJ36" s="1707"/>
      <c r="AK36" s="1707"/>
      <c r="AL36" s="1707"/>
      <c r="AM36" s="1707"/>
      <c r="AN36" s="32"/>
      <c r="AO36" s="668"/>
      <c r="AP36" s="863"/>
      <c r="AT36" s="863"/>
      <c r="AU36" s="863"/>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row>
    <row r="37" spans="1:78" ht="14.1" customHeight="1">
      <c r="A37" s="23"/>
      <c r="B37" s="34"/>
      <c r="AB37" s="176"/>
      <c r="AN37" s="32"/>
      <c r="AO37" s="668"/>
      <c r="AP37" s="863"/>
      <c r="AQ37" s="863"/>
      <c r="AR37" s="863"/>
      <c r="AS37" s="863"/>
      <c r="AT37" s="863"/>
      <c r="AU37" s="863"/>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row>
    <row r="38" spans="1:78" ht="14.1" customHeight="1">
      <c r="A38" s="23"/>
      <c r="B38" s="1736" t="s">
        <v>493</v>
      </c>
      <c r="C38" s="1462"/>
      <c r="D38" s="1737" t="s">
        <v>1445</v>
      </c>
      <c r="E38" s="1737"/>
      <c r="F38" s="1737"/>
      <c r="G38" s="1737"/>
      <c r="H38" s="1737"/>
      <c r="I38" s="1737"/>
      <c r="J38" s="1737"/>
      <c r="K38" s="1737"/>
      <c r="L38" s="1737"/>
      <c r="M38" s="1737"/>
      <c r="N38" s="1737"/>
      <c r="O38" s="1737"/>
      <c r="P38" s="1737"/>
      <c r="Q38" s="1737"/>
      <c r="R38" s="1737"/>
      <c r="S38" s="1737"/>
      <c r="T38" s="1737"/>
      <c r="U38" s="1737"/>
      <c r="V38" s="1737"/>
      <c r="W38" s="1737"/>
      <c r="X38" s="1737"/>
      <c r="Y38" s="1737"/>
      <c r="Z38" s="1737"/>
      <c r="AA38" s="47"/>
      <c r="AB38" s="36"/>
      <c r="AG38" s="670"/>
      <c r="AH38" s="670"/>
      <c r="AI38" s="670"/>
      <c r="AJ38" s="670"/>
      <c r="AK38" s="670"/>
      <c r="AL38" s="670"/>
      <c r="AM38" s="670"/>
      <c r="AN38" s="864"/>
      <c r="AO38" s="34"/>
    </row>
    <row r="39" spans="1:78" ht="14.1" customHeight="1">
      <c r="A39" s="23"/>
      <c r="B39" s="200"/>
      <c r="C39" s="171" t="s">
        <v>35</v>
      </c>
      <c r="D39" s="1764" t="s">
        <v>510</v>
      </c>
      <c r="E39" s="1764"/>
      <c r="F39" s="1764"/>
      <c r="G39" s="1764"/>
      <c r="H39" s="1764"/>
      <c r="I39" s="1764"/>
      <c r="J39" s="1764"/>
      <c r="K39" s="1764"/>
      <c r="L39" s="1764"/>
      <c r="M39" s="1764"/>
      <c r="N39" s="1764"/>
      <c r="O39" s="1764"/>
      <c r="P39" s="1764"/>
      <c r="Q39" s="1764"/>
      <c r="R39" s="1764"/>
      <c r="S39" s="1764"/>
      <c r="T39" s="1764"/>
      <c r="U39" s="1764"/>
      <c r="V39" s="1764"/>
      <c r="W39" s="1764"/>
      <c r="X39" s="1764"/>
      <c r="Y39" s="1764"/>
      <c r="Z39" s="1764"/>
      <c r="AA39" s="163"/>
      <c r="AB39" s="176" t="s">
        <v>227</v>
      </c>
      <c r="AC39" s="2022" t="s">
        <v>255</v>
      </c>
      <c r="AD39" s="2022"/>
      <c r="AE39" s="2022"/>
      <c r="AF39" s="2022"/>
      <c r="AG39" s="2022"/>
      <c r="AH39" s="2022"/>
      <c r="AI39" s="2022"/>
      <c r="AJ39" s="2022"/>
      <c r="AK39" s="2022"/>
      <c r="AL39" s="2022"/>
      <c r="AM39" s="2022"/>
      <c r="AN39" s="161"/>
      <c r="AO39" s="34"/>
    </row>
    <row r="40" spans="1:78" ht="14.1" customHeight="1">
      <c r="A40" s="23"/>
      <c r="B40" s="29"/>
      <c r="E40" s="47"/>
      <c r="F40" s="865" t="s">
        <v>115</v>
      </c>
      <c r="H40" s="1764" t="s">
        <v>511</v>
      </c>
      <c r="I40" s="1764"/>
      <c r="J40" s="1764"/>
      <c r="K40" s="1764"/>
      <c r="L40" s="1764"/>
      <c r="M40" s="105" t="s">
        <v>126</v>
      </c>
      <c r="O40" s="1764" t="s">
        <v>512</v>
      </c>
      <c r="P40" s="1764"/>
      <c r="Q40" s="1764"/>
      <c r="R40" s="1764"/>
      <c r="S40" s="1764"/>
      <c r="T40" s="1764"/>
      <c r="U40" s="105" t="s">
        <v>126</v>
      </c>
      <c r="W40" s="133"/>
      <c r="X40" s="23"/>
      <c r="AB40" s="39"/>
      <c r="AC40" s="2897" t="s">
        <v>859</v>
      </c>
      <c r="AD40" s="2897"/>
      <c r="AE40" s="2897"/>
      <c r="AF40" s="2897"/>
      <c r="AG40" s="2897"/>
      <c r="AH40" s="2897"/>
      <c r="AI40" s="2897"/>
      <c r="AJ40" s="2897"/>
      <c r="AK40" s="2897"/>
      <c r="AL40" s="2897"/>
      <c r="AM40" s="2897"/>
      <c r="AN40" s="161"/>
      <c r="AO40" s="34"/>
      <c r="AP40" s="549" t="s">
        <v>226</v>
      </c>
      <c r="AQ40" s="86"/>
      <c r="AW40" s="549"/>
      <c r="BJ40" s="172"/>
      <c r="BK40" s="172"/>
      <c r="BL40" s="172"/>
      <c r="BM40" s="172"/>
      <c r="BN40" s="172"/>
    </row>
    <row r="41" spans="1:78" ht="14.1" customHeight="1">
      <c r="A41" s="23"/>
      <c r="B41" s="34"/>
      <c r="E41" s="47"/>
      <c r="F41" s="47"/>
      <c r="G41" s="47"/>
      <c r="H41" s="47"/>
      <c r="I41" s="47"/>
      <c r="J41" s="47"/>
      <c r="K41" s="47"/>
      <c r="L41" s="47"/>
      <c r="M41" s="47"/>
      <c r="N41" s="47"/>
      <c r="Q41" s="133"/>
      <c r="R41" s="133"/>
      <c r="S41" s="133"/>
      <c r="T41" s="133"/>
      <c r="U41" s="133"/>
      <c r="V41" s="133"/>
      <c r="W41" s="133"/>
      <c r="X41" s="23"/>
      <c r="AB41" s="162"/>
      <c r="AC41" s="160"/>
      <c r="AD41" s="160"/>
      <c r="AE41" s="160"/>
      <c r="AF41" s="160"/>
      <c r="AG41" s="160"/>
      <c r="AH41" s="160"/>
      <c r="AI41" s="160"/>
      <c r="AJ41" s="160"/>
      <c r="AK41" s="160"/>
      <c r="AL41" s="160"/>
      <c r="AM41" s="160"/>
      <c r="AN41" s="161"/>
      <c r="AO41" s="34"/>
      <c r="AP41" s="866"/>
      <c r="AQ41" s="559" t="s">
        <v>229</v>
      </c>
      <c r="AR41" s="559"/>
      <c r="AS41" s="559"/>
      <c r="AT41" s="559"/>
      <c r="AU41" s="559"/>
      <c r="AV41" s="559"/>
      <c r="AX41" s="559"/>
      <c r="AY41" s="559"/>
      <c r="AZ41" s="559"/>
      <c r="BA41" s="559"/>
      <c r="BB41" s="559"/>
      <c r="BC41" s="559"/>
      <c r="BD41" s="559"/>
      <c r="BE41" s="559"/>
      <c r="BF41" s="559"/>
      <c r="BG41" s="559"/>
      <c r="BH41" s="559"/>
      <c r="BI41" s="559"/>
      <c r="BJ41" s="860"/>
      <c r="BK41" s="860"/>
      <c r="BL41" s="860"/>
      <c r="BM41" s="860"/>
      <c r="BN41" s="867"/>
    </row>
    <row r="42" spans="1:78" ht="14.1" customHeight="1">
      <c r="A42" s="23"/>
      <c r="B42" s="34"/>
      <c r="C42" s="2840" t="s">
        <v>809</v>
      </c>
      <c r="D42" s="2840"/>
      <c r="E42" s="1737" t="s">
        <v>808</v>
      </c>
      <c r="F42" s="1737"/>
      <c r="G42" s="1737"/>
      <c r="H42" s="1737"/>
      <c r="I42" s="1737"/>
      <c r="J42" s="1737"/>
      <c r="K42" s="1737"/>
      <c r="L42" s="1737"/>
      <c r="M42" s="1737"/>
      <c r="N42" s="1737"/>
      <c r="O42" s="1737"/>
      <c r="P42" s="1737"/>
      <c r="Q42" s="1737"/>
      <c r="R42" s="1737"/>
      <c r="S42" s="1737"/>
      <c r="T42" s="1737"/>
      <c r="U42" s="1737"/>
      <c r="V42" s="1737"/>
      <c r="W42" s="1737"/>
      <c r="X42" s="1737"/>
      <c r="Y42" s="1737"/>
      <c r="Z42" s="23"/>
      <c r="AB42" s="162"/>
      <c r="AC42" s="160"/>
      <c r="AD42" s="160"/>
      <c r="AE42" s="160"/>
      <c r="AF42" s="160"/>
      <c r="AG42" s="160"/>
      <c r="AH42" s="160"/>
      <c r="AI42" s="160"/>
      <c r="AJ42" s="160"/>
      <c r="AK42" s="160"/>
      <c r="AL42" s="160"/>
      <c r="AM42" s="160"/>
      <c r="AN42" s="161"/>
      <c r="AO42" s="34"/>
      <c r="AP42" s="803" t="s">
        <v>126</v>
      </c>
      <c r="AQ42" s="202" t="s">
        <v>228</v>
      </c>
      <c r="AR42" s="86"/>
      <c r="AS42" s="86"/>
      <c r="AT42" s="86"/>
      <c r="AU42" s="86"/>
      <c r="AV42" s="86"/>
      <c r="AW42" s="86"/>
      <c r="AX42" s="86"/>
      <c r="AY42" s="86"/>
      <c r="AZ42" s="86"/>
      <c r="BA42" s="86"/>
      <c r="BB42" s="86"/>
      <c r="BC42" s="86"/>
      <c r="BD42" s="86"/>
      <c r="BE42" s="86"/>
      <c r="BF42" s="86"/>
      <c r="BG42" s="86"/>
      <c r="BH42" s="86"/>
      <c r="BI42" s="86"/>
      <c r="BJ42" s="172"/>
      <c r="BK42" s="172"/>
      <c r="BL42" s="172"/>
      <c r="BM42" s="172"/>
      <c r="BN42" s="868"/>
    </row>
    <row r="43" spans="1:78" ht="14.1" customHeight="1">
      <c r="A43" s="23"/>
      <c r="B43" s="34"/>
      <c r="C43" s="2840" t="s">
        <v>193</v>
      </c>
      <c r="D43" s="2840"/>
      <c r="E43" s="1740" t="s">
        <v>810</v>
      </c>
      <c r="F43" s="1740"/>
      <c r="G43" s="1740"/>
      <c r="H43" s="1740"/>
      <c r="I43" s="1740"/>
      <c r="J43" s="1740"/>
      <c r="K43" s="1740"/>
      <c r="L43" s="1740"/>
      <c r="M43" s="1740"/>
      <c r="N43" s="1740"/>
      <c r="O43" s="1740"/>
      <c r="P43" s="1740"/>
      <c r="Q43" s="1740"/>
      <c r="R43" s="1740"/>
      <c r="S43" s="1740"/>
      <c r="T43" s="1740"/>
      <c r="U43" s="1740"/>
      <c r="V43" s="1740"/>
      <c r="W43" s="1740"/>
      <c r="X43" s="1740"/>
      <c r="Y43" s="1740"/>
      <c r="Z43" s="1740"/>
      <c r="AA43" s="165"/>
      <c r="AB43" s="169" t="s">
        <v>500</v>
      </c>
      <c r="AC43" s="1707" t="s">
        <v>1730</v>
      </c>
      <c r="AD43" s="1707"/>
      <c r="AE43" s="1707"/>
      <c r="AF43" s="1707"/>
      <c r="AG43" s="1707"/>
      <c r="AH43" s="1707"/>
      <c r="AI43" s="1707"/>
      <c r="AJ43" s="1707"/>
      <c r="AK43" s="1707"/>
      <c r="AL43" s="1707"/>
      <c r="AM43" s="1707"/>
      <c r="AN43" s="161"/>
      <c r="AO43" s="34"/>
      <c r="AP43" s="825"/>
      <c r="AQ43" s="3033" t="s">
        <v>1731</v>
      </c>
      <c r="AR43" s="3033"/>
      <c r="AS43" s="3033"/>
      <c r="AT43" s="3033"/>
      <c r="AU43" s="3033"/>
      <c r="AV43" s="3033"/>
      <c r="AW43" s="3033"/>
      <c r="AX43" s="3033"/>
      <c r="AY43" s="3033"/>
      <c r="AZ43" s="3033"/>
      <c r="BA43" s="3033"/>
      <c r="BB43" s="3033"/>
      <c r="BC43" s="3033"/>
      <c r="BD43" s="3033"/>
      <c r="BE43" s="3033"/>
      <c r="BF43" s="3033"/>
      <c r="BG43" s="3033"/>
      <c r="BH43" s="3033"/>
      <c r="BI43" s="3033"/>
      <c r="BJ43" s="3033"/>
      <c r="BK43" s="3033"/>
      <c r="BL43" s="3033"/>
      <c r="BM43" s="3033"/>
      <c r="BN43" s="3034"/>
    </row>
    <row r="44" spans="1:78" ht="14.1" customHeight="1">
      <c r="A44" s="23"/>
      <c r="B44" s="34"/>
      <c r="C44" s="23"/>
      <c r="D44" s="165"/>
      <c r="E44" s="1740"/>
      <c r="F44" s="1740"/>
      <c r="G44" s="1740"/>
      <c r="H44" s="1740"/>
      <c r="I44" s="1740"/>
      <c r="J44" s="1740"/>
      <c r="K44" s="1740"/>
      <c r="L44" s="1740"/>
      <c r="M44" s="1740"/>
      <c r="N44" s="1740"/>
      <c r="O44" s="1740"/>
      <c r="P44" s="1740"/>
      <c r="Q44" s="1740"/>
      <c r="R44" s="1740"/>
      <c r="S44" s="1740"/>
      <c r="T44" s="1740"/>
      <c r="U44" s="1740"/>
      <c r="V44" s="1740"/>
      <c r="W44" s="1740"/>
      <c r="X44" s="1740"/>
      <c r="Y44" s="1740"/>
      <c r="Z44" s="1740"/>
      <c r="AA44" s="165"/>
      <c r="AB44" s="39"/>
      <c r="AC44" s="1707"/>
      <c r="AD44" s="1707"/>
      <c r="AE44" s="1707"/>
      <c r="AF44" s="1707"/>
      <c r="AG44" s="1707"/>
      <c r="AH44" s="1707"/>
      <c r="AI44" s="1707"/>
      <c r="AJ44" s="1707"/>
      <c r="AK44" s="1707"/>
      <c r="AL44" s="1707"/>
      <c r="AM44" s="1707"/>
      <c r="AN44" s="161"/>
      <c r="AO44" s="34"/>
      <c r="AP44" s="825"/>
      <c r="AQ44" s="3033"/>
      <c r="AR44" s="3033"/>
      <c r="AS44" s="3033"/>
      <c r="AT44" s="3033"/>
      <c r="AU44" s="3033"/>
      <c r="AV44" s="3033"/>
      <c r="AW44" s="3033"/>
      <c r="AX44" s="3033"/>
      <c r="AY44" s="3033"/>
      <c r="AZ44" s="3033"/>
      <c r="BA44" s="3033"/>
      <c r="BB44" s="3033"/>
      <c r="BC44" s="3033"/>
      <c r="BD44" s="3033"/>
      <c r="BE44" s="3033"/>
      <c r="BF44" s="3033"/>
      <c r="BG44" s="3033"/>
      <c r="BH44" s="3033"/>
      <c r="BI44" s="3033"/>
      <c r="BJ44" s="3033"/>
      <c r="BK44" s="3033"/>
      <c r="BL44" s="3033"/>
      <c r="BM44" s="3033"/>
      <c r="BN44" s="3034"/>
    </row>
    <row r="45" spans="1:78" ht="14.1" customHeight="1">
      <c r="A45" s="23"/>
      <c r="B45" s="34"/>
      <c r="C45" s="23"/>
      <c r="D45" s="47"/>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31"/>
      <c r="AC45" s="160"/>
      <c r="AD45" s="160"/>
      <c r="AE45" s="160"/>
      <c r="AF45" s="160"/>
      <c r="AG45" s="160"/>
      <c r="AH45" s="160"/>
      <c r="AI45" s="160"/>
      <c r="AJ45" s="160"/>
      <c r="AK45" s="160"/>
      <c r="AL45" s="160"/>
      <c r="AM45" s="160"/>
      <c r="AN45" s="161"/>
      <c r="AO45" s="34"/>
      <c r="AP45" s="825"/>
      <c r="AQ45" s="3033"/>
      <c r="AR45" s="3033"/>
      <c r="AS45" s="3033"/>
      <c r="AT45" s="3033"/>
      <c r="AU45" s="3033"/>
      <c r="AV45" s="3033"/>
      <c r="AW45" s="3033"/>
      <c r="AX45" s="3033"/>
      <c r="AY45" s="3033"/>
      <c r="AZ45" s="3033"/>
      <c r="BA45" s="3033"/>
      <c r="BB45" s="3033"/>
      <c r="BC45" s="3033"/>
      <c r="BD45" s="3033"/>
      <c r="BE45" s="3033"/>
      <c r="BF45" s="3033"/>
      <c r="BG45" s="3033"/>
      <c r="BH45" s="3033"/>
      <c r="BI45" s="3033"/>
      <c r="BJ45" s="3033"/>
      <c r="BK45" s="3033"/>
      <c r="BL45" s="3033"/>
      <c r="BM45" s="3033"/>
      <c r="BN45" s="3034"/>
    </row>
    <row r="46" spans="1:78" ht="14.1" customHeight="1">
      <c r="A46" s="23"/>
      <c r="B46" s="34"/>
      <c r="C46" s="171" t="s">
        <v>32</v>
      </c>
      <c r="D46" s="1740" t="s">
        <v>828</v>
      </c>
      <c r="E46" s="1740"/>
      <c r="F46" s="1740"/>
      <c r="G46" s="1740"/>
      <c r="H46" s="1740"/>
      <c r="I46" s="1740"/>
      <c r="J46" s="1740"/>
      <c r="K46" s="1740"/>
      <c r="L46" s="1740"/>
      <c r="M46" s="1740"/>
      <c r="N46" s="1740"/>
      <c r="O46" s="1740"/>
      <c r="P46" s="1740"/>
      <c r="Q46" s="1740"/>
      <c r="R46" s="1740"/>
      <c r="S46" s="1740"/>
      <c r="T46" s="1740"/>
      <c r="U46" s="1740"/>
      <c r="V46" s="1740"/>
      <c r="W46" s="1740"/>
      <c r="X46" s="1740"/>
      <c r="Y46" s="1740"/>
      <c r="Z46" s="1740"/>
      <c r="AA46" s="165"/>
      <c r="AB46" s="176" t="s">
        <v>227</v>
      </c>
      <c r="AC46" s="2022" t="s">
        <v>252</v>
      </c>
      <c r="AD46" s="2022"/>
      <c r="AE46" s="2022"/>
      <c r="AF46" s="2022"/>
      <c r="AG46" s="2022"/>
      <c r="AH46" s="2022"/>
      <c r="AI46" s="2022"/>
      <c r="AJ46" s="2022"/>
      <c r="AK46" s="2022"/>
      <c r="AL46" s="2022"/>
      <c r="AM46" s="2022"/>
      <c r="AN46" s="206"/>
      <c r="AO46" s="34"/>
      <c r="AP46" s="825"/>
      <c r="AQ46" s="3033"/>
      <c r="AR46" s="3033"/>
      <c r="AS46" s="3033"/>
      <c r="AT46" s="3033"/>
      <c r="AU46" s="3033"/>
      <c r="AV46" s="3033"/>
      <c r="AW46" s="3033"/>
      <c r="AX46" s="3033"/>
      <c r="AY46" s="3033"/>
      <c r="AZ46" s="3033"/>
      <c r="BA46" s="3033"/>
      <c r="BB46" s="3033"/>
      <c r="BC46" s="3033"/>
      <c r="BD46" s="3033"/>
      <c r="BE46" s="3033"/>
      <c r="BF46" s="3033"/>
      <c r="BG46" s="3033"/>
      <c r="BH46" s="3033"/>
      <c r="BI46" s="3033"/>
      <c r="BJ46" s="3033"/>
      <c r="BK46" s="3033"/>
      <c r="BL46" s="3033"/>
      <c r="BM46" s="3033"/>
      <c r="BN46" s="3034"/>
    </row>
    <row r="47" spans="1:78" ht="14.1" customHeight="1">
      <c r="A47" s="23"/>
      <c r="B47" s="29"/>
      <c r="C47" s="23"/>
      <c r="D47" s="1740"/>
      <c r="E47" s="1740"/>
      <c r="F47" s="1740"/>
      <c r="G47" s="1740"/>
      <c r="H47" s="1740"/>
      <c r="I47" s="1740"/>
      <c r="J47" s="1740"/>
      <c r="K47" s="1740"/>
      <c r="L47" s="1740"/>
      <c r="M47" s="1740"/>
      <c r="N47" s="1740"/>
      <c r="O47" s="1740"/>
      <c r="P47" s="1740"/>
      <c r="Q47" s="1740"/>
      <c r="R47" s="1740"/>
      <c r="S47" s="1740"/>
      <c r="T47" s="1740"/>
      <c r="U47" s="1740"/>
      <c r="V47" s="1740"/>
      <c r="W47" s="1740"/>
      <c r="X47" s="1740"/>
      <c r="Y47" s="1740"/>
      <c r="Z47" s="1740"/>
      <c r="AA47" s="165"/>
      <c r="AB47" s="39"/>
      <c r="AC47" s="2022" t="s">
        <v>253</v>
      </c>
      <c r="AD47" s="2022"/>
      <c r="AE47" s="2022"/>
      <c r="AF47" s="2022"/>
      <c r="AG47" s="2022"/>
      <c r="AH47" s="2022"/>
      <c r="AI47" s="2022"/>
      <c r="AJ47" s="2022"/>
      <c r="AK47" s="2022"/>
      <c r="AL47" s="2022"/>
      <c r="AM47" s="3036"/>
      <c r="AN47" s="206"/>
      <c r="AO47" s="34"/>
      <c r="AP47" s="825"/>
      <c r="AQ47" s="3033"/>
      <c r="AR47" s="3033"/>
      <c r="AS47" s="3033"/>
      <c r="AT47" s="3033"/>
      <c r="AU47" s="3033"/>
      <c r="AV47" s="3033"/>
      <c r="AW47" s="3033"/>
      <c r="AX47" s="3033"/>
      <c r="AY47" s="3033"/>
      <c r="AZ47" s="3033"/>
      <c r="BA47" s="3033"/>
      <c r="BB47" s="3033"/>
      <c r="BC47" s="3033"/>
      <c r="BD47" s="3033"/>
      <c r="BE47" s="3033"/>
      <c r="BF47" s="3033"/>
      <c r="BG47" s="3033"/>
      <c r="BH47" s="3033"/>
      <c r="BI47" s="3033"/>
      <c r="BJ47" s="3033"/>
      <c r="BK47" s="3033"/>
      <c r="BL47" s="3033"/>
      <c r="BM47" s="3033"/>
      <c r="BN47" s="3034"/>
    </row>
    <row r="48" spans="1:78" ht="14.1" customHeight="1">
      <c r="A48" s="23"/>
      <c r="B48" s="29"/>
      <c r="W48" s="23"/>
      <c r="X48" s="23"/>
      <c r="AB48" s="31"/>
      <c r="AC48" s="160"/>
      <c r="AD48" s="160"/>
      <c r="AE48" s="160"/>
      <c r="AF48" s="160"/>
      <c r="AG48" s="160"/>
      <c r="AH48" s="160"/>
      <c r="AI48" s="160"/>
      <c r="AJ48" s="160"/>
      <c r="AK48" s="160"/>
      <c r="AL48" s="160"/>
      <c r="AM48" s="160"/>
      <c r="AN48" s="32"/>
      <c r="AO48" s="34"/>
      <c r="AP48" s="825"/>
      <c r="AQ48" s="3033"/>
      <c r="AR48" s="3033"/>
      <c r="AS48" s="3033"/>
      <c r="AT48" s="3033"/>
      <c r="AU48" s="3033"/>
      <c r="AV48" s="3033"/>
      <c r="AW48" s="3033"/>
      <c r="AX48" s="3033"/>
      <c r="AY48" s="3033"/>
      <c r="AZ48" s="3033"/>
      <c r="BA48" s="3033"/>
      <c r="BB48" s="3033"/>
      <c r="BC48" s="3033"/>
      <c r="BD48" s="3033"/>
      <c r="BE48" s="3033"/>
      <c r="BF48" s="3033"/>
      <c r="BG48" s="3033"/>
      <c r="BH48" s="3033"/>
      <c r="BI48" s="3033"/>
      <c r="BJ48" s="3033"/>
      <c r="BK48" s="3033"/>
      <c r="BL48" s="3033"/>
      <c r="BM48" s="3033"/>
      <c r="BN48" s="3034"/>
    </row>
    <row r="49" spans="1:66" ht="14.1" customHeight="1">
      <c r="A49" s="23"/>
      <c r="B49" s="29"/>
      <c r="C49" s="105" t="s">
        <v>38</v>
      </c>
      <c r="D49" s="3032" t="s">
        <v>1608</v>
      </c>
      <c r="E49" s="3032"/>
      <c r="F49" s="3032"/>
      <c r="G49" s="3032"/>
      <c r="H49" s="3032"/>
      <c r="I49" s="3032"/>
      <c r="J49" s="3032"/>
      <c r="K49" s="3032"/>
      <c r="L49" s="3032"/>
      <c r="M49" s="3032"/>
      <c r="N49" s="3032"/>
      <c r="O49" s="3032"/>
      <c r="P49" s="3032"/>
      <c r="Q49" s="3032"/>
      <c r="R49" s="3032"/>
      <c r="S49" s="23" t="s">
        <v>98</v>
      </c>
      <c r="T49" s="2075"/>
      <c r="U49" s="2075"/>
      <c r="V49" s="23" t="s">
        <v>81</v>
      </c>
      <c r="W49" s="23"/>
      <c r="X49" s="23"/>
      <c r="AB49" s="176" t="s">
        <v>15</v>
      </c>
      <c r="AC49" s="2022" t="s">
        <v>254</v>
      </c>
      <c r="AD49" s="2022"/>
      <c r="AE49" s="2022"/>
      <c r="AF49" s="2022"/>
      <c r="AG49" s="2022"/>
      <c r="AH49" s="2022"/>
      <c r="AI49" s="2022"/>
      <c r="AJ49" s="2022"/>
      <c r="AK49" s="2022"/>
      <c r="AL49" s="2022"/>
      <c r="AM49" s="2022"/>
      <c r="AN49" s="32"/>
      <c r="AO49" s="34"/>
      <c r="AP49" s="825"/>
      <c r="AQ49" s="3033"/>
      <c r="AR49" s="3033"/>
      <c r="AS49" s="3033"/>
      <c r="AT49" s="3033"/>
      <c r="AU49" s="3033"/>
      <c r="AV49" s="3033"/>
      <c r="AW49" s="3033"/>
      <c r="AX49" s="3033"/>
      <c r="AY49" s="3033"/>
      <c r="AZ49" s="3033"/>
      <c r="BA49" s="3033"/>
      <c r="BB49" s="3033"/>
      <c r="BC49" s="3033"/>
      <c r="BD49" s="3033"/>
      <c r="BE49" s="3033"/>
      <c r="BF49" s="3033"/>
      <c r="BG49" s="3033"/>
      <c r="BH49" s="3033"/>
      <c r="BI49" s="3033"/>
      <c r="BJ49" s="3033"/>
      <c r="BK49" s="3033"/>
      <c r="BL49" s="3033"/>
      <c r="BM49" s="3033"/>
      <c r="BN49" s="3034"/>
    </row>
    <row r="50" spans="1:66" ht="14.1" customHeight="1">
      <c r="A50" s="23"/>
      <c r="B50" s="29"/>
      <c r="AB50" s="39"/>
      <c r="AC50" s="2897" t="s">
        <v>860</v>
      </c>
      <c r="AD50" s="2897"/>
      <c r="AE50" s="2897"/>
      <c r="AF50" s="2897"/>
      <c r="AG50" s="2897"/>
      <c r="AH50" s="2897"/>
      <c r="AI50" s="2897"/>
      <c r="AJ50" s="2897"/>
      <c r="AK50" s="2897"/>
      <c r="AL50" s="2897"/>
      <c r="AN50" s="32"/>
      <c r="AO50" s="34"/>
      <c r="AP50" s="825"/>
      <c r="AQ50" s="3033"/>
      <c r="AR50" s="3033"/>
      <c r="AS50" s="3033"/>
      <c r="AT50" s="3033"/>
      <c r="AU50" s="3033"/>
      <c r="AV50" s="3033"/>
      <c r="AW50" s="3033"/>
      <c r="AX50" s="3033"/>
      <c r="AY50" s="3033"/>
      <c r="AZ50" s="3033"/>
      <c r="BA50" s="3033"/>
      <c r="BB50" s="3033"/>
      <c r="BC50" s="3033"/>
      <c r="BD50" s="3033"/>
      <c r="BE50" s="3033"/>
      <c r="BF50" s="3033"/>
      <c r="BG50" s="3033"/>
      <c r="BH50" s="3033"/>
      <c r="BI50" s="3033"/>
      <c r="BJ50" s="3033"/>
      <c r="BK50" s="3033"/>
      <c r="BL50" s="3033"/>
      <c r="BM50" s="3033"/>
      <c r="BN50" s="3034"/>
    </row>
    <row r="51" spans="1:66" ht="14.1" customHeight="1">
      <c r="A51" s="23"/>
      <c r="B51" s="200"/>
      <c r="C51" s="136" t="s">
        <v>307</v>
      </c>
      <c r="D51" s="1737" t="s">
        <v>1446</v>
      </c>
      <c r="E51" s="1737"/>
      <c r="F51" s="1737"/>
      <c r="G51" s="1737"/>
      <c r="H51" s="1737"/>
      <c r="I51" s="1737"/>
      <c r="J51" s="1737"/>
      <c r="K51" s="1737"/>
      <c r="L51" s="1737"/>
      <c r="M51" s="1737"/>
      <c r="N51" s="1737"/>
      <c r="O51" s="1737"/>
      <c r="P51" s="1737"/>
      <c r="Q51" s="1737"/>
      <c r="R51" s="1737"/>
      <c r="S51" s="1737"/>
      <c r="T51" s="1737"/>
      <c r="U51" s="1737"/>
      <c r="V51" s="1737"/>
      <c r="W51" s="1737"/>
      <c r="X51" s="1737"/>
      <c r="Y51" s="1737"/>
      <c r="Z51" s="1737"/>
      <c r="AA51" s="166"/>
      <c r="AB51" s="869" t="s">
        <v>466</v>
      </c>
      <c r="AC51" s="3037" t="s">
        <v>1257</v>
      </c>
      <c r="AD51" s="3037"/>
      <c r="AE51" s="3037"/>
      <c r="AF51" s="3037"/>
      <c r="AG51" s="3037"/>
      <c r="AH51" s="3037"/>
      <c r="AI51" s="3037"/>
      <c r="AJ51" s="3037"/>
      <c r="AK51" s="3037"/>
      <c r="AL51" s="3037"/>
      <c r="AM51" s="3037"/>
      <c r="AN51" s="206"/>
      <c r="AO51" s="34"/>
      <c r="AP51" s="825"/>
      <c r="AQ51" s="3033"/>
      <c r="AR51" s="3033"/>
      <c r="AS51" s="3033"/>
      <c r="AT51" s="3033"/>
      <c r="AU51" s="3033"/>
      <c r="AV51" s="3033"/>
      <c r="AW51" s="3033"/>
      <c r="AX51" s="3033"/>
      <c r="AY51" s="3033"/>
      <c r="AZ51" s="3033"/>
      <c r="BA51" s="3033"/>
      <c r="BB51" s="3033"/>
      <c r="BC51" s="3033"/>
      <c r="BD51" s="3033"/>
      <c r="BE51" s="3033"/>
      <c r="BF51" s="3033"/>
      <c r="BG51" s="3033"/>
      <c r="BH51" s="3033"/>
      <c r="BI51" s="3033"/>
      <c r="BJ51" s="3033"/>
      <c r="BK51" s="3033"/>
      <c r="BL51" s="3033"/>
      <c r="BM51" s="3033"/>
      <c r="BN51" s="3034"/>
    </row>
    <row r="52" spans="1:66" ht="14.1" customHeight="1">
      <c r="A52" s="23"/>
      <c r="B52" s="29"/>
      <c r="C52" s="2837" t="s">
        <v>446</v>
      </c>
      <c r="D52" s="2837"/>
      <c r="E52" s="2155" t="s">
        <v>1335</v>
      </c>
      <c r="F52" s="2155"/>
      <c r="G52" s="2155"/>
      <c r="H52" s="2155"/>
      <c r="I52" s="2155"/>
      <c r="J52" s="3031"/>
      <c r="K52" s="3031"/>
      <c r="L52" s="3031"/>
      <c r="M52" s="3031"/>
      <c r="N52" s="3031"/>
      <c r="O52" s="3031"/>
      <c r="P52" s="3031"/>
      <c r="Q52" s="3031"/>
      <c r="R52" s="3031"/>
      <c r="S52" s="3031"/>
      <c r="T52" s="3031"/>
      <c r="U52" s="3031"/>
      <c r="V52" s="3031"/>
      <c r="W52" s="3031"/>
      <c r="X52" s="3031"/>
      <c r="Y52" s="3031"/>
      <c r="Z52" s="3031"/>
      <c r="AB52" s="39"/>
      <c r="AC52" s="3037"/>
      <c r="AD52" s="3037"/>
      <c r="AE52" s="3037"/>
      <c r="AF52" s="3037"/>
      <c r="AG52" s="3037"/>
      <c r="AH52" s="3037"/>
      <c r="AI52" s="3037"/>
      <c r="AJ52" s="3037"/>
      <c r="AK52" s="3037"/>
      <c r="AL52" s="3037"/>
      <c r="AM52" s="3037"/>
      <c r="AN52" s="206"/>
      <c r="AO52" s="34"/>
      <c r="AP52" s="825"/>
      <c r="AQ52" s="3033"/>
      <c r="AR52" s="3033"/>
      <c r="AS52" s="3033"/>
      <c r="AT52" s="3033"/>
      <c r="AU52" s="3033"/>
      <c r="AV52" s="3033"/>
      <c r="AW52" s="3033"/>
      <c r="AX52" s="3033"/>
      <c r="AY52" s="3033"/>
      <c r="AZ52" s="3033"/>
      <c r="BA52" s="3033"/>
      <c r="BB52" s="3033"/>
      <c r="BC52" s="3033"/>
      <c r="BD52" s="3033"/>
      <c r="BE52" s="3033"/>
      <c r="BF52" s="3033"/>
      <c r="BG52" s="3033"/>
      <c r="BH52" s="3033"/>
      <c r="BI52" s="3033"/>
      <c r="BJ52" s="3033"/>
      <c r="BK52" s="3033"/>
      <c r="BL52" s="3033"/>
      <c r="BM52" s="3033"/>
      <c r="BN52" s="3034"/>
    </row>
    <row r="53" spans="1:66" ht="14.1" customHeight="1">
      <c r="A53" s="23"/>
      <c r="B53" s="29"/>
      <c r="D53" s="136" t="s">
        <v>126</v>
      </c>
      <c r="E53" s="3030" t="s">
        <v>1336</v>
      </c>
      <c r="F53" s="3030"/>
      <c r="G53" s="3030"/>
      <c r="H53" s="3030"/>
      <c r="I53" s="3030"/>
      <c r="J53" s="3030"/>
      <c r="K53" s="3030"/>
      <c r="L53" s="3030"/>
      <c r="M53" s="2075"/>
      <c r="N53" s="2075"/>
      <c r="O53" s="23" t="s">
        <v>114</v>
      </c>
      <c r="P53" s="105" t="s">
        <v>126</v>
      </c>
      <c r="Q53" s="1764" t="s">
        <v>1337</v>
      </c>
      <c r="R53" s="1764"/>
      <c r="S53" s="1764"/>
      <c r="T53" s="1764"/>
      <c r="U53" s="2075"/>
      <c r="V53" s="2075"/>
      <c r="W53" s="23" t="s">
        <v>114</v>
      </c>
      <c r="X53" s="142"/>
      <c r="AA53" s="23"/>
      <c r="AB53" s="169"/>
      <c r="AC53" s="3037"/>
      <c r="AD53" s="3037"/>
      <c r="AE53" s="3037"/>
      <c r="AF53" s="3037"/>
      <c r="AG53" s="3037"/>
      <c r="AH53" s="3037"/>
      <c r="AI53" s="3037"/>
      <c r="AJ53" s="3037"/>
      <c r="AK53" s="3037"/>
      <c r="AL53" s="3037"/>
      <c r="AM53" s="3037"/>
      <c r="AN53" s="206"/>
      <c r="AO53" s="34"/>
      <c r="AP53" s="825"/>
      <c r="AQ53" s="3033"/>
      <c r="AR53" s="3033"/>
      <c r="AS53" s="3033"/>
      <c r="AT53" s="3033"/>
      <c r="AU53" s="3033"/>
      <c r="AV53" s="3033"/>
      <c r="AW53" s="3033"/>
      <c r="AX53" s="3033"/>
      <c r="AY53" s="3033"/>
      <c r="AZ53" s="3033"/>
      <c r="BA53" s="3033"/>
      <c r="BB53" s="3033"/>
      <c r="BC53" s="3033"/>
      <c r="BD53" s="3033"/>
      <c r="BE53" s="3033"/>
      <c r="BF53" s="3033"/>
      <c r="BG53" s="3033"/>
      <c r="BH53" s="3033"/>
      <c r="BI53" s="3033"/>
      <c r="BJ53" s="3033"/>
      <c r="BK53" s="3033"/>
      <c r="BL53" s="3033"/>
      <c r="BM53" s="3033"/>
      <c r="BN53" s="3034"/>
    </row>
    <row r="54" spans="1:66" ht="14.1" customHeight="1">
      <c r="A54" s="23"/>
      <c r="B54" s="29"/>
      <c r="C54" s="2840" t="s">
        <v>152</v>
      </c>
      <c r="D54" s="2840"/>
      <c r="E54" s="1737" t="s">
        <v>513</v>
      </c>
      <c r="F54" s="1737"/>
      <c r="G54" s="1737"/>
      <c r="H54" s="1737"/>
      <c r="I54" s="1737"/>
      <c r="J54" s="1737"/>
      <c r="K54" s="1737"/>
      <c r="L54" s="1737"/>
      <c r="M54" s="1737"/>
      <c r="N54" s="1737"/>
      <c r="O54" s="1737"/>
      <c r="P54" s="1737"/>
      <c r="Q54" s="1737"/>
      <c r="R54" s="1737"/>
      <c r="S54" s="1737"/>
      <c r="T54" s="1737"/>
      <c r="U54" s="1737"/>
      <c r="V54" s="1737"/>
      <c r="W54" s="1737"/>
      <c r="X54" s="1737"/>
      <c r="Y54" s="1737"/>
      <c r="Z54" s="1737"/>
      <c r="AB54" s="169" t="s">
        <v>15</v>
      </c>
      <c r="AC54" s="1707" t="s">
        <v>1447</v>
      </c>
      <c r="AD54" s="1707"/>
      <c r="AE54" s="1707"/>
      <c r="AF54" s="1707"/>
      <c r="AG54" s="1707"/>
      <c r="AH54" s="1707"/>
      <c r="AI54" s="1707"/>
      <c r="AJ54" s="1707"/>
      <c r="AK54" s="1707"/>
      <c r="AL54" s="1707"/>
      <c r="AM54" s="1707"/>
      <c r="AN54" s="206"/>
      <c r="AO54" s="34"/>
      <c r="AP54" s="825"/>
      <c r="AQ54" s="3033"/>
      <c r="AR54" s="3033"/>
      <c r="AS54" s="3033"/>
      <c r="AT54" s="3033"/>
      <c r="AU54" s="3033"/>
      <c r="AV54" s="3033"/>
      <c r="AW54" s="3033"/>
      <c r="AX54" s="3033"/>
      <c r="AY54" s="3033"/>
      <c r="AZ54" s="3033"/>
      <c r="BA54" s="3033"/>
      <c r="BB54" s="3033"/>
      <c r="BC54" s="3033"/>
      <c r="BD54" s="3033"/>
      <c r="BE54" s="3033"/>
      <c r="BF54" s="3033"/>
      <c r="BG54" s="3033"/>
      <c r="BH54" s="3033"/>
      <c r="BI54" s="3033"/>
      <c r="BJ54" s="3033"/>
      <c r="BK54" s="3033"/>
      <c r="BL54" s="3033"/>
      <c r="BM54" s="3033"/>
      <c r="BN54" s="3034"/>
    </row>
    <row r="55" spans="1:66" ht="14.1" customHeight="1">
      <c r="A55" s="23"/>
      <c r="B55" s="29"/>
      <c r="D55" s="136" t="s">
        <v>126</v>
      </c>
      <c r="E55" s="1764" t="s">
        <v>514</v>
      </c>
      <c r="F55" s="1764"/>
      <c r="G55" s="1764"/>
      <c r="H55" s="1764"/>
      <c r="I55" s="1764"/>
      <c r="J55" s="1764"/>
      <c r="K55" s="1764"/>
      <c r="L55" s="1764"/>
      <c r="M55" s="1764"/>
      <c r="N55" s="1764"/>
      <c r="O55" s="1764"/>
      <c r="P55" s="1764"/>
      <c r="Q55" s="2075"/>
      <c r="R55" s="2075"/>
      <c r="S55" s="23" t="s">
        <v>114</v>
      </c>
      <c r="T55" s="105" t="s">
        <v>126</v>
      </c>
      <c r="U55" s="1737" t="s">
        <v>930</v>
      </c>
      <c r="V55" s="1737"/>
      <c r="W55" s="1737"/>
      <c r="X55" s="1737"/>
      <c r="Y55" s="2075"/>
      <c r="Z55" s="2075"/>
      <c r="AA55" s="23" t="s">
        <v>114</v>
      </c>
      <c r="AB55" s="31"/>
      <c r="AC55" s="1707"/>
      <c r="AD55" s="1707"/>
      <c r="AE55" s="1707"/>
      <c r="AF55" s="1707"/>
      <c r="AG55" s="1707"/>
      <c r="AH55" s="1707"/>
      <c r="AI55" s="1707"/>
      <c r="AJ55" s="1707"/>
      <c r="AK55" s="1707"/>
      <c r="AL55" s="1707"/>
      <c r="AM55" s="1707"/>
      <c r="AN55" s="567"/>
      <c r="AO55" s="34"/>
      <c r="AP55" s="825"/>
      <c r="AQ55" s="3033"/>
      <c r="AR55" s="3033"/>
      <c r="AS55" s="3033"/>
      <c r="AT55" s="3033"/>
      <c r="AU55" s="3033"/>
      <c r="AV55" s="3033"/>
      <c r="AW55" s="3033"/>
      <c r="AX55" s="3033"/>
      <c r="AY55" s="3033"/>
      <c r="AZ55" s="3033"/>
      <c r="BA55" s="3033"/>
      <c r="BB55" s="3033"/>
      <c r="BC55" s="3033"/>
      <c r="BD55" s="3033"/>
      <c r="BE55" s="3033"/>
      <c r="BF55" s="3033"/>
      <c r="BG55" s="3033"/>
      <c r="BH55" s="3033"/>
      <c r="BI55" s="3033"/>
      <c r="BJ55" s="3033"/>
      <c r="BK55" s="3033"/>
      <c r="BL55" s="3033"/>
      <c r="BM55" s="3033"/>
      <c r="BN55" s="3034"/>
    </row>
    <row r="56" spans="1:66" ht="14.1" customHeight="1">
      <c r="A56" s="23"/>
      <c r="B56" s="29"/>
      <c r="C56" s="23"/>
      <c r="D56" s="23"/>
      <c r="E56" s="23"/>
      <c r="F56" s="23"/>
      <c r="G56" s="23"/>
      <c r="H56" s="23"/>
      <c r="I56" s="23"/>
      <c r="J56" s="23"/>
      <c r="K56" s="23"/>
      <c r="L56" s="23"/>
      <c r="M56" s="23"/>
      <c r="N56" s="23"/>
      <c r="O56" s="23"/>
      <c r="P56" s="23"/>
      <c r="Q56" s="23"/>
      <c r="R56" s="23"/>
      <c r="S56" s="23"/>
      <c r="T56" s="23"/>
      <c r="U56" s="23"/>
      <c r="V56" s="23"/>
      <c r="W56" s="23"/>
      <c r="X56" s="23"/>
      <c r="AB56" s="31"/>
      <c r="AN56" s="567"/>
      <c r="AO56" s="34"/>
      <c r="AP56" s="825"/>
      <c r="AQ56" s="3033"/>
      <c r="AR56" s="3033"/>
      <c r="AS56" s="3033"/>
      <c r="AT56" s="3033"/>
      <c r="AU56" s="3033"/>
      <c r="AV56" s="3033"/>
      <c r="AW56" s="3033"/>
      <c r="AX56" s="3033"/>
      <c r="AY56" s="3033"/>
      <c r="AZ56" s="3033"/>
      <c r="BA56" s="3033"/>
      <c r="BB56" s="3033"/>
      <c r="BC56" s="3033"/>
      <c r="BD56" s="3033"/>
      <c r="BE56" s="3033"/>
      <c r="BF56" s="3033"/>
      <c r="BG56" s="3033"/>
      <c r="BH56" s="3033"/>
      <c r="BI56" s="3033"/>
      <c r="BJ56" s="3033"/>
      <c r="BK56" s="3033"/>
      <c r="BL56" s="3033"/>
      <c r="BM56" s="3033"/>
      <c r="BN56" s="3034"/>
    </row>
    <row r="57" spans="1:66" ht="14.1" customHeight="1">
      <c r="A57" s="23"/>
      <c r="B57" s="29"/>
      <c r="C57" s="136" t="s">
        <v>308</v>
      </c>
      <c r="D57" s="1764" t="s">
        <v>716</v>
      </c>
      <c r="E57" s="1764"/>
      <c r="F57" s="1764"/>
      <c r="G57" s="1764"/>
      <c r="H57" s="1764"/>
      <c r="I57" s="1764"/>
      <c r="J57" s="1764"/>
      <c r="K57" s="1764"/>
      <c r="L57" s="1764"/>
      <c r="M57" s="1764"/>
      <c r="N57" s="1764"/>
      <c r="O57" s="1764"/>
      <c r="P57" s="1764"/>
      <c r="Q57" s="1764"/>
      <c r="R57" s="1764"/>
      <c r="S57" s="1764"/>
      <c r="T57" s="1764"/>
      <c r="U57" s="1764"/>
      <c r="V57" s="1764"/>
      <c r="W57" s="1764"/>
      <c r="X57" s="1764"/>
      <c r="Y57" s="1764"/>
      <c r="Z57" s="1764"/>
      <c r="AA57" s="142"/>
      <c r="AB57" s="176" t="s">
        <v>15</v>
      </c>
      <c r="AC57" s="1490" t="s">
        <v>257</v>
      </c>
      <c r="AD57" s="1490"/>
      <c r="AE57" s="1490"/>
      <c r="AF57" s="1490"/>
      <c r="AG57" s="1490"/>
      <c r="AH57" s="1490"/>
      <c r="AI57" s="1490"/>
      <c r="AJ57" s="1490"/>
      <c r="AK57" s="1490"/>
      <c r="AL57" s="1490"/>
      <c r="AM57" s="3035"/>
      <c r="AN57" s="567"/>
      <c r="AO57" s="34"/>
      <c r="AP57" s="803" t="s">
        <v>126</v>
      </c>
      <c r="AQ57" s="202" t="s">
        <v>230</v>
      </c>
      <c r="AR57" s="86"/>
      <c r="AS57" s="86"/>
      <c r="AT57" s="86"/>
      <c r="AU57" s="86"/>
      <c r="AV57" s="86"/>
      <c r="AW57" s="86"/>
      <c r="AX57" s="86"/>
      <c r="AY57" s="86"/>
      <c r="AZ57" s="86"/>
      <c r="BA57" s="86"/>
      <c r="BB57" s="86"/>
      <c r="BC57" s="86"/>
      <c r="BD57" s="86"/>
      <c r="BE57" s="86"/>
      <c r="BF57" s="86"/>
      <c r="BG57" s="86"/>
      <c r="BH57" s="86"/>
      <c r="BI57" s="86"/>
      <c r="BN57" s="821"/>
    </row>
    <row r="58" spans="1:66" ht="14.1" customHeight="1">
      <c r="A58" s="23"/>
      <c r="B58" s="29"/>
      <c r="C58" s="136"/>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42"/>
      <c r="AB58" s="176"/>
      <c r="AC58" s="1707" t="s">
        <v>861</v>
      </c>
      <c r="AD58" s="1707"/>
      <c r="AE58" s="1707"/>
      <c r="AF58" s="1707"/>
      <c r="AG58" s="1707"/>
      <c r="AH58" s="1707"/>
      <c r="AI58" s="1707"/>
      <c r="AJ58" s="1707"/>
      <c r="AK58" s="1707"/>
      <c r="AL58" s="1707"/>
      <c r="AM58" s="2923"/>
      <c r="AN58" s="567"/>
      <c r="AO58" s="34"/>
      <c r="AP58" s="825"/>
      <c r="AQ58" s="1707" t="s">
        <v>346</v>
      </c>
      <c r="AR58" s="1707"/>
      <c r="AS58" s="1707"/>
      <c r="AT58" s="1707"/>
      <c r="AU58" s="1707"/>
      <c r="AV58" s="1707"/>
      <c r="AW58" s="1707"/>
      <c r="AX58" s="1707"/>
      <c r="AY58" s="1707"/>
      <c r="AZ58" s="1707"/>
      <c r="BA58" s="1707"/>
      <c r="BB58" s="1707"/>
      <c r="BC58" s="1707"/>
      <c r="BD58" s="1707"/>
      <c r="BE58" s="1707"/>
      <c r="BF58" s="1707"/>
      <c r="BG58" s="1707"/>
      <c r="BH58" s="1707"/>
      <c r="BI58" s="1707"/>
      <c r="BJ58" s="1707"/>
      <c r="BK58" s="1707"/>
      <c r="BL58" s="1707"/>
      <c r="BM58" s="1707"/>
      <c r="BN58" s="821"/>
    </row>
    <row r="59" spans="1:66" ht="14.1" customHeight="1">
      <c r="A59" s="23"/>
      <c r="B59" s="29"/>
      <c r="C59" s="23"/>
      <c r="D59" s="23"/>
      <c r="E59" s="23"/>
      <c r="F59" s="23"/>
      <c r="G59" s="23"/>
      <c r="H59" s="23"/>
      <c r="I59" s="23"/>
      <c r="J59" s="23"/>
      <c r="K59" s="23"/>
      <c r="L59" s="23"/>
      <c r="M59" s="23"/>
      <c r="N59" s="23"/>
      <c r="O59" s="23"/>
      <c r="P59" s="23"/>
      <c r="Q59" s="40"/>
      <c r="R59" s="40"/>
      <c r="S59" s="26"/>
      <c r="T59" s="41"/>
      <c r="U59" s="41"/>
      <c r="V59" s="23"/>
      <c r="W59" s="23"/>
      <c r="X59" s="23"/>
      <c r="AB59" s="31"/>
      <c r="AN59" s="567"/>
      <c r="AO59" s="34"/>
      <c r="AP59" s="825"/>
      <c r="AQ59" s="1707"/>
      <c r="AR59" s="1707"/>
      <c r="AS59" s="1707"/>
      <c r="AT59" s="1707"/>
      <c r="AU59" s="1707"/>
      <c r="AV59" s="1707"/>
      <c r="AW59" s="1707"/>
      <c r="AX59" s="1707"/>
      <c r="AY59" s="1707"/>
      <c r="AZ59" s="1707"/>
      <c r="BA59" s="1707"/>
      <c r="BB59" s="1707"/>
      <c r="BC59" s="1707"/>
      <c r="BD59" s="1707"/>
      <c r="BE59" s="1707"/>
      <c r="BF59" s="1707"/>
      <c r="BG59" s="1707"/>
      <c r="BH59" s="1707"/>
      <c r="BI59" s="1707"/>
      <c r="BJ59" s="1707"/>
      <c r="BK59" s="1707"/>
      <c r="BL59" s="1707"/>
      <c r="BM59" s="1707"/>
      <c r="BN59" s="821"/>
    </row>
    <row r="60" spans="1:66" ht="14.1" customHeight="1">
      <c r="A60" s="23"/>
      <c r="B60" s="29"/>
      <c r="C60" s="171" t="s">
        <v>453</v>
      </c>
      <c r="D60" s="1740" t="s">
        <v>717</v>
      </c>
      <c r="E60" s="1740"/>
      <c r="F60" s="1740"/>
      <c r="G60" s="1740"/>
      <c r="H60" s="1740"/>
      <c r="I60" s="1740"/>
      <c r="J60" s="1740"/>
      <c r="K60" s="1740"/>
      <c r="L60" s="1740"/>
      <c r="M60" s="1740"/>
      <c r="N60" s="1740"/>
      <c r="O60" s="1740"/>
      <c r="P60" s="1740"/>
      <c r="Q60" s="1740"/>
      <c r="R60" s="1740"/>
      <c r="S60" s="1740"/>
      <c r="T60" s="1740"/>
      <c r="U60" s="1740"/>
      <c r="V60" s="1740"/>
      <c r="W60" s="1740"/>
      <c r="X60" s="1740"/>
      <c r="Y60" s="1740"/>
      <c r="Z60" s="1740"/>
      <c r="AA60" s="165"/>
      <c r="AB60" s="39"/>
      <c r="AC60" s="93"/>
      <c r="AD60" s="93"/>
      <c r="AE60" s="93"/>
      <c r="AF60" s="93"/>
      <c r="AG60" s="93"/>
      <c r="AH60" s="93"/>
      <c r="AI60" s="93"/>
      <c r="AJ60" s="93"/>
      <c r="AK60" s="93"/>
      <c r="AL60" s="93"/>
      <c r="AM60" s="93"/>
      <c r="AN60" s="659"/>
      <c r="AO60" s="34"/>
      <c r="AP60" s="842"/>
      <c r="AQ60" s="2895"/>
      <c r="AR60" s="2895"/>
      <c r="AS60" s="2895"/>
      <c r="AT60" s="2895"/>
      <c r="AU60" s="2895"/>
      <c r="AV60" s="2895"/>
      <c r="AW60" s="2895"/>
      <c r="AX60" s="2895"/>
      <c r="AY60" s="2895"/>
      <c r="AZ60" s="2895"/>
      <c r="BA60" s="2895"/>
      <c r="BB60" s="2895"/>
      <c r="BC60" s="2895"/>
      <c r="BD60" s="2895"/>
      <c r="BE60" s="2895"/>
      <c r="BF60" s="2895"/>
      <c r="BG60" s="2895"/>
      <c r="BH60" s="2895"/>
      <c r="BI60" s="2895"/>
      <c r="BJ60" s="2895"/>
      <c r="BK60" s="2895"/>
      <c r="BL60" s="2895"/>
      <c r="BM60" s="2895"/>
      <c r="BN60" s="843"/>
    </row>
    <row r="61" spans="1:66" ht="14.1" customHeight="1">
      <c r="A61" s="23"/>
      <c r="B61" s="29"/>
      <c r="C61" s="23"/>
      <c r="D61" s="1740"/>
      <c r="E61" s="1740"/>
      <c r="F61" s="1740"/>
      <c r="G61" s="1740"/>
      <c r="H61" s="1740"/>
      <c r="I61" s="1740"/>
      <c r="J61" s="1740"/>
      <c r="K61" s="1740"/>
      <c r="L61" s="1740"/>
      <c r="M61" s="1740"/>
      <c r="N61" s="1740"/>
      <c r="O61" s="1740"/>
      <c r="P61" s="1740"/>
      <c r="Q61" s="1740"/>
      <c r="R61" s="1740"/>
      <c r="S61" s="1740"/>
      <c r="T61" s="1740"/>
      <c r="U61" s="1740"/>
      <c r="V61" s="1740"/>
      <c r="W61" s="1740"/>
      <c r="X61" s="1740"/>
      <c r="Y61" s="1740"/>
      <c r="Z61" s="1740"/>
      <c r="AA61" s="165"/>
      <c r="AB61" s="871"/>
      <c r="AC61" s="872"/>
      <c r="AD61" s="872"/>
      <c r="AE61" s="872"/>
      <c r="AF61" s="872"/>
      <c r="AG61" s="872"/>
      <c r="AH61" s="872"/>
      <c r="AI61" s="872"/>
      <c r="AJ61" s="35"/>
      <c r="AK61" s="35"/>
      <c r="AL61" s="35"/>
      <c r="AM61" s="35"/>
      <c r="AN61" s="211"/>
      <c r="AO61" s="34"/>
    </row>
    <row r="62" spans="1:66" ht="14.1" customHeight="1" thickBot="1">
      <c r="B62" s="212"/>
      <c r="C62" s="96"/>
      <c r="D62" s="96"/>
      <c r="E62" s="96"/>
      <c r="F62" s="96"/>
      <c r="G62" s="96"/>
      <c r="H62" s="96"/>
      <c r="I62" s="96"/>
      <c r="J62" s="96"/>
      <c r="K62" s="96"/>
      <c r="L62" s="96"/>
      <c r="M62" s="96"/>
      <c r="N62" s="96"/>
      <c r="O62" s="96"/>
      <c r="P62" s="96"/>
      <c r="Q62" s="96"/>
      <c r="R62" s="96"/>
      <c r="S62" s="96"/>
      <c r="T62" s="96"/>
      <c r="U62" s="96"/>
      <c r="V62" s="96"/>
      <c r="W62" s="96"/>
      <c r="X62" s="96"/>
      <c r="Y62" s="857"/>
      <c r="Z62" s="857"/>
      <c r="AA62" s="857"/>
      <c r="AB62" s="873"/>
      <c r="AC62" s="857"/>
      <c r="AD62" s="857"/>
      <c r="AE62" s="857"/>
      <c r="AF62" s="857"/>
      <c r="AG62" s="857"/>
      <c r="AH62" s="857"/>
      <c r="AI62" s="857"/>
      <c r="AJ62" s="857"/>
      <c r="AK62" s="857"/>
      <c r="AL62" s="874"/>
      <c r="AM62" s="96"/>
      <c r="AN62" s="209"/>
    </row>
    <row r="63" spans="1:66" ht="14.1" customHeight="1"/>
    <row r="64" spans="1:6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sheetData>
  <sheetProtection algorithmName="SHA-512" hashValue="ymv75b10g1zuP6KEGWsfhXXLoZdKcPITdUx93KX9rkU06dY42mLrr6Fe8NrkNciQLeLCMeGocMufteNzlEA6nQ==" saltValue="laTBjTZ6eEzT2mBkGmgtig==" spinCount="100000" sheet="1" objects="1" scenarios="1"/>
  <mergeCells count="81">
    <mergeCell ref="AU30:AX30"/>
    <mergeCell ref="AZ30:BA30"/>
    <mergeCell ref="D6:Y6"/>
    <mergeCell ref="D8:AA8"/>
    <mergeCell ref="AC28:AM29"/>
    <mergeCell ref="AC7:AM9"/>
    <mergeCell ref="AC18:AN24"/>
    <mergeCell ref="AC25:AM27"/>
    <mergeCell ref="D12:Y12"/>
    <mergeCell ref="AC12:AM12"/>
    <mergeCell ref="D20:AA20"/>
    <mergeCell ref="D18:Z19"/>
    <mergeCell ref="D13:Z14"/>
    <mergeCell ref="D15:Z16"/>
    <mergeCell ref="AQ14:BP22"/>
    <mergeCell ref="A1:AN1"/>
    <mergeCell ref="B3:AA3"/>
    <mergeCell ref="AB3:AN3"/>
    <mergeCell ref="AC6:AM6"/>
    <mergeCell ref="B38:C38"/>
    <mergeCell ref="B28:C28"/>
    <mergeCell ref="B18:C18"/>
    <mergeCell ref="B12:C12"/>
    <mergeCell ref="B4:C4"/>
    <mergeCell ref="D4:Z4"/>
    <mergeCell ref="D28:Z28"/>
    <mergeCell ref="D30:Z30"/>
    <mergeCell ref="AQ43:BN56"/>
    <mergeCell ref="AQ58:BM60"/>
    <mergeCell ref="AC54:AM55"/>
    <mergeCell ref="AC57:AM57"/>
    <mergeCell ref="AC58:AM58"/>
    <mergeCell ref="AC46:AM46"/>
    <mergeCell ref="AC47:AM47"/>
    <mergeCell ref="AC50:AL50"/>
    <mergeCell ref="AC49:AM49"/>
    <mergeCell ref="AC43:AM44"/>
    <mergeCell ref="AC51:AM53"/>
    <mergeCell ref="D60:Z61"/>
    <mergeCell ref="D51:Z51"/>
    <mergeCell ref="D57:Z57"/>
    <mergeCell ref="E43:Z44"/>
    <mergeCell ref="D35:Z36"/>
    <mergeCell ref="E55:P55"/>
    <mergeCell ref="U53:V53"/>
    <mergeCell ref="E52:I52"/>
    <mergeCell ref="J52:Z52"/>
    <mergeCell ref="C54:D54"/>
    <mergeCell ref="C43:D43"/>
    <mergeCell ref="Q55:R55"/>
    <mergeCell ref="U55:X55"/>
    <mergeCell ref="Y55:Z55"/>
    <mergeCell ref="D49:R49"/>
    <mergeCell ref="T49:U49"/>
    <mergeCell ref="AC39:AM39"/>
    <mergeCell ref="Q53:T53"/>
    <mergeCell ref="D9:Z10"/>
    <mergeCell ref="S31:W31"/>
    <mergeCell ref="AC40:AM40"/>
    <mergeCell ref="C52:D52"/>
    <mergeCell ref="M53:N53"/>
    <mergeCell ref="E53:L53"/>
    <mergeCell ref="E42:Y42"/>
    <mergeCell ref="D29:Y29"/>
    <mergeCell ref="E31:H31"/>
    <mergeCell ref="I31:J31"/>
    <mergeCell ref="K31:N31"/>
    <mergeCell ref="D39:Z39"/>
    <mergeCell ref="D46:Z47"/>
    <mergeCell ref="AC30:AM36"/>
    <mergeCell ref="E54:Z54"/>
    <mergeCell ref="D22:Z22"/>
    <mergeCell ref="D24:Z24"/>
    <mergeCell ref="O31:P31"/>
    <mergeCell ref="J33:V33"/>
    <mergeCell ref="G33:I33"/>
    <mergeCell ref="H40:L40"/>
    <mergeCell ref="O40:T40"/>
    <mergeCell ref="C42:D42"/>
    <mergeCell ref="E32:Z32"/>
    <mergeCell ref="D38:Z38"/>
  </mergeCells>
  <phoneticPr fontId="4"/>
  <conditionalFormatting sqref="D9 U53:V53 Y55:Z55">
    <cfRule type="containsBlanks" dxfId="286" priority="12">
      <formula>LEN(TRIM(D9))=0</formula>
    </cfRule>
  </conditionalFormatting>
  <conditionalFormatting sqref="I31:J31 O31:P31">
    <cfRule type="containsBlanks" dxfId="285" priority="4">
      <formula>LEN(TRIM(I31))=0</formula>
    </cfRule>
  </conditionalFormatting>
  <conditionalFormatting sqref="J52">
    <cfRule type="containsBlanks" dxfId="284" priority="1">
      <formula>LEN(TRIM(J52))=0</formula>
    </cfRule>
  </conditionalFormatting>
  <conditionalFormatting sqref="J33:V33">
    <cfRule type="containsBlanks" dxfId="283" priority="5">
      <formula>LEN(TRIM(J33))=0</formula>
    </cfRule>
  </conditionalFormatting>
  <conditionalFormatting sqref="M53:N53">
    <cfRule type="containsBlanks" dxfId="282" priority="10">
      <formula>LEN(TRIM(M53))=0</formula>
    </cfRule>
  </conditionalFormatting>
  <conditionalFormatting sqref="Q55:R55">
    <cfRule type="containsBlanks" dxfId="281" priority="8">
      <formula>LEN(TRIM(Q55))=0</formula>
    </cfRule>
  </conditionalFormatting>
  <conditionalFormatting sqref="S31">
    <cfRule type="containsBlanks" dxfId="280" priority="3">
      <formula>LEN(TRIM(S31))=0</formula>
    </cfRule>
  </conditionalFormatting>
  <conditionalFormatting sqref="T49:U49">
    <cfRule type="containsBlanks" dxfId="279" priority="11">
      <formula>LEN(TRIM(T49))=0</formula>
    </cfRule>
  </conditionalFormatting>
  <dataValidations count="1">
    <dataValidation type="list" allowBlank="1" showInputMessage="1" showErrorMessage="1" sqref="S31:W31" xr:uid="{70535997-AA7A-4FF8-BA30-3E0E17726E83}">
      <formula1>"　,到達年度末,到達月末,到達翌日"</formula1>
    </dataValidation>
  </dataValidations>
  <printOptions horizontalCentered="1"/>
  <pageMargins left="0.70866141732283472" right="0.31496062992125984" top="0.39370078740157483" bottom="0.39370078740157483" header="0.51181102362204722" footer="0.51181102362204722"/>
  <pageSetup paperSize="9"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8681" r:id="rId4" name="Check Box 116">
              <controlPr defaultSize="0" autoFill="0" autoLine="0" autoPict="0">
                <anchor moveWithCells="1">
                  <from>
                    <xdr:col>17</xdr:col>
                    <xdr:colOff>19050</xdr:colOff>
                    <xdr:row>20</xdr:row>
                    <xdr:rowOff>9525</xdr:rowOff>
                  </from>
                  <to>
                    <xdr:col>21</xdr:col>
                    <xdr:colOff>38100</xdr:colOff>
                    <xdr:row>21</xdr:row>
                    <xdr:rowOff>19050</xdr:rowOff>
                  </to>
                </anchor>
              </controlPr>
            </control>
          </mc:Choice>
        </mc:AlternateContent>
        <mc:AlternateContent xmlns:mc="http://schemas.openxmlformats.org/markup-compatibility/2006">
          <mc:Choice Requires="x14">
            <control shapeId="668682" r:id="rId5" name="Check Box 117">
              <controlPr defaultSize="0" autoFill="0" autoLine="0" autoPict="0">
                <anchor moveWithCells="1">
                  <from>
                    <xdr:col>20</xdr:col>
                    <xdr:colOff>171450</xdr:colOff>
                    <xdr:row>20</xdr:row>
                    <xdr:rowOff>9525</xdr:rowOff>
                  </from>
                  <to>
                    <xdr:col>26</xdr:col>
                    <xdr:colOff>28575</xdr:colOff>
                    <xdr:row>21</xdr:row>
                    <xdr:rowOff>19050</xdr:rowOff>
                  </to>
                </anchor>
              </controlPr>
            </control>
          </mc:Choice>
        </mc:AlternateContent>
        <mc:AlternateContent xmlns:mc="http://schemas.openxmlformats.org/markup-compatibility/2006">
          <mc:Choice Requires="x14">
            <control shapeId="668683" r:id="rId6" name="Check Box 118">
              <controlPr defaultSize="0" autoFill="0" autoLine="0" autoPict="0">
                <anchor moveWithCells="1">
                  <from>
                    <xdr:col>13</xdr:col>
                    <xdr:colOff>171450</xdr:colOff>
                    <xdr:row>20</xdr:row>
                    <xdr:rowOff>9525</xdr:rowOff>
                  </from>
                  <to>
                    <xdr:col>17</xdr:col>
                    <xdr:colOff>19050</xdr:colOff>
                    <xdr:row>21</xdr:row>
                    <xdr:rowOff>19050</xdr:rowOff>
                  </to>
                </anchor>
              </controlPr>
            </control>
          </mc:Choice>
        </mc:AlternateContent>
        <mc:AlternateContent xmlns:mc="http://schemas.openxmlformats.org/markup-compatibility/2006">
          <mc:Choice Requires="x14">
            <control shapeId="668692" r:id="rId7" name="Check Box 20">
              <controlPr defaultSize="0" autoFill="0" autoLine="0" autoPict="0">
                <anchor moveWithCells="1">
                  <from>
                    <xdr:col>17</xdr:col>
                    <xdr:colOff>152400</xdr:colOff>
                    <xdr:row>34</xdr:row>
                    <xdr:rowOff>152400</xdr:rowOff>
                  </from>
                  <to>
                    <xdr:col>20</xdr:col>
                    <xdr:colOff>171450</xdr:colOff>
                    <xdr:row>36</xdr:row>
                    <xdr:rowOff>9525</xdr:rowOff>
                  </to>
                </anchor>
              </controlPr>
            </control>
          </mc:Choice>
        </mc:AlternateContent>
        <mc:AlternateContent xmlns:mc="http://schemas.openxmlformats.org/markup-compatibility/2006">
          <mc:Choice Requires="x14">
            <control shapeId="668693" r:id="rId8" name="Check Box 21">
              <controlPr defaultSize="0" autoFill="0" autoLine="0" autoPict="0">
                <anchor moveWithCells="1">
                  <from>
                    <xdr:col>21</xdr:col>
                    <xdr:colOff>38100</xdr:colOff>
                    <xdr:row>34</xdr:row>
                    <xdr:rowOff>152400</xdr:rowOff>
                  </from>
                  <to>
                    <xdr:col>24</xdr:col>
                    <xdr:colOff>47625</xdr:colOff>
                    <xdr:row>35</xdr:row>
                    <xdr:rowOff>171450</xdr:rowOff>
                  </to>
                </anchor>
              </controlPr>
            </control>
          </mc:Choice>
        </mc:AlternateContent>
        <mc:AlternateContent xmlns:mc="http://schemas.openxmlformats.org/markup-compatibility/2006">
          <mc:Choice Requires="x14">
            <control shapeId="668694" r:id="rId9" name="Check Box 22">
              <controlPr defaultSize="0" autoFill="0" autoLine="0" autoPict="0">
                <anchor moveWithCells="1">
                  <from>
                    <xdr:col>17</xdr:col>
                    <xdr:colOff>152400</xdr:colOff>
                    <xdr:row>28</xdr:row>
                    <xdr:rowOff>9525</xdr:rowOff>
                  </from>
                  <to>
                    <xdr:col>20</xdr:col>
                    <xdr:colOff>171450</xdr:colOff>
                    <xdr:row>29</xdr:row>
                    <xdr:rowOff>28575</xdr:rowOff>
                  </to>
                </anchor>
              </controlPr>
            </control>
          </mc:Choice>
        </mc:AlternateContent>
        <mc:AlternateContent xmlns:mc="http://schemas.openxmlformats.org/markup-compatibility/2006">
          <mc:Choice Requires="x14">
            <control shapeId="668695" r:id="rId10" name="Check Box 23">
              <controlPr defaultSize="0" autoFill="0" autoLine="0" autoPict="0">
                <anchor moveWithCells="1">
                  <from>
                    <xdr:col>21</xdr:col>
                    <xdr:colOff>38100</xdr:colOff>
                    <xdr:row>28</xdr:row>
                    <xdr:rowOff>9525</xdr:rowOff>
                  </from>
                  <to>
                    <xdr:col>24</xdr:col>
                    <xdr:colOff>47625</xdr:colOff>
                    <xdr:row>29</xdr:row>
                    <xdr:rowOff>28575</xdr:rowOff>
                  </to>
                </anchor>
              </controlPr>
            </control>
          </mc:Choice>
        </mc:AlternateContent>
        <mc:AlternateContent xmlns:mc="http://schemas.openxmlformats.org/markup-compatibility/2006">
          <mc:Choice Requires="x14">
            <control shapeId="668699" r:id="rId11" name="Check Box 27">
              <controlPr defaultSize="0" autoFill="0" autoLine="0" autoPict="0">
                <anchor moveWithCells="1">
                  <from>
                    <xdr:col>17</xdr:col>
                    <xdr:colOff>152400</xdr:colOff>
                    <xdr:row>15</xdr:row>
                    <xdr:rowOff>0</xdr:rowOff>
                  </from>
                  <to>
                    <xdr:col>20</xdr:col>
                    <xdr:colOff>171450</xdr:colOff>
                    <xdr:row>16</xdr:row>
                    <xdr:rowOff>19050</xdr:rowOff>
                  </to>
                </anchor>
              </controlPr>
            </control>
          </mc:Choice>
        </mc:AlternateContent>
        <mc:AlternateContent xmlns:mc="http://schemas.openxmlformats.org/markup-compatibility/2006">
          <mc:Choice Requires="x14">
            <control shapeId="668700" r:id="rId12" name="Check Box 28">
              <controlPr defaultSize="0" autoFill="0" autoLine="0" autoPict="0">
                <anchor moveWithCells="1">
                  <from>
                    <xdr:col>21</xdr:col>
                    <xdr:colOff>38100</xdr:colOff>
                    <xdr:row>15</xdr:row>
                    <xdr:rowOff>0</xdr:rowOff>
                  </from>
                  <to>
                    <xdr:col>24</xdr:col>
                    <xdr:colOff>47625</xdr:colOff>
                    <xdr:row>16</xdr:row>
                    <xdr:rowOff>19050</xdr:rowOff>
                  </to>
                </anchor>
              </controlPr>
            </control>
          </mc:Choice>
        </mc:AlternateContent>
        <mc:AlternateContent xmlns:mc="http://schemas.openxmlformats.org/markup-compatibility/2006">
          <mc:Choice Requires="x14">
            <control shapeId="668701" r:id="rId13" name="Check Box 29">
              <controlPr defaultSize="0" autoFill="0" autoLine="0" autoPict="0">
                <anchor moveWithCells="1">
                  <from>
                    <xdr:col>17</xdr:col>
                    <xdr:colOff>152400</xdr:colOff>
                    <xdr:row>13</xdr:row>
                    <xdr:rowOff>0</xdr:rowOff>
                  </from>
                  <to>
                    <xdr:col>20</xdr:col>
                    <xdr:colOff>171450</xdr:colOff>
                    <xdr:row>14</xdr:row>
                    <xdr:rowOff>19050</xdr:rowOff>
                  </to>
                </anchor>
              </controlPr>
            </control>
          </mc:Choice>
        </mc:AlternateContent>
        <mc:AlternateContent xmlns:mc="http://schemas.openxmlformats.org/markup-compatibility/2006">
          <mc:Choice Requires="x14">
            <control shapeId="668702" r:id="rId14" name="Check Box 30">
              <controlPr defaultSize="0" autoFill="0" autoLine="0" autoPict="0">
                <anchor moveWithCells="1">
                  <from>
                    <xdr:col>21</xdr:col>
                    <xdr:colOff>38100</xdr:colOff>
                    <xdr:row>13</xdr:row>
                    <xdr:rowOff>0</xdr:rowOff>
                  </from>
                  <to>
                    <xdr:col>24</xdr:col>
                    <xdr:colOff>47625</xdr:colOff>
                    <xdr:row>14</xdr:row>
                    <xdr:rowOff>19050</xdr:rowOff>
                  </to>
                </anchor>
              </controlPr>
            </control>
          </mc:Choice>
        </mc:AlternateContent>
        <mc:AlternateContent xmlns:mc="http://schemas.openxmlformats.org/markup-compatibility/2006">
          <mc:Choice Requires="x14">
            <control shapeId="668727" r:id="rId15" name="Check Box 55">
              <controlPr defaultSize="0" autoFill="0" autoLine="0" autoPict="0">
                <anchor moveWithCells="1">
                  <from>
                    <xdr:col>17</xdr:col>
                    <xdr:colOff>152400</xdr:colOff>
                    <xdr:row>3</xdr:row>
                    <xdr:rowOff>142875</xdr:rowOff>
                  </from>
                  <to>
                    <xdr:col>20</xdr:col>
                    <xdr:colOff>171450</xdr:colOff>
                    <xdr:row>4</xdr:row>
                    <xdr:rowOff>161925</xdr:rowOff>
                  </to>
                </anchor>
              </controlPr>
            </control>
          </mc:Choice>
        </mc:AlternateContent>
        <mc:AlternateContent xmlns:mc="http://schemas.openxmlformats.org/markup-compatibility/2006">
          <mc:Choice Requires="x14">
            <control shapeId="668728" r:id="rId16" name="Check Box 56">
              <controlPr defaultSize="0" autoFill="0" autoLine="0" autoPict="0">
                <anchor moveWithCells="1">
                  <from>
                    <xdr:col>21</xdr:col>
                    <xdr:colOff>38100</xdr:colOff>
                    <xdr:row>3</xdr:row>
                    <xdr:rowOff>142875</xdr:rowOff>
                  </from>
                  <to>
                    <xdr:col>24</xdr:col>
                    <xdr:colOff>47625</xdr:colOff>
                    <xdr:row>4</xdr:row>
                    <xdr:rowOff>161925</xdr:rowOff>
                  </to>
                </anchor>
              </controlPr>
            </control>
          </mc:Choice>
        </mc:AlternateContent>
        <mc:AlternateContent xmlns:mc="http://schemas.openxmlformats.org/markup-compatibility/2006">
          <mc:Choice Requires="x14">
            <control shapeId="668729" r:id="rId17" name="Check Box 57">
              <controlPr defaultSize="0" autoFill="0" autoLine="0" autoPict="0">
                <anchor moveWithCells="1">
                  <from>
                    <xdr:col>17</xdr:col>
                    <xdr:colOff>152400</xdr:colOff>
                    <xdr:row>4</xdr:row>
                    <xdr:rowOff>161925</xdr:rowOff>
                  </from>
                  <to>
                    <xdr:col>20</xdr:col>
                    <xdr:colOff>171450</xdr:colOff>
                    <xdr:row>6</xdr:row>
                    <xdr:rowOff>9525</xdr:rowOff>
                  </to>
                </anchor>
              </controlPr>
            </control>
          </mc:Choice>
        </mc:AlternateContent>
        <mc:AlternateContent xmlns:mc="http://schemas.openxmlformats.org/markup-compatibility/2006">
          <mc:Choice Requires="x14">
            <control shapeId="668730" r:id="rId18" name="Check Box 58">
              <controlPr defaultSize="0" autoFill="0" autoLine="0" autoPict="0">
                <anchor moveWithCells="1">
                  <from>
                    <xdr:col>21</xdr:col>
                    <xdr:colOff>38100</xdr:colOff>
                    <xdr:row>4</xdr:row>
                    <xdr:rowOff>161925</xdr:rowOff>
                  </from>
                  <to>
                    <xdr:col>24</xdr:col>
                    <xdr:colOff>47625</xdr:colOff>
                    <xdr:row>6</xdr:row>
                    <xdr:rowOff>9525</xdr:rowOff>
                  </to>
                </anchor>
              </controlPr>
            </control>
          </mc:Choice>
        </mc:AlternateContent>
        <mc:AlternateContent xmlns:mc="http://schemas.openxmlformats.org/markup-compatibility/2006">
          <mc:Choice Requires="x14">
            <control shapeId="668737" r:id="rId19" name="Check Box 116">
              <controlPr defaultSize="0" autoFill="0" autoLine="0" autoPict="0">
                <anchor moveWithCells="1">
                  <from>
                    <xdr:col>17</xdr:col>
                    <xdr:colOff>19050</xdr:colOff>
                    <xdr:row>22</xdr:row>
                    <xdr:rowOff>0</xdr:rowOff>
                  </from>
                  <to>
                    <xdr:col>21</xdr:col>
                    <xdr:colOff>38100</xdr:colOff>
                    <xdr:row>23</xdr:row>
                    <xdr:rowOff>9525</xdr:rowOff>
                  </to>
                </anchor>
              </controlPr>
            </control>
          </mc:Choice>
        </mc:AlternateContent>
        <mc:AlternateContent xmlns:mc="http://schemas.openxmlformats.org/markup-compatibility/2006">
          <mc:Choice Requires="x14">
            <control shapeId="668738" r:id="rId20" name="Check Box 117">
              <controlPr defaultSize="0" autoFill="0" autoLine="0" autoPict="0">
                <anchor moveWithCells="1">
                  <from>
                    <xdr:col>20</xdr:col>
                    <xdr:colOff>171450</xdr:colOff>
                    <xdr:row>22</xdr:row>
                    <xdr:rowOff>0</xdr:rowOff>
                  </from>
                  <to>
                    <xdr:col>26</xdr:col>
                    <xdr:colOff>28575</xdr:colOff>
                    <xdr:row>23</xdr:row>
                    <xdr:rowOff>9525</xdr:rowOff>
                  </to>
                </anchor>
              </controlPr>
            </control>
          </mc:Choice>
        </mc:AlternateContent>
        <mc:AlternateContent xmlns:mc="http://schemas.openxmlformats.org/markup-compatibility/2006">
          <mc:Choice Requires="x14">
            <control shapeId="668739" r:id="rId21" name="Check Box 118">
              <controlPr defaultSize="0" autoFill="0" autoLine="0" autoPict="0">
                <anchor moveWithCells="1">
                  <from>
                    <xdr:col>13</xdr:col>
                    <xdr:colOff>171450</xdr:colOff>
                    <xdr:row>22</xdr:row>
                    <xdr:rowOff>0</xdr:rowOff>
                  </from>
                  <to>
                    <xdr:col>17</xdr:col>
                    <xdr:colOff>19050</xdr:colOff>
                    <xdr:row>23</xdr:row>
                    <xdr:rowOff>9525</xdr:rowOff>
                  </to>
                </anchor>
              </controlPr>
            </control>
          </mc:Choice>
        </mc:AlternateContent>
        <mc:AlternateContent xmlns:mc="http://schemas.openxmlformats.org/markup-compatibility/2006">
          <mc:Choice Requires="x14">
            <control shapeId="668740" r:id="rId22" name="Check Box 116">
              <controlPr defaultSize="0" autoFill="0" autoLine="0" autoPict="0">
                <anchor moveWithCells="1">
                  <from>
                    <xdr:col>17</xdr:col>
                    <xdr:colOff>19050</xdr:colOff>
                    <xdr:row>24</xdr:row>
                    <xdr:rowOff>0</xdr:rowOff>
                  </from>
                  <to>
                    <xdr:col>21</xdr:col>
                    <xdr:colOff>38100</xdr:colOff>
                    <xdr:row>25</xdr:row>
                    <xdr:rowOff>9525</xdr:rowOff>
                  </to>
                </anchor>
              </controlPr>
            </control>
          </mc:Choice>
        </mc:AlternateContent>
        <mc:AlternateContent xmlns:mc="http://schemas.openxmlformats.org/markup-compatibility/2006">
          <mc:Choice Requires="x14">
            <control shapeId="668741" r:id="rId23" name="Check Box 117">
              <controlPr defaultSize="0" autoFill="0" autoLine="0" autoPict="0">
                <anchor moveWithCells="1">
                  <from>
                    <xdr:col>20</xdr:col>
                    <xdr:colOff>171450</xdr:colOff>
                    <xdr:row>24</xdr:row>
                    <xdr:rowOff>0</xdr:rowOff>
                  </from>
                  <to>
                    <xdr:col>26</xdr:col>
                    <xdr:colOff>28575</xdr:colOff>
                    <xdr:row>25</xdr:row>
                    <xdr:rowOff>9525</xdr:rowOff>
                  </to>
                </anchor>
              </controlPr>
            </control>
          </mc:Choice>
        </mc:AlternateContent>
        <mc:AlternateContent xmlns:mc="http://schemas.openxmlformats.org/markup-compatibility/2006">
          <mc:Choice Requires="x14">
            <control shapeId="668742" r:id="rId24" name="Check Box 118">
              <controlPr defaultSize="0" autoFill="0" autoLine="0" autoPict="0">
                <anchor moveWithCells="1">
                  <from>
                    <xdr:col>13</xdr:col>
                    <xdr:colOff>171450</xdr:colOff>
                    <xdr:row>24</xdr:row>
                    <xdr:rowOff>0</xdr:rowOff>
                  </from>
                  <to>
                    <xdr:col>17</xdr:col>
                    <xdr:colOff>19050</xdr:colOff>
                    <xdr:row>25</xdr:row>
                    <xdr:rowOff>9525</xdr:rowOff>
                  </to>
                </anchor>
              </controlPr>
            </control>
          </mc:Choice>
        </mc:AlternateContent>
        <mc:AlternateContent xmlns:mc="http://schemas.openxmlformats.org/markup-compatibility/2006">
          <mc:Choice Requires="x14">
            <control shapeId="668684" r:id="rId25" name="Check Box 153">
              <controlPr defaultSize="0" autoFill="0" autoLine="0" autoPict="0">
                <anchor moveWithCells="1">
                  <from>
                    <xdr:col>23</xdr:col>
                    <xdr:colOff>76200</xdr:colOff>
                    <xdr:row>32</xdr:row>
                    <xdr:rowOff>9525</xdr:rowOff>
                  </from>
                  <to>
                    <xdr:col>25</xdr:col>
                    <xdr:colOff>161925</xdr:colOff>
                    <xdr:row>33</xdr:row>
                    <xdr:rowOff>0</xdr:rowOff>
                  </to>
                </anchor>
              </controlPr>
            </control>
          </mc:Choice>
        </mc:AlternateContent>
        <mc:AlternateContent xmlns:mc="http://schemas.openxmlformats.org/markup-compatibility/2006">
          <mc:Choice Requires="x14">
            <control shapeId="668685" r:id="rId26" name="Check Box 154">
              <controlPr defaultSize="0" autoFill="0" autoLine="0" autoPict="0">
                <anchor moveWithCells="1">
                  <from>
                    <xdr:col>3</xdr:col>
                    <xdr:colOff>152400</xdr:colOff>
                    <xdr:row>31</xdr:row>
                    <xdr:rowOff>161925</xdr:rowOff>
                  </from>
                  <to>
                    <xdr:col>6</xdr:col>
                    <xdr:colOff>66675</xdr:colOff>
                    <xdr:row>33</xdr:row>
                    <xdr:rowOff>38100</xdr:rowOff>
                  </to>
                </anchor>
              </controlPr>
            </control>
          </mc:Choice>
        </mc:AlternateContent>
        <mc:AlternateContent xmlns:mc="http://schemas.openxmlformats.org/markup-compatibility/2006">
          <mc:Choice Requires="x14">
            <control shapeId="668745" r:id="rId27" name="Check Box 53">
              <controlPr defaultSize="0" autoFill="0" autoLine="0" autoPict="0" altText="両方なし">
                <anchor moveWithCells="1">
                  <from>
                    <xdr:col>3</xdr:col>
                    <xdr:colOff>9525</xdr:colOff>
                    <xdr:row>39</xdr:row>
                    <xdr:rowOff>0</xdr:rowOff>
                  </from>
                  <to>
                    <xdr:col>5</xdr:col>
                    <xdr:colOff>161925</xdr:colOff>
                    <xdr:row>40</xdr:row>
                    <xdr:rowOff>9525</xdr:rowOff>
                  </to>
                </anchor>
              </controlPr>
            </control>
          </mc:Choice>
        </mc:AlternateContent>
        <mc:AlternateContent xmlns:mc="http://schemas.openxmlformats.org/markup-compatibility/2006">
          <mc:Choice Requires="x14">
            <control shapeId="668746" r:id="rId28" name="Check Box 173">
              <controlPr defaultSize="0" autoFill="0" autoLine="0" autoPict="0">
                <anchor moveWithCells="1">
                  <from>
                    <xdr:col>6</xdr:col>
                    <xdr:colOff>0</xdr:colOff>
                    <xdr:row>39</xdr:row>
                    <xdr:rowOff>9525</xdr:rowOff>
                  </from>
                  <to>
                    <xdr:col>8</xdr:col>
                    <xdr:colOff>85725</xdr:colOff>
                    <xdr:row>40</xdr:row>
                    <xdr:rowOff>9525</xdr:rowOff>
                  </to>
                </anchor>
              </controlPr>
            </control>
          </mc:Choice>
        </mc:AlternateContent>
        <mc:AlternateContent xmlns:mc="http://schemas.openxmlformats.org/markup-compatibility/2006">
          <mc:Choice Requires="x14">
            <control shapeId="668747" r:id="rId29" name="Check Box 173">
              <controlPr defaultSize="0" autoFill="0" autoLine="0" autoPict="0">
                <anchor moveWithCells="1">
                  <from>
                    <xdr:col>12</xdr:col>
                    <xdr:colOff>171450</xdr:colOff>
                    <xdr:row>39</xdr:row>
                    <xdr:rowOff>9525</xdr:rowOff>
                  </from>
                  <to>
                    <xdr:col>15</xdr:col>
                    <xdr:colOff>76200</xdr:colOff>
                    <xdr:row>40</xdr:row>
                    <xdr:rowOff>9525</xdr:rowOff>
                  </to>
                </anchor>
              </controlPr>
            </control>
          </mc:Choice>
        </mc:AlternateContent>
        <mc:AlternateContent xmlns:mc="http://schemas.openxmlformats.org/markup-compatibility/2006">
          <mc:Choice Requires="x14">
            <control shapeId="668748" r:id="rId30" name="Check Box 50">
              <controlPr defaultSize="0" autoFill="0" autoLine="0" autoPict="0" altText="両方なし">
                <anchor moveWithCells="1">
                  <from>
                    <xdr:col>20</xdr:col>
                    <xdr:colOff>161925</xdr:colOff>
                    <xdr:row>38</xdr:row>
                    <xdr:rowOff>161925</xdr:rowOff>
                  </from>
                  <to>
                    <xdr:col>24</xdr:col>
                    <xdr:colOff>114300</xdr:colOff>
                    <xdr:row>40</xdr:row>
                    <xdr:rowOff>28575</xdr:rowOff>
                  </to>
                </anchor>
              </controlPr>
            </control>
          </mc:Choice>
        </mc:AlternateContent>
        <mc:AlternateContent xmlns:mc="http://schemas.openxmlformats.org/markup-compatibility/2006">
          <mc:Choice Requires="x14">
            <control shapeId="668749" r:id="rId31" name="Check Box 77">
              <controlPr defaultSize="0" autoFill="0" autoLine="0" autoPict="0">
                <anchor moveWithCells="1">
                  <from>
                    <xdr:col>17</xdr:col>
                    <xdr:colOff>152400</xdr:colOff>
                    <xdr:row>41</xdr:row>
                    <xdr:rowOff>0</xdr:rowOff>
                  </from>
                  <to>
                    <xdr:col>20</xdr:col>
                    <xdr:colOff>171450</xdr:colOff>
                    <xdr:row>42</xdr:row>
                    <xdr:rowOff>19050</xdr:rowOff>
                  </to>
                </anchor>
              </controlPr>
            </control>
          </mc:Choice>
        </mc:AlternateContent>
        <mc:AlternateContent xmlns:mc="http://schemas.openxmlformats.org/markup-compatibility/2006">
          <mc:Choice Requires="x14">
            <control shapeId="668750" r:id="rId32" name="Check Box 78">
              <controlPr defaultSize="0" autoFill="0" autoLine="0" autoPict="0">
                <anchor moveWithCells="1">
                  <from>
                    <xdr:col>21</xdr:col>
                    <xdr:colOff>38100</xdr:colOff>
                    <xdr:row>41</xdr:row>
                    <xdr:rowOff>0</xdr:rowOff>
                  </from>
                  <to>
                    <xdr:col>24</xdr:col>
                    <xdr:colOff>47625</xdr:colOff>
                    <xdr:row>42</xdr:row>
                    <xdr:rowOff>19050</xdr:rowOff>
                  </to>
                </anchor>
              </controlPr>
            </control>
          </mc:Choice>
        </mc:AlternateContent>
        <mc:AlternateContent xmlns:mc="http://schemas.openxmlformats.org/markup-compatibility/2006">
          <mc:Choice Requires="x14">
            <control shapeId="668751" r:id="rId33" name="Check Box 79">
              <controlPr defaultSize="0" autoFill="0" autoLine="0" autoPict="0">
                <anchor moveWithCells="1">
                  <from>
                    <xdr:col>17</xdr:col>
                    <xdr:colOff>152400</xdr:colOff>
                    <xdr:row>43</xdr:row>
                    <xdr:rowOff>9525</xdr:rowOff>
                  </from>
                  <to>
                    <xdr:col>20</xdr:col>
                    <xdr:colOff>171450</xdr:colOff>
                    <xdr:row>44</xdr:row>
                    <xdr:rowOff>28575</xdr:rowOff>
                  </to>
                </anchor>
              </controlPr>
            </control>
          </mc:Choice>
        </mc:AlternateContent>
        <mc:AlternateContent xmlns:mc="http://schemas.openxmlformats.org/markup-compatibility/2006">
          <mc:Choice Requires="x14">
            <control shapeId="668752" r:id="rId34" name="Check Box 80">
              <controlPr defaultSize="0" autoFill="0" autoLine="0" autoPict="0">
                <anchor moveWithCells="1">
                  <from>
                    <xdr:col>21</xdr:col>
                    <xdr:colOff>38100</xdr:colOff>
                    <xdr:row>43</xdr:row>
                    <xdr:rowOff>9525</xdr:rowOff>
                  </from>
                  <to>
                    <xdr:col>24</xdr:col>
                    <xdr:colOff>47625</xdr:colOff>
                    <xdr:row>44</xdr:row>
                    <xdr:rowOff>19050</xdr:rowOff>
                  </to>
                </anchor>
              </controlPr>
            </control>
          </mc:Choice>
        </mc:AlternateContent>
        <mc:AlternateContent xmlns:mc="http://schemas.openxmlformats.org/markup-compatibility/2006">
          <mc:Choice Requires="x14">
            <control shapeId="668753" r:id="rId35" name="Check Box 81">
              <controlPr defaultSize="0" autoFill="0" autoLine="0" autoPict="0">
                <anchor moveWithCells="1">
                  <from>
                    <xdr:col>17</xdr:col>
                    <xdr:colOff>152400</xdr:colOff>
                    <xdr:row>45</xdr:row>
                    <xdr:rowOff>161925</xdr:rowOff>
                  </from>
                  <to>
                    <xdr:col>20</xdr:col>
                    <xdr:colOff>171450</xdr:colOff>
                    <xdr:row>47</xdr:row>
                    <xdr:rowOff>9525</xdr:rowOff>
                  </to>
                </anchor>
              </controlPr>
            </control>
          </mc:Choice>
        </mc:AlternateContent>
        <mc:AlternateContent xmlns:mc="http://schemas.openxmlformats.org/markup-compatibility/2006">
          <mc:Choice Requires="x14">
            <control shapeId="668754" r:id="rId36" name="Check Box 82">
              <controlPr defaultSize="0" autoFill="0" autoLine="0" autoPict="0">
                <anchor moveWithCells="1">
                  <from>
                    <xdr:col>21</xdr:col>
                    <xdr:colOff>38100</xdr:colOff>
                    <xdr:row>45</xdr:row>
                    <xdr:rowOff>161925</xdr:rowOff>
                  </from>
                  <to>
                    <xdr:col>24</xdr:col>
                    <xdr:colOff>47625</xdr:colOff>
                    <xdr:row>47</xdr:row>
                    <xdr:rowOff>9525</xdr:rowOff>
                  </to>
                </anchor>
              </controlPr>
            </control>
          </mc:Choice>
        </mc:AlternateContent>
        <mc:AlternateContent xmlns:mc="http://schemas.openxmlformats.org/markup-compatibility/2006">
          <mc:Choice Requires="x14">
            <control shapeId="668757" r:id="rId37" name="Check Box 85">
              <controlPr defaultSize="0" autoFill="0" autoLine="0" autoPict="0">
                <anchor moveWithCells="1">
                  <from>
                    <xdr:col>17</xdr:col>
                    <xdr:colOff>152400</xdr:colOff>
                    <xdr:row>60</xdr:row>
                    <xdr:rowOff>0</xdr:rowOff>
                  </from>
                  <to>
                    <xdr:col>20</xdr:col>
                    <xdr:colOff>171450</xdr:colOff>
                    <xdr:row>61</xdr:row>
                    <xdr:rowOff>19050</xdr:rowOff>
                  </to>
                </anchor>
              </controlPr>
            </control>
          </mc:Choice>
        </mc:AlternateContent>
        <mc:AlternateContent xmlns:mc="http://schemas.openxmlformats.org/markup-compatibility/2006">
          <mc:Choice Requires="x14">
            <control shapeId="668758" r:id="rId38" name="Check Box 86">
              <controlPr defaultSize="0" autoFill="0" autoLine="0" autoPict="0">
                <anchor moveWithCells="1">
                  <from>
                    <xdr:col>21</xdr:col>
                    <xdr:colOff>38100</xdr:colOff>
                    <xdr:row>60</xdr:row>
                    <xdr:rowOff>0</xdr:rowOff>
                  </from>
                  <to>
                    <xdr:col>24</xdr:col>
                    <xdr:colOff>47625</xdr:colOff>
                    <xdr:row>61</xdr:row>
                    <xdr:rowOff>19050</xdr:rowOff>
                  </to>
                </anchor>
              </controlPr>
            </control>
          </mc:Choice>
        </mc:AlternateContent>
        <mc:AlternateContent xmlns:mc="http://schemas.openxmlformats.org/markup-compatibility/2006">
          <mc:Choice Requires="x14">
            <control shapeId="668759" r:id="rId39" name="Check Box 87">
              <controlPr defaultSize="0" autoFill="0" autoLine="0" autoPict="0">
                <anchor moveWithCells="1">
                  <from>
                    <xdr:col>17</xdr:col>
                    <xdr:colOff>152400</xdr:colOff>
                    <xdr:row>57</xdr:row>
                    <xdr:rowOff>0</xdr:rowOff>
                  </from>
                  <to>
                    <xdr:col>20</xdr:col>
                    <xdr:colOff>171450</xdr:colOff>
                    <xdr:row>58</xdr:row>
                    <xdr:rowOff>19050</xdr:rowOff>
                  </to>
                </anchor>
              </controlPr>
            </control>
          </mc:Choice>
        </mc:AlternateContent>
        <mc:AlternateContent xmlns:mc="http://schemas.openxmlformats.org/markup-compatibility/2006">
          <mc:Choice Requires="x14">
            <control shapeId="668760" r:id="rId40" name="Check Box 88">
              <controlPr defaultSize="0" autoFill="0" autoLine="0" autoPict="0">
                <anchor moveWithCells="1">
                  <from>
                    <xdr:col>21</xdr:col>
                    <xdr:colOff>38100</xdr:colOff>
                    <xdr:row>57</xdr:row>
                    <xdr:rowOff>0</xdr:rowOff>
                  </from>
                  <to>
                    <xdr:col>24</xdr:col>
                    <xdr:colOff>47625</xdr:colOff>
                    <xdr:row>58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7DD8C-39B4-4791-8841-F740A9911527}">
  <sheetPr>
    <tabColor theme="8" tint="0.59999389629810485"/>
    <pageSetUpPr fitToPage="1"/>
  </sheetPr>
  <dimension ref="A1:BO66"/>
  <sheetViews>
    <sheetView showGridLines="0" view="pageBreakPreview" topLeftCell="A4" zoomScaleNormal="100" zoomScaleSheetLayoutView="100" workbookViewId="0">
      <selection activeCell="AI5" sqref="AI5"/>
    </sheetView>
  </sheetViews>
  <sheetFormatPr defaultColWidth="8" defaultRowHeight="12"/>
  <cols>
    <col min="1" max="1" width="1.375" style="4" customWidth="1"/>
    <col min="2" max="12" width="2.375" style="4" customWidth="1"/>
    <col min="13" max="13" width="2.375" style="127" customWidth="1"/>
    <col min="14" max="101" width="2.375" style="4" customWidth="1"/>
    <col min="102" max="16384" width="8" style="4"/>
  </cols>
  <sheetData>
    <row r="1" spans="1:67" ht="14.1" customHeight="1">
      <c r="A1" s="3055" t="s">
        <v>1448</v>
      </c>
      <c r="B1" s="3055"/>
      <c r="C1" s="3055"/>
      <c r="D1" s="3055"/>
      <c r="E1" s="3055"/>
      <c r="F1" s="3055"/>
      <c r="G1" s="3055"/>
      <c r="H1" s="3055"/>
      <c r="I1" s="3055"/>
      <c r="J1" s="3055"/>
      <c r="K1" s="3055"/>
      <c r="L1" s="3055"/>
      <c r="M1" s="3055"/>
      <c r="N1" s="3055"/>
      <c r="O1" s="3055"/>
      <c r="P1" s="3055"/>
      <c r="Q1" s="3055"/>
      <c r="R1" s="3055"/>
      <c r="S1" s="3055"/>
      <c r="T1" s="3055"/>
      <c r="U1" s="3055"/>
      <c r="V1" s="3055"/>
      <c r="W1" s="3055"/>
      <c r="X1" s="3055"/>
      <c r="Y1" s="3055"/>
      <c r="Z1" s="3055"/>
      <c r="AA1" s="3055"/>
      <c r="AB1" s="3055"/>
      <c r="AC1" s="3055"/>
      <c r="AD1" s="3055"/>
      <c r="AE1" s="3055"/>
      <c r="AF1" s="3055"/>
      <c r="AG1" s="3055"/>
      <c r="AH1" s="3055"/>
      <c r="AI1" s="3055"/>
      <c r="AJ1" s="3055"/>
      <c r="AK1" s="3055"/>
      <c r="AL1" s="3055"/>
      <c r="AM1" s="3055"/>
      <c r="AN1" s="3055"/>
      <c r="AO1" s="293"/>
      <c r="AP1" s="293"/>
      <c r="AQ1" s="293"/>
      <c r="AR1" s="293"/>
      <c r="AS1" s="293"/>
    </row>
    <row r="2" spans="1:67" ht="5.0999999999999996" customHeight="1" thickBot="1"/>
    <row r="3" spans="1:67" ht="14.1" customHeight="1">
      <c r="B3" s="3056" t="s">
        <v>1258</v>
      </c>
      <c r="C3" s="3057"/>
      <c r="D3" s="3057"/>
      <c r="E3" s="3057"/>
      <c r="F3" s="3057"/>
      <c r="G3" s="3057"/>
      <c r="H3" s="3057"/>
      <c r="I3" s="3057"/>
      <c r="J3" s="3057"/>
      <c r="K3" s="3057"/>
      <c r="L3" s="3057"/>
      <c r="M3" s="3057"/>
      <c r="N3" s="3057"/>
      <c r="O3" s="3057"/>
      <c r="P3" s="3057"/>
      <c r="Q3" s="3057"/>
      <c r="R3" s="3057"/>
      <c r="S3" s="3057"/>
      <c r="T3" s="3057"/>
      <c r="U3" s="3057"/>
      <c r="V3" s="3057"/>
      <c r="W3" s="3057"/>
      <c r="X3" s="3057"/>
      <c r="Y3" s="3057"/>
      <c r="Z3" s="3057"/>
      <c r="AA3" s="3058"/>
      <c r="AB3" s="3059" t="s">
        <v>117</v>
      </c>
      <c r="AC3" s="3057"/>
      <c r="AD3" s="3057"/>
      <c r="AE3" s="3057"/>
      <c r="AF3" s="3057"/>
      <c r="AG3" s="3057"/>
      <c r="AH3" s="3057"/>
      <c r="AI3" s="3057"/>
      <c r="AJ3" s="3057"/>
      <c r="AK3" s="3057"/>
      <c r="AL3" s="3057"/>
      <c r="AM3" s="3057"/>
      <c r="AN3" s="3060"/>
      <c r="AO3" s="10"/>
    </row>
    <row r="4" spans="1:67" ht="14.1" customHeight="1">
      <c r="B4" s="3061" t="s">
        <v>490</v>
      </c>
      <c r="C4" s="3062"/>
      <c r="D4" s="3063" t="s">
        <v>1259</v>
      </c>
      <c r="E4" s="3063"/>
      <c r="F4" s="3063"/>
      <c r="G4" s="3063"/>
      <c r="H4" s="3063"/>
      <c r="I4" s="3063"/>
      <c r="J4" s="3063"/>
      <c r="K4" s="3063"/>
      <c r="L4" s="3063"/>
      <c r="M4" s="3063"/>
      <c r="N4" s="3063"/>
      <c r="O4" s="3063"/>
      <c r="P4" s="3063"/>
      <c r="Q4" s="3063"/>
      <c r="R4" s="3063"/>
      <c r="S4" s="3063"/>
      <c r="T4" s="3063"/>
      <c r="U4" s="3063"/>
      <c r="V4" s="3063"/>
      <c r="W4" s="3063"/>
      <c r="X4" s="3063"/>
      <c r="Y4" s="3063"/>
      <c r="Z4" s="3063"/>
      <c r="AA4" s="425"/>
      <c r="AD4" s="13"/>
      <c r="AE4" s="13"/>
      <c r="AF4" s="13"/>
      <c r="AG4" s="13"/>
      <c r="AH4" s="13"/>
      <c r="AI4" s="13"/>
      <c r="AJ4" s="13"/>
      <c r="AK4" s="13"/>
      <c r="AL4" s="13"/>
      <c r="AM4" s="13"/>
      <c r="AN4" s="426"/>
      <c r="AO4" s="10"/>
    </row>
    <row r="5" spans="1:67" ht="14.1" customHeight="1">
      <c r="B5" s="116"/>
      <c r="C5" s="342" t="s">
        <v>149</v>
      </c>
      <c r="D5" s="3080" t="s">
        <v>1140</v>
      </c>
      <c r="E5" s="3080"/>
      <c r="F5" s="3080"/>
      <c r="G5" s="3080"/>
      <c r="H5" s="3080"/>
      <c r="I5" s="3080"/>
      <c r="J5" s="3080"/>
      <c r="K5" s="3080"/>
      <c r="L5" s="3080"/>
      <c r="M5" s="3080"/>
      <c r="N5" s="3080"/>
      <c r="O5" s="3080"/>
      <c r="P5" s="3080"/>
      <c r="Q5" s="3080"/>
      <c r="R5" s="3080"/>
      <c r="S5" s="3080"/>
      <c r="T5" s="3080"/>
      <c r="U5" s="3080"/>
      <c r="V5" s="3080"/>
      <c r="W5" s="3080"/>
      <c r="X5" s="3080"/>
      <c r="Y5" s="3080"/>
      <c r="Z5" s="3080"/>
      <c r="AA5" s="11"/>
      <c r="AB5" s="13"/>
      <c r="AC5" s="13"/>
      <c r="AD5" s="13"/>
      <c r="AE5" s="13"/>
      <c r="AF5" s="13"/>
      <c r="AG5" s="13"/>
      <c r="AH5" s="13"/>
      <c r="AI5" s="13"/>
      <c r="AJ5" s="13"/>
      <c r="AK5" s="13"/>
      <c r="AL5" s="13"/>
      <c r="AM5" s="13"/>
      <c r="AN5" s="426"/>
      <c r="AO5" s="10"/>
    </row>
    <row r="6" spans="1:67" ht="6.75" customHeight="1">
      <c r="B6" s="116"/>
      <c r="C6" s="120"/>
      <c r="D6" s="125"/>
      <c r="E6" s="125"/>
      <c r="F6" s="125"/>
      <c r="G6" s="125"/>
      <c r="H6" s="125"/>
      <c r="I6" s="125"/>
      <c r="J6" s="125"/>
      <c r="K6" s="125"/>
      <c r="L6" s="125"/>
      <c r="M6" s="125"/>
      <c r="N6" s="125"/>
      <c r="O6" s="125"/>
      <c r="P6" s="125"/>
      <c r="Q6" s="125"/>
      <c r="R6" s="125"/>
      <c r="S6" s="125"/>
      <c r="T6" s="125"/>
      <c r="U6" s="125"/>
      <c r="V6" s="125"/>
      <c r="W6" s="125"/>
      <c r="X6" s="125"/>
      <c r="Y6" s="125"/>
      <c r="Z6" s="125"/>
      <c r="AA6" s="13"/>
      <c r="AB6" s="117"/>
      <c r="AC6" s="13"/>
      <c r="AD6" s="13"/>
      <c r="AE6" s="13"/>
      <c r="AF6" s="13"/>
      <c r="AG6" s="13"/>
      <c r="AH6" s="13"/>
      <c r="AI6" s="13"/>
      <c r="AJ6" s="13"/>
      <c r="AK6" s="13"/>
      <c r="AL6" s="13"/>
      <c r="AM6" s="13"/>
      <c r="AN6" s="426"/>
      <c r="AO6" s="10"/>
    </row>
    <row r="7" spans="1:67" ht="14.1" customHeight="1">
      <c r="A7" s="125"/>
      <c r="B7" s="3081" t="s">
        <v>643</v>
      </c>
      <c r="C7" s="3082"/>
      <c r="D7" s="3079" t="s">
        <v>1197</v>
      </c>
      <c r="E7" s="3079"/>
      <c r="F7" s="3079"/>
      <c r="G7" s="3079"/>
      <c r="H7" s="3079"/>
      <c r="I7" s="3079"/>
      <c r="J7" s="3079"/>
      <c r="K7" s="3079"/>
      <c r="L7" s="3079"/>
      <c r="M7" s="3079"/>
      <c r="N7" s="3079"/>
      <c r="O7" s="3079"/>
      <c r="P7" s="3079"/>
      <c r="Q7" s="3079"/>
      <c r="R7" s="3079"/>
      <c r="S7" s="3079"/>
      <c r="T7" s="3079"/>
      <c r="U7" s="3079"/>
      <c r="V7" s="3079"/>
      <c r="W7" s="3079"/>
      <c r="X7" s="3079"/>
      <c r="Y7" s="3079"/>
      <c r="Z7" s="3079"/>
      <c r="AA7" s="3079"/>
      <c r="AB7" s="3079"/>
      <c r="AC7" s="3079"/>
      <c r="AD7" s="3079"/>
      <c r="AE7" s="3079"/>
      <c r="AF7" s="3079"/>
      <c r="AG7" s="3079"/>
      <c r="AH7" s="3079"/>
      <c r="AI7" s="3079"/>
      <c r="AJ7" s="3079"/>
      <c r="AK7" s="3079"/>
      <c r="AL7" s="3079"/>
      <c r="AM7" s="3079"/>
      <c r="AN7" s="354"/>
    </row>
    <row r="8" spans="1:67" ht="14.1" customHeight="1">
      <c r="A8" s="125"/>
      <c r="B8" s="5"/>
      <c r="C8" s="120" t="s">
        <v>35</v>
      </c>
      <c r="D8" s="3078" t="s">
        <v>1260</v>
      </c>
      <c r="E8" s="3078"/>
      <c r="F8" s="3078"/>
      <c r="G8" s="3078"/>
      <c r="H8" s="3078"/>
      <c r="I8" s="3078"/>
      <c r="J8" s="3078"/>
      <c r="K8" s="3078"/>
      <c r="L8" s="3078"/>
      <c r="M8" s="3078"/>
      <c r="N8" s="3078"/>
      <c r="O8" s="3078"/>
      <c r="P8" s="3078"/>
      <c r="Q8" s="3078"/>
      <c r="R8" s="3078"/>
      <c r="S8" s="3078"/>
      <c r="T8" s="3078"/>
      <c r="U8" s="3078"/>
      <c r="V8" s="3078"/>
      <c r="W8" s="3078"/>
      <c r="X8" s="3078"/>
      <c r="Y8" s="3078"/>
      <c r="Z8" s="3078"/>
      <c r="AA8" s="3078"/>
      <c r="AB8" s="3078"/>
      <c r="AC8" s="3078"/>
      <c r="AD8" s="3078"/>
      <c r="AE8" s="3078"/>
      <c r="AF8" s="3078"/>
      <c r="AG8" s="3078"/>
      <c r="AH8" s="3078"/>
      <c r="AI8" s="3078"/>
      <c r="AJ8" s="3078"/>
      <c r="AK8" s="3078"/>
      <c r="AL8" s="3078"/>
      <c r="AM8" s="3078"/>
      <c r="AN8" s="7"/>
    </row>
    <row r="9" spans="1:67" ht="14.1" customHeight="1">
      <c r="A9" s="125"/>
      <c r="B9" s="5"/>
      <c r="C9" s="3083" t="s">
        <v>1196</v>
      </c>
      <c r="D9" s="3067" t="s">
        <v>244</v>
      </c>
      <c r="E9" s="3068"/>
      <c r="F9" s="3069"/>
      <c r="G9" s="3086" t="s">
        <v>242</v>
      </c>
      <c r="H9" s="3087"/>
      <c r="I9" s="3087"/>
      <c r="J9" s="3087"/>
      <c r="K9" s="3088"/>
      <c r="L9" s="3092" t="s">
        <v>53</v>
      </c>
      <c r="M9" s="3093"/>
      <c r="N9" s="3094"/>
      <c r="O9" s="3096" t="s">
        <v>243</v>
      </c>
      <c r="P9" s="3097"/>
      <c r="Q9" s="3097"/>
      <c r="R9" s="3098"/>
      <c r="S9" s="3092" t="s">
        <v>50</v>
      </c>
      <c r="T9" s="3093"/>
      <c r="U9" s="3093"/>
      <c r="V9" s="3093"/>
      <c r="W9" s="3093"/>
      <c r="X9" s="3093"/>
      <c r="Y9" s="3093"/>
      <c r="Z9" s="3093"/>
      <c r="AA9" s="3094"/>
      <c r="AB9" s="3064" t="s">
        <v>246</v>
      </c>
      <c r="AC9" s="3065"/>
      <c r="AD9" s="3065"/>
      <c r="AE9" s="3065"/>
      <c r="AF9" s="3065"/>
      <c r="AG9" s="3065"/>
      <c r="AH9" s="3066"/>
      <c r="AI9" s="3067" t="s">
        <v>232</v>
      </c>
      <c r="AJ9" s="3068"/>
      <c r="AK9" s="3068"/>
      <c r="AL9" s="3068"/>
      <c r="AM9" s="3069"/>
      <c r="AN9" s="7"/>
      <c r="AQ9" s="125" t="s">
        <v>251</v>
      </c>
    </row>
    <row r="10" spans="1:67" ht="14.1" customHeight="1">
      <c r="A10" s="125"/>
      <c r="B10" s="5"/>
      <c r="C10" s="3084"/>
      <c r="D10" s="3070"/>
      <c r="E10" s="3071"/>
      <c r="F10" s="3072"/>
      <c r="G10" s="3089"/>
      <c r="H10" s="3090"/>
      <c r="I10" s="3090"/>
      <c r="J10" s="3090"/>
      <c r="K10" s="3091"/>
      <c r="L10" s="3073"/>
      <c r="M10" s="3074"/>
      <c r="N10" s="3095"/>
      <c r="O10" s="3099"/>
      <c r="P10" s="3100"/>
      <c r="Q10" s="3100"/>
      <c r="R10" s="3101"/>
      <c r="S10" s="3073"/>
      <c r="T10" s="3074"/>
      <c r="U10" s="3074"/>
      <c r="V10" s="3074"/>
      <c r="W10" s="3074"/>
      <c r="X10" s="3074"/>
      <c r="Y10" s="3074"/>
      <c r="Z10" s="3074"/>
      <c r="AA10" s="3095"/>
      <c r="AB10" s="3073" t="s">
        <v>245</v>
      </c>
      <c r="AC10" s="3074"/>
      <c r="AD10" s="3075" t="s">
        <v>247</v>
      </c>
      <c r="AE10" s="3076"/>
      <c r="AF10" s="3076"/>
      <c r="AG10" s="3076"/>
      <c r="AH10" s="3077"/>
      <c r="AI10" s="3070"/>
      <c r="AJ10" s="3071"/>
      <c r="AK10" s="3071"/>
      <c r="AL10" s="3071"/>
      <c r="AM10" s="3072"/>
      <c r="AN10" s="7"/>
      <c r="AP10" s="120"/>
      <c r="AQ10" s="3249" t="s">
        <v>250</v>
      </c>
      <c r="AR10" s="3249"/>
      <c r="AS10" s="3249"/>
      <c r="AT10" s="3249"/>
      <c r="AU10" s="3249"/>
      <c r="AV10" s="3249"/>
      <c r="AW10" s="3249"/>
      <c r="AX10" s="3251" t="s">
        <v>1609</v>
      </c>
      <c r="AY10" s="3251"/>
      <c r="AZ10" s="3251"/>
      <c r="BA10" s="3251"/>
      <c r="BB10" s="3251"/>
      <c r="BC10" s="3251"/>
      <c r="BD10" s="3251"/>
      <c r="BE10" s="3251"/>
      <c r="BF10" s="3251"/>
      <c r="BG10" s="3251"/>
      <c r="BH10" s="3251"/>
      <c r="BI10" s="3251"/>
      <c r="BJ10" s="3251"/>
      <c r="BK10" s="3251"/>
      <c r="BL10" s="3251"/>
      <c r="BM10" s="3251"/>
      <c r="BN10" s="3251"/>
      <c r="BO10" s="3251"/>
    </row>
    <row r="11" spans="1:67" ht="14.1" customHeight="1">
      <c r="A11" s="125"/>
      <c r="B11" s="5"/>
      <c r="C11" s="3084"/>
      <c r="D11" s="3106" t="s">
        <v>1144</v>
      </c>
      <c r="E11" s="3106"/>
      <c r="F11" s="3106"/>
      <c r="G11" s="3107" t="s">
        <v>1739</v>
      </c>
      <c r="H11" s="3107"/>
      <c r="I11" s="3107"/>
      <c r="J11" s="3107"/>
      <c r="K11" s="3107"/>
      <c r="L11" s="3108" t="s">
        <v>231</v>
      </c>
      <c r="M11" s="3108"/>
      <c r="N11" s="3108"/>
      <c r="O11" s="3108" t="s">
        <v>1141</v>
      </c>
      <c r="P11" s="3108"/>
      <c r="Q11" s="3108"/>
      <c r="R11" s="3108"/>
      <c r="S11" s="3050">
        <v>45352</v>
      </c>
      <c r="T11" s="3050"/>
      <c r="U11" s="3050"/>
      <c r="V11" s="3109"/>
      <c r="W11" s="427" t="s">
        <v>11</v>
      </c>
      <c r="X11" s="3049">
        <v>45412</v>
      </c>
      <c r="Y11" s="3050"/>
      <c r="Z11" s="3050"/>
      <c r="AA11" s="3050"/>
      <c r="AB11" s="3107" t="s">
        <v>258</v>
      </c>
      <c r="AC11" s="3272"/>
      <c r="AD11" s="3273" t="s">
        <v>1142</v>
      </c>
      <c r="AE11" s="3107"/>
      <c r="AF11" s="3107"/>
      <c r="AG11" s="3107"/>
      <c r="AH11" s="3107"/>
      <c r="AI11" s="3271"/>
      <c r="AJ11" s="3271"/>
      <c r="AK11" s="3271"/>
      <c r="AL11" s="3271"/>
      <c r="AM11" s="3271"/>
      <c r="AN11" s="7"/>
      <c r="AP11" s="120"/>
      <c r="AQ11" s="3250"/>
      <c r="AR11" s="3250"/>
      <c r="AS11" s="3250"/>
      <c r="AT11" s="3250"/>
      <c r="AU11" s="3250"/>
      <c r="AV11" s="3250"/>
      <c r="AW11" s="3250"/>
      <c r="AX11" s="3252"/>
      <c r="AY11" s="3252"/>
      <c r="AZ11" s="3252"/>
      <c r="BA11" s="3252"/>
      <c r="BB11" s="3252"/>
      <c r="BC11" s="3252"/>
      <c r="BD11" s="3252"/>
      <c r="BE11" s="3252"/>
      <c r="BF11" s="3252"/>
      <c r="BG11" s="3252"/>
      <c r="BH11" s="3252"/>
      <c r="BI11" s="3252"/>
      <c r="BJ11" s="3252"/>
      <c r="BK11" s="3252"/>
      <c r="BL11" s="3252"/>
      <c r="BM11" s="3252"/>
      <c r="BN11" s="3252"/>
      <c r="BO11" s="3252"/>
    </row>
    <row r="12" spans="1:67" ht="14.1" customHeight="1">
      <c r="A12" s="125"/>
      <c r="B12" s="5"/>
      <c r="C12" s="3084"/>
      <c r="D12" s="3102"/>
      <c r="E12" s="3102"/>
      <c r="F12" s="3102"/>
      <c r="G12" s="3103"/>
      <c r="H12" s="3103"/>
      <c r="I12" s="3103"/>
      <c r="J12" s="3103"/>
      <c r="K12" s="3103"/>
      <c r="L12" s="3104"/>
      <c r="M12" s="3104"/>
      <c r="N12" s="3104"/>
      <c r="O12" s="3104"/>
      <c r="P12" s="3104"/>
      <c r="Q12" s="3104"/>
      <c r="R12" s="3104"/>
      <c r="S12" s="3052"/>
      <c r="T12" s="3052"/>
      <c r="U12" s="3052"/>
      <c r="V12" s="3105"/>
      <c r="W12" s="449" t="s">
        <v>11</v>
      </c>
      <c r="X12" s="3051"/>
      <c r="Y12" s="3052"/>
      <c r="Z12" s="3052"/>
      <c r="AA12" s="3052"/>
      <c r="AB12" s="3103"/>
      <c r="AC12" s="3110"/>
      <c r="AD12" s="3111"/>
      <c r="AE12" s="3103"/>
      <c r="AF12" s="3103"/>
      <c r="AG12" s="3103"/>
      <c r="AH12" s="3103"/>
      <c r="AI12" s="3112" t="s">
        <v>141</v>
      </c>
      <c r="AJ12" s="3112"/>
      <c r="AK12" s="3112"/>
      <c r="AL12" s="3112"/>
      <c r="AM12" s="3112"/>
      <c r="AN12" s="7"/>
      <c r="AQ12" s="3253" t="s">
        <v>249</v>
      </c>
      <c r="AR12" s="3254"/>
      <c r="AS12" s="3254"/>
      <c r="AT12" s="3254"/>
      <c r="AU12" s="3254"/>
      <c r="AV12" s="3254"/>
      <c r="AW12" s="3254"/>
      <c r="AX12" s="3258" t="s">
        <v>1610</v>
      </c>
      <c r="AY12" s="3259"/>
      <c r="AZ12" s="3259"/>
      <c r="BA12" s="3259"/>
      <c r="BB12" s="3259"/>
      <c r="BC12" s="3259"/>
      <c r="BD12" s="3259"/>
      <c r="BE12" s="3259"/>
      <c r="BF12" s="3259"/>
      <c r="BG12" s="3259"/>
      <c r="BH12" s="3259"/>
      <c r="BI12" s="3259"/>
      <c r="BJ12" s="3259"/>
      <c r="BK12" s="3259"/>
      <c r="BL12" s="3259"/>
      <c r="BM12" s="3259"/>
      <c r="BN12" s="3259"/>
      <c r="BO12" s="3260"/>
    </row>
    <row r="13" spans="1:67" ht="14.1" customHeight="1">
      <c r="A13" s="125"/>
      <c r="B13" s="5"/>
      <c r="C13" s="3084"/>
      <c r="D13" s="3102"/>
      <c r="E13" s="3102"/>
      <c r="F13" s="3102"/>
      <c r="G13" s="3103"/>
      <c r="H13" s="3103"/>
      <c r="I13" s="3103"/>
      <c r="J13" s="3103"/>
      <c r="K13" s="3103"/>
      <c r="L13" s="3104"/>
      <c r="M13" s="3104"/>
      <c r="N13" s="3104"/>
      <c r="O13" s="3104"/>
      <c r="P13" s="3104"/>
      <c r="Q13" s="3104"/>
      <c r="R13" s="3104"/>
      <c r="S13" s="3052"/>
      <c r="T13" s="3052"/>
      <c r="U13" s="3052"/>
      <c r="V13" s="3105"/>
      <c r="W13" s="449" t="s">
        <v>11</v>
      </c>
      <c r="X13" s="3051"/>
      <c r="Y13" s="3052"/>
      <c r="Z13" s="3052"/>
      <c r="AA13" s="3052"/>
      <c r="AB13" s="3103"/>
      <c r="AC13" s="3110"/>
      <c r="AD13" s="3111"/>
      <c r="AE13" s="3103"/>
      <c r="AF13" s="3103"/>
      <c r="AG13" s="3103"/>
      <c r="AH13" s="3103"/>
      <c r="AI13" s="3112"/>
      <c r="AJ13" s="3112"/>
      <c r="AK13" s="3112"/>
      <c r="AL13" s="3112"/>
      <c r="AM13" s="3112"/>
      <c r="AN13" s="7"/>
      <c r="AQ13" s="3255"/>
      <c r="AR13" s="3079"/>
      <c r="AS13" s="3079"/>
      <c r="AT13" s="3079"/>
      <c r="AU13" s="3079"/>
      <c r="AV13" s="3079"/>
      <c r="AW13" s="3079"/>
      <c r="AX13" s="3264"/>
      <c r="AY13" s="3265"/>
      <c r="AZ13" s="3265"/>
      <c r="BA13" s="3265"/>
      <c r="BB13" s="3265"/>
      <c r="BC13" s="3265"/>
      <c r="BD13" s="3265"/>
      <c r="BE13" s="3265"/>
      <c r="BF13" s="3265"/>
      <c r="BG13" s="3265"/>
      <c r="BH13" s="3265"/>
      <c r="BI13" s="3265"/>
      <c r="BJ13" s="3265"/>
      <c r="BK13" s="3265"/>
      <c r="BL13" s="3265"/>
      <c r="BM13" s="3265"/>
      <c r="BN13" s="3265"/>
      <c r="BO13" s="3266"/>
    </row>
    <row r="14" spans="1:67" ht="14.1" customHeight="1">
      <c r="A14" s="125"/>
      <c r="B14" s="5"/>
      <c r="C14" s="3084"/>
      <c r="D14" s="3102"/>
      <c r="E14" s="3102"/>
      <c r="F14" s="3102"/>
      <c r="G14" s="3103"/>
      <c r="H14" s="3103"/>
      <c r="I14" s="3103"/>
      <c r="J14" s="3103"/>
      <c r="K14" s="3103"/>
      <c r="L14" s="3104"/>
      <c r="M14" s="3104"/>
      <c r="N14" s="3104"/>
      <c r="O14" s="3104"/>
      <c r="P14" s="3104"/>
      <c r="Q14" s="3104"/>
      <c r="R14" s="3104"/>
      <c r="S14" s="3052"/>
      <c r="T14" s="3052"/>
      <c r="U14" s="3052"/>
      <c r="V14" s="3105"/>
      <c r="W14" s="449" t="s">
        <v>11</v>
      </c>
      <c r="X14" s="3051"/>
      <c r="Y14" s="3052"/>
      <c r="Z14" s="3052"/>
      <c r="AA14" s="3052"/>
      <c r="AB14" s="3103"/>
      <c r="AC14" s="3110"/>
      <c r="AD14" s="3111"/>
      <c r="AE14" s="3103"/>
      <c r="AF14" s="3103"/>
      <c r="AG14" s="3103"/>
      <c r="AH14" s="3103"/>
      <c r="AI14" s="3112"/>
      <c r="AJ14" s="3112"/>
      <c r="AK14" s="3112"/>
      <c r="AL14" s="3112"/>
      <c r="AM14" s="3112"/>
      <c r="AN14" s="7"/>
      <c r="AQ14" s="3255"/>
      <c r="AR14" s="3079"/>
      <c r="AS14" s="3079"/>
      <c r="AT14" s="3079"/>
      <c r="AU14" s="3079"/>
      <c r="AV14" s="3079"/>
      <c r="AW14" s="3079"/>
      <c r="AX14" s="3264"/>
      <c r="AY14" s="3265"/>
      <c r="AZ14" s="3265"/>
      <c r="BA14" s="3265"/>
      <c r="BB14" s="3265"/>
      <c r="BC14" s="3265"/>
      <c r="BD14" s="3265"/>
      <c r="BE14" s="3265"/>
      <c r="BF14" s="3265"/>
      <c r="BG14" s="3265"/>
      <c r="BH14" s="3265"/>
      <c r="BI14" s="3265"/>
      <c r="BJ14" s="3265"/>
      <c r="BK14" s="3265"/>
      <c r="BL14" s="3265"/>
      <c r="BM14" s="3265"/>
      <c r="BN14" s="3265"/>
      <c r="BO14" s="3266"/>
    </row>
    <row r="15" spans="1:67" ht="14.1" customHeight="1">
      <c r="A15" s="125"/>
      <c r="B15" s="122"/>
      <c r="C15" s="3084"/>
      <c r="D15" s="3113"/>
      <c r="E15" s="3114"/>
      <c r="F15" s="3115"/>
      <c r="G15" s="3110"/>
      <c r="H15" s="3116"/>
      <c r="I15" s="3116"/>
      <c r="J15" s="3116"/>
      <c r="K15" s="3117"/>
      <c r="L15" s="3118"/>
      <c r="M15" s="3119"/>
      <c r="N15" s="3120"/>
      <c r="O15" s="3118"/>
      <c r="P15" s="3119"/>
      <c r="Q15" s="3119"/>
      <c r="R15" s="3120"/>
      <c r="S15" s="3105"/>
      <c r="T15" s="3121"/>
      <c r="U15" s="3121"/>
      <c r="V15" s="3121"/>
      <c r="W15" s="449" t="s">
        <v>11</v>
      </c>
      <c r="X15" s="3121"/>
      <c r="Y15" s="3121"/>
      <c r="Z15" s="3121"/>
      <c r="AA15" s="3051"/>
      <c r="AB15" s="3110"/>
      <c r="AC15" s="3122"/>
      <c r="AD15" s="3123"/>
      <c r="AE15" s="3116"/>
      <c r="AF15" s="3116"/>
      <c r="AG15" s="3116"/>
      <c r="AH15" s="3117"/>
      <c r="AI15" s="3124"/>
      <c r="AJ15" s="3125"/>
      <c r="AK15" s="3125"/>
      <c r="AL15" s="3125"/>
      <c r="AM15" s="3126"/>
      <c r="AN15" s="7"/>
      <c r="AQ15" s="3255"/>
      <c r="AR15" s="3079"/>
      <c r="AS15" s="3079"/>
      <c r="AT15" s="3079"/>
      <c r="AU15" s="3079"/>
      <c r="AV15" s="3079"/>
      <c r="AW15" s="3079"/>
      <c r="AX15" s="3264"/>
      <c r="AY15" s="3265"/>
      <c r="AZ15" s="3265"/>
      <c r="BA15" s="3265"/>
      <c r="BB15" s="3265"/>
      <c r="BC15" s="3265"/>
      <c r="BD15" s="3265"/>
      <c r="BE15" s="3265"/>
      <c r="BF15" s="3265"/>
      <c r="BG15" s="3265"/>
      <c r="BH15" s="3265"/>
      <c r="BI15" s="3265"/>
      <c r="BJ15" s="3265"/>
      <c r="BK15" s="3265"/>
      <c r="BL15" s="3265"/>
      <c r="BM15" s="3265"/>
      <c r="BN15" s="3265"/>
      <c r="BO15" s="3266"/>
    </row>
    <row r="16" spans="1:67" ht="14.1" customHeight="1">
      <c r="A16" s="125"/>
      <c r="B16" s="5"/>
      <c r="C16" s="3085"/>
      <c r="D16" s="3127"/>
      <c r="E16" s="3127"/>
      <c r="F16" s="3127"/>
      <c r="G16" s="3128"/>
      <c r="H16" s="3128"/>
      <c r="I16" s="3128"/>
      <c r="J16" s="3128"/>
      <c r="K16" s="3128"/>
      <c r="L16" s="3129"/>
      <c r="M16" s="3129"/>
      <c r="N16" s="3129"/>
      <c r="O16" s="3129"/>
      <c r="P16" s="3129"/>
      <c r="Q16" s="3129"/>
      <c r="R16" s="3129"/>
      <c r="S16" s="3130"/>
      <c r="T16" s="3130"/>
      <c r="U16" s="3130"/>
      <c r="V16" s="3131"/>
      <c r="W16" s="450" t="s">
        <v>11</v>
      </c>
      <c r="X16" s="3132"/>
      <c r="Y16" s="3130"/>
      <c r="Z16" s="3130"/>
      <c r="AA16" s="3130"/>
      <c r="AB16" s="3128"/>
      <c r="AC16" s="3133"/>
      <c r="AD16" s="3134"/>
      <c r="AE16" s="3128"/>
      <c r="AF16" s="3128"/>
      <c r="AG16" s="3128"/>
      <c r="AH16" s="3128"/>
      <c r="AI16" s="3135"/>
      <c r="AJ16" s="3135"/>
      <c r="AK16" s="3135"/>
      <c r="AL16" s="3135"/>
      <c r="AM16" s="3135"/>
      <c r="AN16" s="7"/>
      <c r="AO16" s="428"/>
      <c r="AP16" s="346"/>
      <c r="AQ16" s="3256"/>
      <c r="AR16" s="3257"/>
      <c r="AS16" s="3257"/>
      <c r="AT16" s="3257"/>
      <c r="AU16" s="3257"/>
      <c r="AV16" s="3257"/>
      <c r="AW16" s="3257"/>
      <c r="AX16" s="3267"/>
      <c r="AY16" s="3268"/>
      <c r="AZ16" s="3268"/>
      <c r="BA16" s="3268"/>
      <c r="BB16" s="3268"/>
      <c r="BC16" s="3268"/>
      <c r="BD16" s="3268"/>
      <c r="BE16" s="3268"/>
      <c r="BF16" s="3268"/>
      <c r="BG16" s="3268"/>
      <c r="BH16" s="3268"/>
      <c r="BI16" s="3268"/>
      <c r="BJ16" s="3268"/>
      <c r="BK16" s="3268"/>
      <c r="BL16" s="3268"/>
      <c r="BM16" s="3268"/>
      <c r="BN16" s="3268"/>
      <c r="BO16" s="3269"/>
    </row>
    <row r="17" spans="1:67" ht="14.1" customHeight="1">
      <c r="A17" s="125"/>
      <c r="B17" s="5"/>
      <c r="C17" s="352"/>
      <c r="D17" s="352"/>
      <c r="E17" s="352"/>
      <c r="F17" s="352"/>
      <c r="G17" s="352"/>
      <c r="H17" s="352"/>
      <c r="I17" s="352"/>
      <c r="J17" s="12"/>
      <c r="K17" s="12"/>
      <c r="L17" s="12"/>
      <c r="M17" s="355"/>
      <c r="N17" s="12"/>
      <c r="O17" s="12"/>
      <c r="P17" s="12"/>
      <c r="Q17" s="12"/>
      <c r="R17" s="12"/>
      <c r="S17" s="12"/>
      <c r="T17" s="12"/>
      <c r="U17" s="12"/>
      <c r="V17" s="12"/>
      <c r="W17" s="429"/>
      <c r="X17" s="429"/>
      <c r="Y17" s="429"/>
      <c r="Z17" s="429"/>
      <c r="AA17" s="429"/>
      <c r="AB17" s="430"/>
      <c r="AC17" s="431"/>
      <c r="AD17" s="429"/>
      <c r="AE17" s="429"/>
      <c r="AF17" s="429"/>
      <c r="AG17" s="431"/>
      <c r="AH17" s="431"/>
      <c r="AI17" s="431"/>
      <c r="AN17" s="7"/>
      <c r="AQ17" s="3253" t="s">
        <v>1611</v>
      </c>
      <c r="AR17" s="3254"/>
      <c r="AS17" s="3254"/>
      <c r="AT17" s="3254"/>
      <c r="AU17" s="3254"/>
      <c r="AV17" s="3254"/>
      <c r="AW17" s="3254"/>
      <c r="AX17" s="3258" t="s">
        <v>1556</v>
      </c>
      <c r="AY17" s="3259"/>
      <c r="AZ17" s="3259"/>
      <c r="BA17" s="3259"/>
      <c r="BB17" s="3259"/>
      <c r="BC17" s="3259"/>
      <c r="BD17" s="3259"/>
      <c r="BE17" s="3259"/>
      <c r="BF17" s="3259"/>
      <c r="BG17" s="3259"/>
      <c r="BH17" s="3259"/>
      <c r="BI17" s="3259"/>
      <c r="BJ17" s="3259"/>
      <c r="BK17" s="3259"/>
      <c r="BL17" s="3259"/>
      <c r="BM17" s="3259"/>
      <c r="BN17" s="3259"/>
      <c r="BO17" s="3260"/>
    </row>
    <row r="18" spans="1:67" ht="14.1" customHeight="1">
      <c r="A18" s="125"/>
      <c r="B18" s="8"/>
      <c r="C18" s="120" t="s">
        <v>32</v>
      </c>
      <c r="D18" s="3237" t="s">
        <v>1261</v>
      </c>
      <c r="E18" s="3237"/>
      <c r="F18" s="3237"/>
      <c r="G18" s="3237"/>
      <c r="H18" s="3237"/>
      <c r="I18" s="3237"/>
      <c r="J18" s="3237"/>
      <c r="K18" s="3237"/>
      <c r="L18" s="3237"/>
      <c r="M18" s="3237"/>
      <c r="N18" s="3237"/>
      <c r="O18" s="3237"/>
      <c r="P18" s="3237"/>
      <c r="Q18" s="3237"/>
      <c r="R18" s="3237"/>
      <c r="S18" s="3237"/>
      <c r="T18" s="3237"/>
      <c r="U18" s="3237"/>
      <c r="V18" s="3237"/>
      <c r="W18" s="3237"/>
      <c r="X18" s="3237"/>
      <c r="Y18" s="3237"/>
      <c r="Z18" s="3237"/>
      <c r="AA18" s="3237"/>
      <c r="AB18" s="3237"/>
      <c r="AC18" s="3237"/>
      <c r="AD18" s="3237"/>
      <c r="AE18" s="3237"/>
      <c r="AF18" s="3237"/>
      <c r="AG18" s="3237"/>
      <c r="AH18" s="3237"/>
      <c r="AI18" s="3237"/>
      <c r="AJ18" s="3237"/>
      <c r="AK18" s="3237"/>
      <c r="AL18" s="3237"/>
      <c r="AM18" s="3237"/>
      <c r="AN18" s="354"/>
      <c r="AQ18" s="3270"/>
      <c r="AR18" s="3078"/>
      <c r="AS18" s="3078"/>
      <c r="AT18" s="3078"/>
      <c r="AU18" s="3078"/>
      <c r="AV18" s="3078"/>
      <c r="AW18" s="3078"/>
      <c r="AX18" s="3261"/>
      <c r="AY18" s="3262"/>
      <c r="AZ18" s="3262"/>
      <c r="BA18" s="3262"/>
      <c r="BB18" s="3262"/>
      <c r="BC18" s="3262"/>
      <c r="BD18" s="3262"/>
      <c r="BE18" s="3262"/>
      <c r="BF18" s="3262"/>
      <c r="BG18" s="3262"/>
      <c r="BH18" s="3262"/>
      <c r="BI18" s="3262"/>
      <c r="BJ18" s="3262"/>
      <c r="BK18" s="3262"/>
      <c r="BL18" s="3262"/>
      <c r="BM18" s="3262"/>
      <c r="BN18" s="3262"/>
      <c r="BO18" s="3263"/>
    </row>
    <row r="19" spans="1:67" ht="14.1" customHeight="1">
      <c r="A19" s="125"/>
      <c r="B19" s="5"/>
      <c r="C19" s="3083" t="s">
        <v>1196</v>
      </c>
      <c r="D19" s="3067" t="s">
        <v>244</v>
      </c>
      <c r="E19" s="3068"/>
      <c r="F19" s="3069"/>
      <c r="G19" s="3207" t="s">
        <v>827</v>
      </c>
      <c r="H19" s="3136"/>
      <c r="I19" s="3136"/>
      <c r="J19" s="3136"/>
      <c r="K19" s="3092" t="s">
        <v>51</v>
      </c>
      <c r="L19" s="3093"/>
      <c r="M19" s="3093"/>
      <c r="N19" s="3093"/>
      <c r="O19" s="3093"/>
      <c r="P19" s="3067" t="s">
        <v>377</v>
      </c>
      <c r="Q19" s="3069"/>
      <c r="R19" s="3136" t="s">
        <v>53</v>
      </c>
      <c r="S19" s="3136"/>
      <c r="T19" s="3136"/>
      <c r="U19" s="3136"/>
      <c r="V19" s="3137" t="s">
        <v>94</v>
      </c>
      <c r="W19" s="3094"/>
      <c r="X19" s="3096" t="s">
        <v>243</v>
      </c>
      <c r="Y19" s="3097"/>
      <c r="Z19" s="3097"/>
      <c r="AA19" s="3098"/>
      <c r="AB19" s="3092" t="s">
        <v>54</v>
      </c>
      <c r="AC19" s="3093"/>
      <c r="AD19" s="3093"/>
      <c r="AE19" s="3093"/>
      <c r="AF19" s="3093"/>
      <c r="AG19" s="3093"/>
      <c r="AH19" s="3093"/>
      <c r="AI19" s="3093"/>
      <c r="AJ19" s="3093"/>
      <c r="AK19" s="3093"/>
      <c r="AL19" s="3093"/>
      <c r="AM19" s="3094"/>
      <c r="AN19" s="432"/>
    </row>
    <row r="20" spans="1:67" ht="14.1" customHeight="1">
      <c r="A20" s="125"/>
      <c r="B20" s="5"/>
      <c r="C20" s="3084"/>
      <c r="D20" s="3070"/>
      <c r="E20" s="3071"/>
      <c r="F20" s="3072"/>
      <c r="G20" s="3136"/>
      <c r="H20" s="3136"/>
      <c r="I20" s="3136"/>
      <c r="J20" s="3136"/>
      <c r="K20" s="3073"/>
      <c r="L20" s="3074"/>
      <c r="M20" s="3074"/>
      <c r="N20" s="3074"/>
      <c r="O20" s="3074"/>
      <c r="P20" s="3070"/>
      <c r="Q20" s="3072"/>
      <c r="R20" s="3136"/>
      <c r="S20" s="3136"/>
      <c r="T20" s="3136"/>
      <c r="U20" s="3136"/>
      <c r="V20" s="3073"/>
      <c r="W20" s="3095"/>
      <c r="X20" s="3099"/>
      <c r="Y20" s="3100"/>
      <c r="Z20" s="3100"/>
      <c r="AA20" s="3101"/>
      <c r="AB20" s="3073"/>
      <c r="AC20" s="3074"/>
      <c r="AD20" s="3074"/>
      <c r="AE20" s="3074"/>
      <c r="AF20" s="3074"/>
      <c r="AG20" s="3074"/>
      <c r="AH20" s="3074"/>
      <c r="AI20" s="3074"/>
      <c r="AJ20" s="3074"/>
      <c r="AK20" s="3074"/>
      <c r="AL20" s="3074"/>
      <c r="AM20" s="3095"/>
      <c r="AN20" s="432"/>
      <c r="AO20" s="125"/>
      <c r="AP20" s="125"/>
      <c r="AX20" s="433"/>
      <c r="AY20" s="433"/>
      <c r="AZ20" s="433"/>
      <c r="BA20" s="433"/>
      <c r="BB20" s="433"/>
      <c r="BC20" s="433"/>
      <c r="BD20" s="433"/>
      <c r="BE20" s="433"/>
      <c r="BF20" s="433"/>
      <c r="BG20" s="433"/>
      <c r="BH20" s="433"/>
      <c r="BI20" s="433"/>
      <c r="BJ20" s="433"/>
      <c r="BK20" s="433"/>
      <c r="BL20" s="433"/>
      <c r="BM20" s="433"/>
      <c r="BN20" s="433"/>
      <c r="BO20" s="433"/>
    </row>
    <row r="21" spans="1:67" ht="14.1" customHeight="1">
      <c r="A21" s="125"/>
      <c r="B21" s="5"/>
      <c r="C21" s="3084"/>
      <c r="D21" s="3138" t="s">
        <v>1143</v>
      </c>
      <c r="E21" s="3139"/>
      <c r="F21" s="3140"/>
      <c r="G21" s="3144">
        <v>45413</v>
      </c>
      <c r="H21" s="3145"/>
      <c r="I21" s="3145"/>
      <c r="J21" s="3146"/>
      <c r="K21" s="3150" t="s">
        <v>1770</v>
      </c>
      <c r="L21" s="3151"/>
      <c r="M21" s="3151"/>
      <c r="N21" s="3151"/>
      <c r="O21" s="3151"/>
      <c r="P21" s="3138">
        <v>30</v>
      </c>
      <c r="Q21" s="3140"/>
      <c r="R21" s="3150" t="s">
        <v>231</v>
      </c>
      <c r="S21" s="3151"/>
      <c r="T21" s="3151"/>
      <c r="U21" s="3154"/>
      <c r="V21" s="3156">
        <v>5</v>
      </c>
      <c r="W21" s="3157"/>
      <c r="X21" s="3150" t="s">
        <v>1141</v>
      </c>
      <c r="Y21" s="3151"/>
      <c r="Z21" s="3151"/>
      <c r="AA21" s="3154"/>
      <c r="AB21" s="3160" t="s">
        <v>1145</v>
      </c>
      <c r="AC21" s="3161"/>
      <c r="AD21" s="3161"/>
      <c r="AE21" s="3161"/>
      <c r="AF21" s="3161"/>
      <c r="AG21" s="3161"/>
      <c r="AH21" s="3161"/>
      <c r="AI21" s="3161"/>
      <c r="AJ21" s="3161"/>
      <c r="AK21" s="3161"/>
      <c r="AL21" s="3161"/>
      <c r="AM21" s="3162"/>
      <c r="AN21" s="7"/>
      <c r="AO21" s="125"/>
      <c r="AP21" s="125"/>
      <c r="AX21" s="433"/>
      <c r="AY21" s="433"/>
      <c r="AZ21" s="433"/>
      <c r="BA21" s="433"/>
      <c r="BB21" s="433"/>
      <c r="BC21" s="433"/>
      <c r="BD21" s="433"/>
      <c r="BE21" s="433"/>
      <c r="BF21" s="433"/>
      <c r="BG21" s="433"/>
      <c r="BH21" s="433"/>
      <c r="BI21" s="433"/>
      <c r="BJ21" s="433"/>
      <c r="BK21" s="433"/>
      <c r="BL21" s="433"/>
      <c r="BM21" s="433"/>
      <c r="BN21" s="433"/>
      <c r="BO21" s="433"/>
    </row>
    <row r="22" spans="1:67" ht="14.1" customHeight="1">
      <c r="A22" s="125"/>
      <c r="B22" s="5"/>
      <c r="C22" s="3084"/>
      <c r="D22" s="3141"/>
      <c r="E22" s="3142"/>
      <c r="F22" s="3143"/>
      <c r="G22" s="3147"/>
      <c r="H22" s="3148"/>
      <c r="I22" s="3148"/>
      <c r="J22" s="3149"/>
      <c r="K22" s="3152"/>
      <c r="L22" s="3153"/>
      <c r="M22" s="3153"/>
      <c r="N22" s="3153"/>
      <c r="O22" s="3153"/>
      <c r="P22" s="3141"/>
      <c r="Q22" s="3143"/>
      <c r="R22" s="3152"/>
      <c r="S22" s="3153"/>
      <c r="T22" s="3153"/>
      <c r="U22" s="3155"/>
      <c r="V22" s="3158"/>
      <c r="W22" s="3159"/>
      <c r="X22" s="3152"/>
      <c r="Y22" s="3153"/>
      <c r="Z22" s="3153"/>
      <c r="AA22" s="3155"/>
      <c r="AB22" s="3160"/>
      <c r="AC22" s="3161"/>
      <c r="AD22" s="3161"/>
      <c r="AE22" s="3161"/>
      <c r="AF22" s="3161"/>
      <c r="AG22" s="3161"/>
      <c r="AH22" s="3161"/>
      <c r="AI22" s="3161"/>
      <c r="AJ22" s="3161"/>
      <c r="AK22" s="3161"/>
      <c r="AL22" s="3161"/>
      <c r="AM22" s="3162"/>
      <c r="AN22" s="7"/>
      <c r="AO22" s="125"/>
      <c r="AP22" s="125"/>
    </row>
    <row r="23" spans="1:67" ht="14.1" customHeight="1">
      <c r="A23" s="125"/>
      <c r="B23" s="5"/>
      <c r="C23" s="3084"/>
      <c r="D23" s="3179"/>
      <c r="E23" s="3180"/>
      <c r="F23" s="3181"/>
      <c r="G23" s="3185"/>
      <c r="H23" s="3186"/>
      <c r="I23" s="3186"/>
      <c r="J23" s="3187"/>
      <c r="K23" s="3191"/>
      <c r="L23" s="3192"/>
      <c r="M23" s="3192"/>
      <c r="N23" s="3192"/>
      <c r="O23" s="3193"/>
      <c r="P23" s="3163"/>
      <c r="Q23" s="3164"/>
      <c r="R23" s="3163"/>
      <c r="S23" s="3167"/>
      <c r="T23" s="3167"/>
      <c r="U23" s="3164"/>
      <c r="V23" s="3171"/>
      <c r="W23" s="3172"/>
      <c r="X23" s="3163"/>
      <c r="Y23" s="3167"/>
      <c r="Z23" s="3167"/>
      <c r="AA23" s="3164"/>
      <c r="AB23" s="3175"/>
      <c r="AC23" s="3176"/>
      <c r="AD23" s="3176"/>
      <c r="AE23" s="3176"/>
      <c r="AF23" s="3176"/>
      <c r="AG23" s="3176"/>
      <c r="AH23" s="3176"/>
      <c r="AI23" s="3176"/>
      <c r="AJ23" s="3176"/>
      <c r="AK23" s="3176"/>
      <c r="AL23" s="3176"/>
      <c r="AM23" s="3177"/>
      <c r="AN23" s="7"/>
      <c r="AO23" s="125"/>
      <c r="AP23" s="125"/>
    </row>
    <row r="24" spans="1:67" ht="14.1" customHeight="1">
      <c r="A24" s="125"/>
      <c r="B24" s="5"/>
      <c r="C24" s="3084"/>
      <c r="D24" s="3182"/>
      <c r="E24" s="3183"/>
      <c r="F24" s="3184"/>
      <c r="G24" s="3188"/>
      <c r="H24" s="3189"/>
      <c r="I24" s="3189"/>
      <c r="J24" s="3190"/>
      <c r="K24" s="3194"/>
      <c r="L24" s="3195"/>
      <c r="M24" s="3195"/>
      <c r="N24" s="3195"/>
      <c r="O24" s="3196"/>
      <c r="P24" s="3165"/>
      <c r="Q24" s="3166"/>
      <c r="R24" s="3168"/>
      <c r="S24" s="3169"/>
      <c r="T24" s="3169"/>
      <c r="U24" s="3170"/>
      <c r="V24" s="3173"/>
      <c r="W24" s="3174"/>
      <c r="X24" s="3168"/>
      <c r="Y24" s="3169"/>
      <c r="Z24" s="3169"/>
      <c r="AA24" s="3170"/>
      <c r="AB24" s="3178"/>
      <c r="AC24" s="3176"/>
      <c r="AD24" s="3176"/>
      <c r="AE24" s="3176"/>
      <c r="AF24" s="3176"/>
      <c r="AG24" s="3176"/>
      <c r="AH24" s="3176"/>
      <c r="AI24" s="3176"/>
      <c r="AJ24" s="3176"/>
      <c r="AK24" s="3176"/>
      <c r="AL24" s="3176"/>
      <c r="AM24" s="3177"/>
      <c r="AN24" s="7"/>
    </row>
    <row r="25" spans="1:67" ht="14.1" customHeight="1">
      <c r="A25" s="125"/>
      <c r="B25" s="5"/>
      <c r="C25" s="3084"/>
      <c r="D25" s="3179"/>
      <c r="E25" s="3180"/>
      <c r="F25" s="3181"/>
      <c r="G25" s="3185"/>
      <c r="H25" s="3186"/>
      <c r="I25" s="3186"/>
      <c r="J25" s="3187"/>
      <c r="K25" s="3191"/>
      <c r="L25" s="3197"/>
      <c r="M25" s="3197"/>
      <c r="N25" s="3197"/>
      <c r="O25" s="3198"/>
      <c r="P25" s="3163"/>
      <c r="Q25" s="3164"/>
      <c r="R25" s="3163"/>
      <c r="S25" s="3167"/>
      <c r="T25" s="3167"/>
      <c r="U25" s="3164"/>
      <c r="V25" s="3171"/>
      <c r="W25" s="3172"/>
      <c r="X25" s="3163"/>
      <c r="Y25" s="3167"/>
      <c r="Z25" s="3167"/>
      <c r="AA25" s="3164"/>
      <c r="AB25" s="3175"/>
      <c r="AC25" s="3176"/>
      <c r="AD25" s="3176"/>
      <c r="AE25" s="3176"/>
      <c r="AF25" s="3176"/>
      <c r="AG25" s="3176"/>
      <c r="AH25" s="3176"/>
      <c r="AI25" s="3176"/>
      <c r="AJ25" s="3176"/>
      <c r="AK25" s="3176"/>
      <c r="AL25" s="3176"/>
      <c r="AM25" s="3177"/>
      <c r="AN25" s="7"/>
    </row>
    <row r="26" spans="1:67" ht="14.1" customHeight="1">
      <c r="A26" s="125"/>
      <c r="B26" s="5"/>
      <c r="C26" s="3084"/>
      <c r="D26" s="3182"/>
      <c r="E26" s="3183"/>
      <c r="F26" s="3184"/>
      <c r="G26" s="3188"/>
      <c r="H26" s="3189"/>
      <c r="I26" s="3189"/>
      <c r="J26" s="3190"/>
      <c r="K26" s="3199"/>
      <c r="L26" s="3200"/>
      <c r="M26" s="3200"/>
      <c r="N26" s="3200"/>
      <c r="O26" s="3201"/>
      <c r="P26" s="3165"/>
      <c r="Q26" s="3166"/>
      <c r="R26" s="3168"/>
      <c r="S26" s="3169"/>
      <c r="T26" s="3169"/>
      <c r="U26" s="3170"/>
      <c r="V26" s="3173"/>
      <c r="W26" s="3174"/>
      <c r="X26" s="3168"/>
      <c r="Y26" s="3169"/>
      <c r="Z26" s="3169"/>
      <c r="AA26" s="3170"/>
      <c r="AB26" s="3178"/>
      <c r="AC26" s="3176"/>
      <c r="AD26" s="3176"/>
      <c r="AE26" s="3176"/>
      <c r="AF26" s="3176"/>
      <c r="AG26" s="3176"/>
      <c r="AH26" s="3176"/>
      <c r="AI26" s="3176"/>
      <c r="AJ26" s="3176"/>
      <c r="AK26" s="3176"/>
      <c r="AL26" s="3176"/>
      <c r="AM26" s="3177"/>
      <c r="AN26" s="7"/>
    </row>
    <row r="27" spans="1:67" ht="14.1" customHeight="1">
      <c r="A27" s="125"/>
      <c r="B27" s="5"/>
      <c r="C27" s="3084"/>
      <c r="D27" s="3179"/>
      <c r="E27" s="3180"/>
      <c r="F27" s="3181"/>
      <c r="G27" s="3185"/>
      <c r="H27" s="3186"/>
      <c r="I27" s="3186"/>
      <c r="J27" s="3187"/>
      <c r="K27" s="3191"/>
      <c r="L27" s="3197"/>
      <c r="M27" s="3197"/>
      <c r="N27" s="3197"/>
      <c r="O27" s="3198"/>
      <c r="P27" s="3163"/>
      <c r="Q27" s="3164"/>
      <c r="R27" s="3163"/>
      <c r="S27" s="3167"/>
      <c r="T27" s="3167"/>
      <c r="U27" s="3164"/>
      <c r="V27" s="3171"/>
      <c r="W27" s="3172"/>
      <c r="X27" s="3163"/>
      <c r="Y27" s="3167"/>
      <c r="Z27" s="3167"/>
      <c r="AA27" s="3164"/>
      <c r="AB27" s="3175"/>
      <c r="AC27" s="3176"/>
      <c r="AD27" s="3176"/>
      <c r="AE27" s="3176"/>
      <c r="AF27" s="3176"/>
      <c r="AG27" s="3176"/>
      <c r="AH27" s="3176"/>
      <c r="AI27" s="3176"/>
      <c r="AJ27" s="3176"/>
      <c r="AK27" s="3176"/>
      <c r="AL27" s="3176"/>
      <c r="AM27" s="3177"/>
      <c r="AN27" s="7"/>
    </row>
    <row r="28" spans="1:67" ht="14.1" customHeight="1">
      <c r="A28" s="125"/>
      <c r="B28" s="5"/>
      <c r="C28" s="3084"/>
      <c r="D28" s="3182"/>
      <c r="E28" s="3183"/>
      <c r="F28" s="3184"/>
      <c r="G28" s="3188"/>
      <c r="H28" s="3189"/>
      <c r="I28" s="3189"/>
      <c r="J28" s="3190"/>
      <c r="K28" s="3199"/>
      <c r="L28" s="3200"/>
      <c r="M28" s="3200"/>
      <c r="N28" s="3200"/>
      <c r="O28" s="3201"/>
      <c r="P28" s="3165"/>
      <c r="Q28" s="3166"/>
      <c r="R28" s="3168"/>
      <c r="S28" s="3169"/>
      <c r="T28" s="3169"/>
      <c r="U28" s="3170"/>
      <c r="V28" s="3173"/>
      <c r="W28" s="3174"/>
      <c r="X28" s="3168"/>
      <c r="Y28" s="3169"/>
      <c r="Z28" s="3169"/>
      <c r="AA28" s="3170"/>
      <c r="AB28" s="3178"/>
      <c r="AC28" s="3176"/>
      <c r="AD28" s="3176"/>
      <c r="AE28" s="3176"/>
      <c r="AF28" s="3176"/>
      <c r="AG28" s="3176"/>
      <c r="AH28" s="3176"/>
      <c r="AI28" s="3176"/>
      <c r="AJ28" s="3176"/>
      <c r="AK28" s="3176"/>
      <c r="AL28" s="3176"/>
      <c r="AM28" s="3177"/>
      <c r="AN28" s="7"/>
    </row>
    <row r="29" spans="1:67" ht="14.1" customHeight="1">
      <c r="A29" s="125"/>
      <c r="B29" s="5"/>
      <c r="C29" s="3084"/>
      <c r="D29" s="3179"/>
      <c r="E29" s="3180"/>
      <c r="F29" s="3181"/>
      <c r="G29" s="3185"/>
      <c r="H29" s="3186"/>
      <c r="I29" s="3186"/>
      <c r="J29" s="3187"/>
      <c r="K29" s="3191"/>
      <c r="L29" s="3197"/>
      <c r="M29" s="3197"/>
      <c r="N29" s="3197"/>
      <c r="O29" s="3198"/>
      <c r="P29" s="3163"/>
      <c r="Q29" s="3164"/>
      <c r="R29" s="3163"/>
      <c r="S29" s="3167"/>
      <c r="T29" s="3167"/>
      <c r="U29" s="3164"/>
      <c r="V29" s="3171"/>
      <c r="W29" s="3172"/>
      <c r="X29" s="3163"/>
      <c r="Y29" s="3167"/>
      <c r="Z29" s="3167"/>
      <c r="AA29" s="3164"/>
      <c r="AB29" s="3175"/>
      <c r="AC29" s="3176"/>
      <c r="AD29" s="3176"/>
      <c r="AE29" s="3176"/>
      <c r="AF29" s="3176"/>
      <c r="AG29" s="3176"/>
      <c r="AH29" s="3176"/>
      <c r="AI29" s="3176"/>
      <c r="AJ29" s="3176"/>
      <c r="AK29" s="3176"/>
      <c r="AL29" s="3176"/>
      <c r="AM29" s="3177"/>
      <c r="AN29" s="7"/>
    </row>
    <row r="30" spans="1:67" ht="14.1" customHeight="1">
      <c r="A30" s="125"/>
      <c r="B30" s="5"/>
      <c r="C30" s="3084"/>
      <c r="D30" s="3182"/>
      <c r="E30" s="3183"/>
      <c r="F30" s="3184"/>
      <c r="G30" s="3188"/>
      <c r="H30" s="3189"/>
      <c r="I30" s="3189"/>
      <c r="J30" s="3190"/>
      <c r="K30" s="3199"/>
      <c r="L30" s="3200"/>
      <c r="M30" s="3200"/>
      <c r="N30" s="3200"/>
      <c r="O30" s="3201"/>
      <c r="P30" s="3165"/>
      <c r="Q30" s="3166"/>
      <c r="R30" s="3168"/>
      <c r="S30" s="3169"/>
      <c r="T30" s="3169"/>
      <c r="U30" s="3170"/>
      <c r="V30" s="3173"/>
      <c r="W30" s="3174"/>
      <c r="X30" s="3168"/>
      <c r="Y30" s="3169"/>
      <c r="Z30" s="3169"/>
      <c r="AA30" s="3170"/>
      <c r="AB30" s="3178"/>
      <c r="AC30" s="3176"/>
      <c r="AD30" s="3176"/>
      <c r="AE30" s="3176"/>
      <c r="AF30" s="3176"/>
      <c r="AG30" s="3176"/>
      <c r="AH30" s="3176"/>
      <c r="AI30" s="3176"/>
      <c r="AJ30" s="3176"/>
      <c r="AK30" s="3176"/>
      <c r="AL30" s="3176"/>
      <c r="AM30" s="3177"/>
      <c r="AN30" s="7"/>
    </row>
    <row r="31" spans="1:67" ht="14.1" customHeight="1">
      <c r="A31" s="125"/>
      <c r="B31" s="5"/>
      <c r="C31" s="3084"/>
      <c r="D31" s="3179"/>
      <c r="E31" s="3180"/>
      <c r="F31" s="3181"/>
      <c r="G31" s="3185"/>
      <c r="H31" s="3186"/>
      <c r="I31" s="3186"/>
      <c r="J31" s="3187"/>
      <c r="K31" s="3191"/>
      <c r="L31" s="3197"/>
      <c r="M31" s="3197"/>
      <c r="N31" s="3197"/>
      <c r="O31" s="3198"/>
      <c r="P31" s="3163"/>
      <c r="Q31" s="3164"/>
      <c r="R31" s="3163"/>
      <c r="S31" s="3167"/>
      <c r="T31" s="3167"/>
      <c r="U31" s="3164"/>
      <c r="V31" s="3171"/>
      <c r="W31" s="3172"/>
      <c r="X31" s="3163"/>
      <c r="Y31" s="3167"/>
      <c r="Z31" s="3167"/>
      <c r="AA31" s="3164"/>
      <c r="AB31" s="3175"/>
      <c r="AC31" s="3176"/>
      <c r="AD31" s="3176"/>
      <c r="AE31" s="3176"/>
      <c r="AF31" s="3176"/>
      <c r="AG31" s="3176"/>
      <c r="AH31" s="3176"/>
      <c r="AI31" s="3176"/>
      <c r="AJ31" s="3176"/>
      <c r="AK31" s="3176"/>
      <c r="AL31" s="3176"/>
      <c r="AM31" s="3177"/>
      <c r="AN31" s="7"/>
    </row>
    <row r="32" spans="1:67" ht="14.1" customHeight="1">
      <c r="A32" s="125"/>
      <c r="B32" s="5"/>
      <c r="C32" s="3084"/>
      <c r="D32" s="3182"/>
      <c r="E32" s="3183"/>
      <c r="F32" s="3184"/>
      <c r="G32" s="3188"/>
      <c r="H32" s="3189"/>
      <c r="I32" s="3189"/>
      <c r="J32" s="3190"/>
      <c r="K32" s="3199"/>
      <c r="L32" s="3200"/>
      <c r="M32" s="3200"/>
      <c r="N32" s="3200"/>
      <c r="O32" s="3201"/>
      <c r="P32" s="3165"/>
      <c r="Q32" s="3166"/>
      <c r="R32" s="3168"/>
      <c r="S32" s="3169"/>
      <c r="T32" s="3169"/>
      <c r="U32" s="3170"/>
      <c r="V32" s="3173"/>
      <c r="W32" s="3174"/>
      <c r="X32" s="3168"/>
      <c r="Y32" s="3169"/>
      <c r="Z32" s="3169"/>
      <c r="AA32" s="3170"/>
      <c r="AB32" s="3178"/>
      <c r="AC32" s="3176"/>
      <c r="AD32" s="3176"/>
      <c r="AE32" s="3176"/>
      <c r="AF32" s="3176"/>
      <c r="AG32" s="3176"/>
      <c r="AH32" s="3176"/>
      <c r="AI32" s="3176"/>
      <c r="AJ32" s="3176"/>
      <c r="AK32" s="3176"/>
      <c r="AL32" s="3176"/>
      <c r="AM32" s="3177"/>
      <c r="AN32" s="7"/>
    </row>
    <row r="33" spans="1:66" ht="14.1" customHeight="1">
      <c r="A33" s="125"/>
      <c r="B33" s="8"/>
      <c r="C33" s="3084"/>
      <c r="D33" s="3211"/>
      <c r="E33" s="3212"/>
      <c r="F33" s="3213"/>
      <c r="G33" s="3217"/>
      <c r="H33" s="3218"/>
      <c r="I33" s="3218"/>
      <c r="J33" s="3219"/>
      <c r="K33" s="3223"/>
      <c r="L33" s="3224"/>
      <c r="M33" s="3224"/>
      <c r="N33" s="3224"/>
      <c r="O33" s="3224"/>
      <c r="P33" s="3226"/>
      <c r="Q33" s="3227"/>
      <c r="R33" s="3230"/>
      <c r="S33" s="3230"/>
      <c r="T33" s="3230"/>
      <c r="U33" s="3230"/>
      <c r="V33" s="3232"/>
      <c r="W33" s="3233"/>
      <c r="X33" s="3163"/>
      <c r="Y33" s="3167"/>
      <c r="Z33" s="3167"/>
      <c r="AA33" s="3164"/>
      <c r="AB33" s="3242"/>
      <c r="AC33" s="3243"/>
      <c r="AD33" s="3243"/>
      <c r="AE33" s="3243"/>
      <c r="AF33" s="3243"/>
      <c r="AG33" s="3243"/>
      <c r="AH33" s="3243"/>
      <c r="AI33" s="3243"/>
      <c r="AJ33" s="3243"/>
      <c r="AK33" s="3243"/>
      <c r="AL33" s="3243"/>
      <c r="AM33" s="3244"/>
      <c r="AN33" s="7"/>
      <c r="AO33" s="120"/>
      <c r="AP33" s="10"/>
    </row>
    <row r="34" spans="1:66" ht="14.1" customHeight="1">
      <c r="A34" s="125"/>
      <c r="B34" s="8"/>
      <c r="C34" s="3085"/>
      <c r="D34" s="3214"/>
      <c r="E34" s="3215"/>
      <c r="F34" s="3216"/>
      <c r="G34" s="3220"/>
      <c r="H34" s="3221"/>
      <c r="I34" s="3221"/>
      <c r="J34" s="3222"/>
      <c r="K34" s="3225"/>
      <c r="L34" s="3225"/>
      <c r="M34" s="3225"/>
      <c r="N34" s="3225"/>
      <c r="O34" s="3225"/>
      <c r="P34" s="3228"/>
      <c r="Q34" s="3229"/>
      <c r="R34" s="3231"/>
      <c r="S34" s="3231"/>
      <c r="T34" s="3231"/>
      <c r="U34" s="3231"/>
      <c r="V34" s="3234"/>
      <c r="W34" s="3235"/>
      <c r="X34" s="3240"/>
      <c r="Y34" s="3231"/>
      <c r="Z34" s="3231"/>
      <c r="AA34" s="3241"/>
      <c r="AB34" s="3245"/>
      <c r="AC34" s="3246"/>
      <c r="AD34" s="3246"/>
      <c r="AE34" s="3246"/>
      <c r="AF34" s="3246"/>
      <c r="AG34" s="3246"/>
      <c r="AH34" s="3246"/>
      <c r="AI34" s="3246"/>
      <c r="AJ34" s="3246"/>
      <c r="AK34" s="3246"/>
      <c r="AL34" s="3246"/>
      <c r="AM34" s="3247"/>
      <c r="AN34" s="7"/>
      <c r="AP34" s="434"/>
      <c r="AQ34" s="434"/>
      <c r="AR34" s="434"/>
      <c r="AS34" s="434"/>
      <c r="AT34" s="434"/>
      <c r="AU34" s="434"/>
      <c r="AV34" s="434"/>
      <c r="AW34" s="434"/>
      <c r="AX34" s="434"/>
      <c r="AY34" s="434"/>
      <c r="AZ34" s="434"/>
      <c r="BA34" s="434"/>
      <c r="BB34" s="434"/>
      <c r="BC34" s="434"/>
      <c r="BD34" s="434"/>
      <c r="BE34" s="434"/>
      <c r="BF34" s="434"/>
      <c r="BG34" s="434"/>
      <c r="BH34" s="434"/>
      <c r="BI34" s="434"/>
      <c r="BJ34" s="434"/>
      <c r="BK34" s="434"/>
      <c r="BL34" s="434"/>
      <c r="BM34" s="434"/>
      <c r="BN34" s="126"/>
    </row>
    <row r="35" spans="1:66" ht="14.1" customHeight="1">
      <c r="A35" s="125"/>
      <c r="B35" s="8"/>
      <c r="C35" s="118" t="s">
        <v>149</v>
      </c>
      <c r="D35" s="3248" t="s">
        <v>652</v>
      </c>
      <c r="E35" s="3248"/>
      <c r="F35" s="3248"/>
      <c r="G35" s="3248"/>
      <c r="H35" s="3248"/>
      <c r="I35" s="3248"/>
      <c r="J35" s="3248"/>
      <c r="K35" s="3248"/>
      <c r="L35" s="3248"/>
      <c r="M35" s="3248"/>
      <c r="N35" s="3248"/>
      <c r="O35" s="3248"/>
      <c r="P35" s="3248"/>
      <c r="Q35" s="3248"/>
      <c r="R35" s="3248"/>
      <c r="S35" s="3248"/>
      <c r="T35" s="3248"/>
      <c r="U35" s="3248"/>
      <c r="V35" s="3248"/>
      <c r="W35" s="3248"/>
      <c r="X35" s="3248"/>
      <c r="Y35" s="3248"/>
      <c r="Z35" s="3248"/>
      <c r="AB35" s="9"/>
      <c r="AC35" s="128"/>
      <c r="AD35" s="128"/>
      <c r="AE35" s="128"/>
      <c r="AF35" s="128"/>
      <c r="AG35" s="128"/>
      <c r="AH35" s="128"/>
      <c r="AI35" s="128"/>
      <c r="AJ35" s="128"/>
      <c r="AK35" s="128"/>
      <c r="AL35" s="128"/>
      <c r="AM35" s="129"/>
      <c r="AN35" s="7"/>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126"/>
    </row>
    <row r="36" spans="1:66" ht="12.95" customHeight="1">
      <c r="A36" s="125"/>
      <c r="B36" s="8"/>
      <c r="AB36" s="9"/>
      <c r="AC36" s="435"/>
      <c r="AD36" s="435"/>
      <c r="AE36" s="435"/>
      <c r="AF36" s="435"/>
      <c r="AG36" s="435"/>
      <c r="AH36" s="435"/>
      <c r="AI36" s="435"/>
      <c r="AJ36" s="435"/>
      <c r="AK36" s="435"/>
      <c r="AL36" s="435"/>
      <c r="AM36" s="435"/>
      <c r="AN36" s="7"/>
      <c r="AP36" s="434"/>
      <c r="AQ36" s="434"/>
      <c r="AR36" s="434"/>
      <c r="AS36" s="434"/>
      <c r="AT36" s="434"/>
      <c r="AU36" s="434"/>
      <c r="AV36" s="434"/>
      <c r="AW36" s="434"/>
      <c r="AX36" s="434"/>
      <c r="AY36" s="434"/>
      <c r="AZ36" s="434"/>
      <c r="BA36" s="434"/>
      <c r="BB36" s="434"/>
      <c r="BC36" s="434"/>
      <c r="BD36" s="434"/>
      <c r="BE36" s="434"/>
      <c r="BF36" s="434"/>
      <c r="BG36" s="434"/>
      <c r="BH36" s="434"/>
      <c r="BI36" s="434"/>
      <c r="BJ36" s="434"/>
      <c r="BK36" s="434"/>
      <c r="BL36" s="434"/>
      <c r="BM36" s="434"/>
      <c r="BN36" s="126"/>
    </row>
    <row r="37" spans="1:66" ht="14.1" customHeight="1">
      <c r="A37" s="125"/>
      <c r="B37" s="3208" t="s">
        <v>646</v>
      </c>
      <c r="C37" s="3209"/>
      <c r="D37" s="3210" t="s">
        <v>710</v>
      </c>
      <c r="E37" s="3210"/>
      <c r="F37" s="3210"/>
      <c r="G37" s="3210"/>
      <c r="H37" s="3210"/>
      <c r="I37" s="3210"/>
      <c r="J37" s="3210"/>
      <c r="K37" s="3210"/>
      <c r="L37" s="3210"/>
      <c r="M37" s="3210"/>
      <c r="N37" s="3210"/>
      <c r="O37" s="3210"/>
      <c r="P37" s="3210"/>
      <c r="Q37" s="3210"/>
      <c r="R37" s="3210"/>
      <c r="S37" s="3210"/>
      <c r="T37" s="3210"/>
      <c r="U37" s="3210"/>
      <c r="V37" s="3210"/>
      <c r="W37" s="3210"/>
      <c r="X37" s="3210"/>
      <c r="Y37" s="3210"/>
      <c r="Z37" s="3210"/>
      <c r="AB37" s="124"/>
      <c r="AC37" s="1"/>
      <c r="AD37" s="1"/>
      <c r="AE37" s="1"/>
      <c r="AF37" s="1"/>
      <c r="AG37" s="1"/>
      <c r="AH37" s="1"/>
      <c r="AI37" s="1"/>
      <c r="AJ37" s="1"/>
      <c r="AK37" s="1"/>
      <c r="AL37" s="1"/>
      <c r="AM37" s="123"/>
      <c r="AN37" s="7"/>
      <c r="AP37" s="434"/>
      <c r="AQ37" s="434"/>
      <c r="AR37" s="434"/>
      <c r="AS37" s="434"/>
      <c r="AT37" s="434"/>
      <c r="AU37" s="434"/>
    </row>
    <row r="38" spans="1:66" ht="14.1" customHeight="1">
      <c r="A38" s="125"/>
      <c r="B38" s="5"/>
      <c r="C38" s="125"/>
      <c r="D38" s="3210"/>
      <c r="E38" s="3210"/>
      <c r="F38" s="3210"/>
      <c r="G38" s="3210"/>
      <c r="H38" s="3210"/>
      <c r="I38" s="3210"/>
      <c r="J38" s="3210"/>
      <c r="K38" s="3210"/>
      <c r="L38" s="3210"/>
      <c r="M38" s="3210"/>
      <c r="N38" s="3210"/>
      <c r="O38" s="3210"/>
      <c r="P38" s="3210"/>
      <c r="Q38" s="3210"/>
      <c r="R38" s="3210"/>
      <c r="S38" s="3210"/>
      <c r="T38" s="3210"/>
      <c r="U38" s="3210"/>
      <c r="V38" s="3210"/>
      <c r="W38" s="3210"/>
      <c r="X38" s="3210"/>
      <c r="Y38" s="3210"/>
      <c r="Z38" s="3210"/>
      <c r="AB38" s="9"/>
      <c r="AC38" s="1"/>
      <c r="AD38" s="1"/>
      <c r="AE38" s="1"/>
      <c r="AF38" s="1"/>
      <c r="AG38" s="1"/>
      <c r="AH38" s="1"/>
      <c r="AI38" s="1"/>
      <c r="AJ38" s="1"/>
      <c r="AK38" s="1"/>
      <c r="AL38" s="1"/>
      <c r="AM38" s="123"/>
      <c r="AN38" s="7"/>
      <c r="AP38" s="434"/>
      <c r="AQ38" s="434"/>
      <c r="AR38" s="434"/>
      <c r="AS38" s="434"/>
      <c r="AT38" s="434"/>
      <c r="AU38" s="434"/>
    </row>
    <row r="39" spans="1:66" ht="14.1" customHeight="1">
      <c r="A39" s="125"/>
      <c r="B39" s="5"/>
      <c r="D39" s="120" t="s">
        <v>15</v>
      </c>
      <c r="E39" s="3079" t="s">
        <v>711</v>
      </c>
      <c r="F39" s="3079"/>
      <c r="G39" s="3079"/>
      <c r="H39" s="3079"/>
      <c r="I39" s="3079"/>
      <c r="J39" s="3079"/>
      <c r="K39" s="3079"/>
      <c r="L39" s="3079"/>
      <c r="M39" s="3079"/>
      <c r="N39" s="3079"/>
      <c r="O39" s="3079"/>
      <c r="P39" s="3079"/>
      <c r="Q39" s="3079"/>
      <c r="R39" s="3079"/>
      <c r="S39" s="3079"/>
      <c r="T39" s="3079"/>
      <c r="U39" s="3079"/>
      <c r="V39" s="3079"/>
      <c r="W39" s="3079"/>
      <c r="X39" s="3079"/>
      <c r="Y39" s="3079"/>
      <c r="Z39" s="3079"/>
      <c r="AB39" s="9"/>
      <c r="AC39" s="119"/>
      <c r="AD39" s="119"/>
      <c r="AE39" s="119"/>
      <c r="AF39" s="119"/>
      <c r="AG39" s="119"/>
      <c r="AH39" s="119"/>
      <c r="AI39" s="119"/>
      <c r="AJ39" s="119"/>
      <c r="AK39" s="119"/>
      <c r="AL39" s="119"/>
      <c r="AM39" s="119"/>
      <c r="AN39" s="7"/>
      <c r="AP39" s="434"/>
      <c r="AQ39" s="434"/>
      <c r="AR39" s="434"/>
      <c r="AS39" s="434"/>
      <c r="AT39" s="434"/>
      <c r="AU39" s="434"/>
    </row>
    <row r="40" spans="1:66" ht="14.1" customHeight="1">
      <c r="A40" s="125"/>
      <c r="B40" s="5"/>
      <c r="D40" s="125"/>
      <c r="E40" s="3053"/>
      <c r="F40" s="3053"/>
      <c r="G40" s="3053"/>
      <c r="H40" s="3053"/>
      <c r="I40" s="3053"/>
      <c r="J40" s="3053"/>
      <c r="K40" s="3053"/>
      <c r="L40" s="3053"/>
      <c r="M40" s="3053"/>
      <c r="N40" s="3053"/>
      <c r="O40" s="3053"/>
      <c r="P40" s="3053"/>
      <c r="Q40" s="3053"/>
      <c r="R40" s="3053"/>
      <c r="S40" s="3053"/>
      <c r="T40" s="3053"/>
      <c r="U40" s="3053"/>
      <c r="V40" s="3053"/>
      <c r="W40" s="3053"/>
      <c r="X40" s="3053"/>
      <c r="Y40" s="3053"/>
      <c r="Z40" s="3053"/>
      <c r="AB40" s="124"/>
      <c r="AC40" s="1"/>
      <c r="AD40" s="1"/>
      <c r="AE40" s="1"/>
      <c r="AF40" s="1"/>
      <c r="AG40" s="1"/>
      <c r="AH40" s="1"/>
      <c r="AI40" s="1"/>
      <c r="AJ40" s="1"/>
      <c r="AK40" s="1"/>
      <c r="AL40" s="1"/>
      <c r="AM40" s="123"/>
      <c r="AN40" s="7"/>
      <c r="AP40" s="434"/>
      <c r="AQ40" s="434"/>
      <c r="AR40" s="434"/>
      <c r="AS40" s="434"/>
      <c r="AT40" s="434"/>
      <c r="AU40" s="434"/>
    </row>
    <row r="41" spans="1:66" ht="14.1" customHeight="1">
      <c r="A41" s="125"/>
      <c r="B41" s="436"/>
      <c r="C41" s="346"/>
      <c r="D41" s="125"/>
      <c r="E41" s="3053"/>
      <c r="F41" s="3053"/>
      <c r="G41" s="3053"/>
      <c r="H41" s="3053"/>
      <c r="I41" s="3053"/>
      <c r="J41" s="3053"/>
      <c r="K41" s="3053"/>
      <c r="L41" s="3053"/>
      <c r="M41" s="3053"/>
      <c r="N41" s="3053"/>
      <c r="O41" s="3053"/>
      <c r="P41" s="3053"/>
      <c r="Q41" s="3053"/>
      <c r="R41" s="3053"/>
      <c r="S41" s="3053"/>
      <c r="T41" s="3053"/>
      <c r="U41" s="3053"/>
      <c r="V41" s="3053"/>
      <c r="W41" s="3053"/>
      <c r="X41" s="3053"/>
      <c r="Y41" s="3053"/>
      <c r="Z41" s="3053"/>
      <c r="AA41" s="6"/>
      <c r="AB41" s="3"/>
      <c r="AN41" s="7"/>
      <c r="AP41" s="434"/>
      <c r="AQ41" s="434"/>
      <c r="AR41" s="434"/>
      <c r="AS41" s="434"/>
      <c r="AT41" s="434"/>
      <c r="AU41" s="434"/>
    </row>
    <row r="42" spans="1:66" ht="14.1" customHeight="1">
      <c r="A42" s="125"/>
      <c r="B42" s="8"/>
      <c r="C42" s="125"/>
      <c r="D42" s="125"/>
      <c r="E42" s="3053"/>
      <c r="F42" s="3053"/>
      <c r="G42" s="3053"/>
      <c r="H42" s="3053"/>
      <c r="I42" s="3053"/>
      <c r="J42" s="3053"/>
      <c r="K42" s="3053"/>
      <c r="L42" s="3053"/>
      <c r="M42" s="3053"/>
      <c r="N42" s="3053"/>
      <c r="O42" s="3053"/>
      <c r="P42" s="3053"/>
      <c r="Q42" s="3053"/>
      <c r="R42" s="3053"/>
      <c r="S42" s="3053"/>
      <c r="T42" s="3053"/>
      <c r="U42" s="3053"/>
      <c r="V42" s="3053"/>
      <c r="W42" s="3053"/>
      <c r="X42" s="3053"/>
      <c r="Y42" s="3053"/>
      <c r="Z42" s="3053"/>
      <c r="AA42" s="437"/>
      <c r="AB42" s="3"/>
      <c r="AC42" s="22"/>
      <c r="AD42" s="22"/>
      <c r="AE42" s="22"/>
      <c r="AF42" s="22"/>
      <c r="AG42" s="22"/>
      <c r="AH42" s="22"/>
      <c r="AI42" s="22"/>
      <c r="AJ42" s="22"/>
      <c r="AK42" s="22"/>
      <c r="AL42" s="22"/>
      <c r="AM42" s="22"/>
      <c r="AN42" s="7"/>
      <c r="AP42" s="434"/>
      <c r="AQ42" s="434"/>
      <c r="AR42" s="434"/>
      <c r="AS42" s="434"/>
      <c r="AT42" s="434"/>
      <c r="AU42" s="434"/>
    </row>
    <row r="43" spans="1:66" ht="14.1" customHeight="1">
      <c r="A43" s="125"/>
      <c r="B43" s="8"/>
      <c r="AA43" s="6"/>
      <c r="AB43" s="3"/>
      <c r="AC43" s="22"/>
      <c r="AD43" s="35"/>
      <c r="AE43" s="22"/>
      <c r="AF43" s="35"/>
      <c r="AG43" s="35"/>
      <c r="AH43" s="35"/>
      <c r="AI43" s="35"/>
      <c r="AJ43" s="35"/>
      <c r="AK43" s="86"/>
      <c r="AL43" s="86"/>
      <c r="AM43" s="86"/>
      <c r="AN43" s="7"/>
      <c r="AP43" s="434"/>
      <c r="AQ43" s="434"/>
      <c r="AR43" s="434"/>
      <c r="AS43" s="434"/>
      <c r="AT43" s="434"/>
      <c r="AU43" s="434"/>
    </row>
    <row r="44" spans="1:66" ht="14.1" customHeight="1">
      <c r="A44" s="125"/>
      <c r="B44" s="3202" t="s">
        <v>1343</v>
      </c>
      <c r="C44" s="3203"/>
      <c r="D44" s="3204" t="s">
        <v>1612</v>
      </c>
      <c r="E44" s="3204"/>
      <c r="F44" s="3204"/>
      <c r="G44" s="3204"/>
      <c r="H44" s="3204"/>
      <c r="I44" s="3204"/>
      <c r="J44" s="3204"/>
      <c r="K44" s="3204"/>
      <c r="L44" s="3204"/>
      <c r="M44" s="3204"/>
      <c r="N44" s="3204"/>
      <c r="O44" s="3204"/>
      <c r="P44" s="3204"/>
      <c r="Q44" s="3204"/>
      <c r="R44" s="3204"/>
      <c r="S44" s="3204"/>
      <c r="T44" s="3204"/>
      <c r="U44" s="3204"/>
      <c r="V44" s="3204"/>
      <c r="W44" s="3204"/>
      <c r="X44" s="3204"/>
      <c r="Y44" s="3204"/>
      <c r="Z44" s="3204"/>
      <c r="AB44" s="456" t="s">
        <v>126</v>
      </c>
      <c r="AC44" s="590" t="s">
        <v>1640</v>
      </c>
      <c r="AD44" s="160"/>
      <c r="AE44" s="160"/>
      <c r="AF44" s="160"/>
      <c r="AG44" s="160"/>
      <c r="AH44" s="160"/>
      <c r="AI44" s="160"/>
      <c r="AJ44" s="160"/>
      <c r="AK44" s="160"/>
      <c r="AL44" s="160"/>
      <c r="AM44" s="86"/>
      <c r="AN44" s="7"/>
      <c r="AP44" s="434"/>
      <c r="AQ44" s="434"/>
      <c r="AR44" s="434"/>
      <c r="AS44" s="434"/>
      <c r="AT44" s="434"/>
      <c r="AU44" s="434"/>
      <c r="AV44" s="434"/>
    </row>
    <row r="45" spans="1:66" ht="9.9499999999999993" customHeight="1">
      <c r="A45" s="125"/>
      <c r="B45" s="43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B45" s="299"/>
      <c r="AC45" s="1198"/>
      <c r="AD45" s="1198"/>
      <c r="AE45" s="1198"/>
      <c r="AF45" s="1198"/>
      <c r="AG45" s="1198"/>
      <c r="AH45" s="1198"/>
      <c r="AI45" s="1198"/>
      <c r="AJ45" s="1198"/>
      <c r="AK45" s="1198"/>
      <c r="AL45" s="1198"/>
      <c r="AM45" s="1198"/>
      <c r="AN45" s="7"/>
      <c r="AP45" s="434"/>
      <c r="AQ45" s="434"/>
      <c r="AR45" s="434"/>
      <c r="AS45" s="434"/>
      <c r="AT45" s="434"/>
      <c r="AU45" s="434"/>
    </row>
    <row r="46" spans="1:66" ht="14.1" customHeight="1">
      <c r="A46" s="125"/>
      <c r="B46" s="292"/>
      <c r="C46" s="297"/>
      <c r="D46" s="120" t="s">
        <v>594</v>
      </c>
      <c r="E46" s="3238" t="s">
        <v>1344</v>
      </c>
      <c r="F46" s="3238"/>
      <c r="G46" s="3238"/>
      <c r="H46" s="3238"/>
      <c r="I46" s="3238"/>
      <c r="J46" s="3238"/>
      <c r="K46" s="3238"/>
      <c r="L46" s="3238"/>
      <c r="M46" s="3238"/>
      <c r="N46" s="3238"/>
      <c r="O46" s="3238"/>
      <c r="P46" s="3238"/>
      <c r="Q46" s="3238"/>
      <c r="R46" s="3238"/>
      <c r="S46" s="3238"/>
      <c r="T46" s="3238"/>
      <c r="U46" s="3238"/>
      <c r="V46" s="3238"/>
      <c r="W46" s="3238"/>
      <c r="X46" s="3238"/>
      <c r="Y46" s="3238"/>
      <c r="Z46" s="3238"/>
      <c r="AA46" s="347"/>
      <c r="AB46" s="439"/>
      <c r="AC46" s="1199"/>
      <c r="AD46" s="1199"/>
      <c r="AE46" s="1199"/>
      <c r="AF46" s="1199"/>
      <c r="AG46" s="1199"/>
      <c r="AH46" s="1199"/>
      <c r="AI46" s="1199"/>
      <c r="AJ46" s="1199"/>
      <c r="AK46" s="1199"/>
      <c r="AL46" s="1199"/>
      <c r="AM46" s="1199"/>
      <c r="AN46" s="7"/>
      <c r="AP46" s="434"/>
      <c r="AQ46" s="434"/>
      <c r="AR46" s="434"/>
      <c r="AS46" s="434"/>
      <c r="AT46" s="434"/>
      <c r="AU46" s="434"/>
    </row>
    <row r="47" spans="1:66" ht="14.1" customHeight="1">
      <c r="A47" s="125"/>
      <c r="B47" s="292"/>
      <c r="C47" s="301"/>
      <c r="D47" s="270" t="s">
        <v>1340</v>
      </c>
      <c r="E47" s="367"/>
      <c r="F47" s="367"/>
      <c r="G47" s="347"/>
      <c r="H47" s="347"/>
      <c r="I47" s="347"/>
      <c r="J47" s="347"/>
      <c r="K47" s="347"/>
      <c r="L47" s="347"/>
      <c r="M47" s="347"/>
      <c r="N47" s="343" t="s">
        <v>497</v>
      </c>
      <c r="O47" s="3205"/>
      <c r="P47" s="3205"/>
      <c r="Q47" s="3206"/>
      <c r="R47" s="3206"/>
      <c r="S47" s="343" t="s">
        <v>98</v>
      </c>
      <c r="T47" s="3206"/>
      <c r="U47" s="3206"/>
      <c r="V47" s="343" t="s">
        <v>28</v>
      </c>
      <c r="W47" s="3206"/>
      <c r="X47" s="3206"/>
      <c r="Y47" s="3204" t="s">
        <v>312</v>
      </c>
      <c r="Z47" s="3204"/>
      <c r="AA47" s="347"/>
      <c r="AB47" s="439"/>
      <c r="AC47" s="1199"/>
      <c r="AD47" s="1199"/>
      <c r="AE47" s="1199"/>
      <c r="AF47" s="1199"/>
      <c r="AG47" s="1199"/>
      <c r="AH47" s="1199"/>
      <c r="AI47" s="1199"/>
      <c r="AJ47" s="1199"/>
      <c r="AK47" s="1199"/>
      <c r="AL47" s="1199"/>
      <c r="AM47" s="1199"/>
      <c r="AN47" s="7"/>
      <c r="AO47" s="120"/>
      <c r="AP47" s="10"/>
      <c r="AQ47" s="1"/>
      <c r="AR47" s="1"/>
      <c r="AS47" s="1"/>
      <c r="AT47" s="1"/>
      <c r="AU47" s="1"/>
    </row>
    <row r="48" spans="1:66" ht="14.1" customHeight="1">
      <c r="A48" s="125"/>
      <c r="B48" s="440"/>
      <c r="C48" s="300"/>
      <c r="D48" s="270"/>
      <c r="E48" s="367"/>
      <c r="F48" s="367"/>
      <c r="G48" s="347"/>
      <c r="H48" s="347"/>
      <c r="I48" s="347"/>
      <c r="J48" s="347"/>
      <c r="K48" s="347"/>
      <c r="L48" s="347"/>
      <c r="M48" s="347"/>
      <c r="N48" s="343"/>
      <c r="O48" s="127"/>
      <c r="P48" s="127"/>
      <c r="Q48" s="441"/>
      <c r="R48" s="441"/>
      <c r="S48" s="343"/>
      <c r="T48" s="441"/>
      <c r="U48" s="441"/>
      <c r="V48" s="343"/>
      <c r="W48" s="441"/>
      <c r="X48" s="441"/>
      <c r="Y48" s="344"/>
      <c r="Z48" s="344"/>
      <c r="AA48" s="347"/>
      <c r="AB48" s="442"/>
      <c r="AC48" s="507"/>
      <c r="AD48" s="507"/>
      <c r="AE48" s="507"/>
      <c r="AF48" s="507"/>
      <c r="AG48" s="507"/>
      <c r="AH48" s="507"/>
      <c r="AI48" s="507"/>
      <c r="AJ48" s="507"/>
      <c r="AK48" s="507"/>
      <c r="AL48" s="86"/>
      <c r="AM48" s="86"/>
      <c r="AN48" s="7"/>
      <c r="AP48" s="128"/>
      <c r="AQ48" s="128"/>
      <c r="AR48" s="128"/>
      <c r="AS48" s="128"/>
      <c r="AT48" s="128"/>
      <c r="AU48" s="128"/>
    </row>
    <row r="49" spans="1:47" ht="14.1" customHeight="1">
      <c r="A49" s="125"/>
      <c r="B49" s="292"/>
      <c r="C49" s="301"/>
      <c r="D49" s="367" t="s">
        <v>1613</v>
      </c>
      <c r="E49" s="347"/>
      <c r="F49" s="347"/>
      <c r="G49" s="347"/>
      <c r="H49" s="347"/>
      <c r="I49" s="347"/>
      <c r="J49" s="347"/>
      <c r="K49" s="347"/>
      <c r="L49" s="347"/>
      <c r="M49" s="347"/>
      <c r="N49" s="347"/>
      <c r="O49" s="347"/>
      <c r="P49" s="347"/>
      <c r="Q49" s="347"/>
      <c r="R49" s="347"/>
      <c r="S49" s="347"/>
      <c r="T49" s="270"/>
      <c r="U49" s="343"/>
      <c r="V49" s="343"/>
      <c r="W49" s="443"/>
      <c r="X49" s="351"/>
      <c r="Y49" s="351"/>
      <c r="Z49" s="270"/>
      <c r="AA49" s="347"/>
      <c r="AB49" s="458" t="s">
        <v>126</v>
      </c>
      <c r="AC49" s="3054" t="s">
        <v>1565</v>
      </c>
      <c r="AD49" s="3054"/>
      <c r="AE49" s="3054"/>
      <c r="AF49" s="3054"/>
      <c r="AG49" s="3054"/>
      <c r="AH49" s="3054"/>
      <c r="AI49" s="3054"/>
      <c r="AJ49" s="3054"/>
      <c r="AK49" s="3054"/>
      <c r="AL49" s="3054"/>
      <c r="AM49" s="3054"/>
      <c r="AN49" s="7"/>
      <c r="AP49" s="128"/>
      <c r="AQ49" s="128"/>
      <c r="AR49" s="128"/>
      <c r="AS49" s="128"/>
      <c r="AT49" s="128"/>
      <c r="AU49" s="128"/>
    </row>
    <row r="50" spans="1:47" ht="14.1" customHeight="1">
      <c r="A50" s="125"/>
      <c r="B50" s="292"/>
      <c r="D50" s="301"/>
      <c r="E50" s="347"/>
      <c r="F50" s="444"/>
      <c r="G50" s="345"/>
      <c r="H50" s="120"/>
      <c r="I50" s="121"/>
      <c r="J50" s="121"/>
      <c r="K50" s="445"/>
      <c r="L50" s="445"/>
      <c r="M50" s="291"/>
      <c r="N50" s="445"/>
      <c r="O50" s="445"/>
      <c r="P50" s="291"/>
      <c r="Q50" s="445"/>
      <c r="R50" s="445"/>
      <c r="U50" s="345"/>
      <c r="X50" s="345"/>
      <c r="Y50" s="345"/>
      <c r="Z50" s="345"/>
      <c r="AA50" s="345"/>
      <c r="AB50" s="458" t="s">
        <v>126</v>
      </c>
      <c r="AC50" s="3054" t="s">
        <v>1566</v>
      </c>
      <c r="AD50" s="3054"/>
      <c r="AE50" s="3054"/>
      <c r="AF50" s="3054"/>
      <c r="AG50" s="3054"/>
      <c r="AH50" s="3054"/>
      <c r="AI50" s="3054"/>
      <c r="AJ50" s="3054"/>
      <c r="AK50" s="3054"/>
      <c r="AL50" s="3054"/>
      <c r="AM50" s="3054"/>
      <c r="AN50" s="7"/>
      <c r="AP50" s="128"/>
      <c r="AQ50" s="128"/>
      <c r="AR50" s="128"/>
      <c r="AS50" s="128"/>
      <c r="AT50" s="128"/>
      <c r="AU50" s="128"/>
    </row>
    <row r="51" spans="1:47" ht="14.1" customHeight="1">
      <c r="A51" s="125"/>
      <c r="B51" s="5"/>
      <c r="C51" s="125"/>
      <c r="D51" s="446"/>
      <c r="E51" s="444"/>
      <c r="M51" s="4"/>
      <c r="V51" s="444"/>
      <c r="W51" s="444"/>
      <c r="X51" s="444"/>
      <c r="Y51" s="444"/>
      <c r="Z51" s="444"/>
      <c r="AA51" s="347"/>
      <c r="AB51" s="459"/>
      <c r="AC51" s="507"/>
      <c r="AD51" s="507"/>
      <c r="AE51" s="507"/>
      <c r="AF51" s="507"/>
      <c r="AG51" s="507"/>
      <c r="AH51" s="507"/>
      <c r="AI51" s="507"/>
      <c r="AJ51" s="507"/>
      <c r="AK51" s="507"/>
      <c r="AL51" s="23"/>
      <c r="AM51" s="23"/>
      <c r="AN51" s="354"/>
    </row>
    <row r="52" spans="1:47">
      <c r="B52" s="8"/>
      <c r="C52" s="296"/>
      <c r="D52" s="125" t="s">
        <v>1614</v>
      </c>
      <c r="E52" s="291"/>
      <c r="F52" s="291"/>
      <c r="G52" s="291"/>
      <c r="H52" s="291"/>
      <c r="I52" s="291"/>
      <c r="J52" s="291"/>
      <c r="K52" s="125"/>
      <c r="L52" s="291"/>
      <c r="M52" s="291"/>
      <c r="N52" s="444"/>
      <c r="O52" s="444"/>
      <c r="P52" s="444"/>
      <c r="Q52" s="444"/>
      <c r="R52" s="444"/>
      <c r="S52" s="444"/>
      <c r="T52" s="444"/>
      <c r="U52" s="444"/>
      <c r="V52" s="444"/>
      <c r="W52" s="444"/>
      <c r="X52" s="444"/>
      <c r="Y52" s="444"/>
      <c r="Z52" s="444"/>
      <c r="AA52" s="347"/>
      <c r="AB52" s="456" t="s">
        <v>126</v>
      </c>
      <c r="AC52" s="1490" t="s">
        <v>1639</v>
      </c>
      <c r="AD52" s="1490"/>
      <c r="AE52" s="1490"/>
      <c r="AF52" s="1490"/>
      <c r="AG52" s="1490"/>
      <c r="AH52" s="1490"/>
      <c r="AI52" s="1490"/>
      <c r="AJ52" s="1490"/>
      <c r="AK52" s="1490"/>
      <c r="AL52" s="1490"/>
      <c r="AM52" s="1490"/>
      <c r="AN52" s="7"/>
    </row>
    <row r="53" spans="1:47">
      <c r="B53" s="438"/>
      <c r="C53" s="298"/>
      <c r="D53" s="347"/>
      <c r="E53" s="271"/>
      <c r="F53" s="271"/>
      <c r="G53" s="271"/>
      <c r="H53" s="271"/>
      <c r="I53" s="271"/>
      <c r="J53" s="271"/>
      <c r="K53" s="271"/>
      <c r="L53" s="271"/>
      <c r="M53" s="271"/>
      <c r="N53" s="271"/>
      <c r="O53" s="271"/>
      <c r="P53" s="271"/>
      <c r="Q53" s="271"/>
      <c r="R53" s="271"/>
      <c r="S53" s="271"/>
      <c r="T53" s="271"/>
      <c r="U53" s="271"/>
      <c r="V53" s="271"/>
      <c r="W53" s="271"/>
      <c r="X53" s="271"/>
      <c r="Y53" s="271"/>
      <c r="Z53" s="271"/>
      <c r="AA53" s="347"/>
      <c r="AB53" s="457"/>
      <c r="AC53" s="1490"/>
      <c r="AD53" s="1490"/>
      <c r="AE53" s="1490"/>
      <c r="AF53" s="1490"/>
      <c r="AG53" s="1490"/>
      <c r="AH53" s="1490"/>
      <c r="AI53" s="1490"/>
      <c r="AJ53" s="1490"/>
      <c r="AK53" s="1490"/>
      <c r="AL53" s="1490"/>
      <c r="AM53" s="1490"/>
      <c r="AN53" s="7"/>
    </row>
    <row r="54" spans="1:47">
      <c r="B54" s="8"/>
      <c r="D54" s="4" t="s">
        <v>1615</v>
      </c>
      <c r="G54" s="271"/>
      <c r="H54" s="271"/>
      <c r="I54" s="271"/>
      <c r="J54" s="271"/>
      <c r="K54" s="271"/>
      <c r="L54" s="271"/>
      <c r="M54" s="271"/>
      <c r="N54" s="271"/>
      <c r="O54" s="271"/>
      <c r="P54" s="271"/>
      <c r="Q54" s="271"/>
      <c r="R54" s="271"/>
      <c r="S54" s="271"/>
      <c r="T54" s="271"/>
      <c r="U54" s="271"/>
      <c r="V54" s="271"/>
      <c r="W54" s="271"/>
      <c r="X54" s="271"/>
      <c r="Y54" s="271"/>
      <c r="Z54" s="271"/>
      <c r="AA54" s="347"/>
      <c r="AB54" s="458" t="s">
        <v>126</v>
      </c>
      <c r="AC54" s="3274" t="s">
        <v>1567</v>
      </c>
      <c r="AD54" s="3274"/>
      <c r="AE54" s="3274"/>
      <c r="AF54" s="3274"/>
      <c r="AG54" s="3274"/>
      <c r="AH54" s="3274"/>
      <c r="AI54" s="3274"/>
      <c r="AJ54" s="3274"/>
      <c r="AK54" s="3274"/>
      <c r="AL54" s="3274"/>
      <c r="AM54" s="3274"/>
      <c r="AN54" s="7"/>
    </row>
    <row r="55" spans="1:47">
      <c r="B55" s="8"/>
      <c r="D55" s="271"/>
      <c r="E55" s="444"/>
      <c r="F55" s="444"/>
      <c r="G55" s="444"/>
      <c r="H55" s="444"/>
      <c r="I55" s="444"/>
      <c r="J55" s="444"/>
      <c r="K55" s="444"/>
      <c r="L55" s="444"/>
      <c r="M55" s="444"/>
      <c r="N55" s="444"/>
      <c r="O55" s="444"/>
      <c r="P55" s="444"/>
      <c r="Q55" s="444"/>
      <c r="R55" s="444"/>
      <c r="S55" s="444"/>
      <c r="T55" s="444"/>
      <c r="U55" s="444"/>
      <c r="V55" s="444"/>
      <c r="W55" s="444"/>
      <c r="X55" s="444"/>
      <c r="Y55" s="444"/>
      <c r="Z55" s="444"/>
      <c r="AA55" s="347"/>
      <c r="AB55" s="458" t="s">
        <v>126</v>
      </c>
      <c r="AC55" s="3274" t="s">
        <v>1568</v>
      </c>
      <c r="AD55" s="3274"/>
      <c r="AE55" s="3274"/>
      <c r="AF55" s="3274"/>
      <c r="AG55" s="3274"/>
      <c r="AH55" s="3274"/>
      <c r="AI55" s="3274"/>
      <c r="AJ55" s="3274"/>
      <c r="AK55" s="3274"/>
      <c r="AL55" s="3274"/>
      <c r="AM55" s="3274"/>
      <c r="AN55" s="7"/>
    </row>
    <row r="56" spans="1:47" ht="9" customHeight="1">
      <c r="B56" s="8"/>
      <c r="D56" s="347"/>
      <c r="E56" s="444"/>
      <c r="F56" s="444"/>
      <c r="G56" s="444"/>
      <c r="H56" s="444"/>
      <c r="I56" s="444"/>
      <c r="J56" s="444"/>
      <c r="K56" s="444"/>
      <c r="L56" s="444"/>
      <c r="M56" s="444"/>
      <c r="N56" s="444"/>
      <c r="O56" s="444"/>
      <c r="P56" s="444"/>
      <c r="Q56" s="444"/>
      <c r="R56" s="444"/>
      <c r="S56" s="444"/>
      <c r="T56" s="444"/>
      <c r="U56" s="444"/>
      <c r="V56" s="444"/>
      <c r="W56" s="444"/>
      <c r="X56" s="444"/>
      <c r="Y56" s="444"/>
      <c r="Z56" s="444"/>
      <c r="AA56" s="347"/>
      <c r="AB56" s="459"/>
      <c r="AC56" s="507"/>
      <c r="AD56" s="507"/>
      <c r="AE56" s="507"/>
      <c r="AF56" s="507"/>
      <c r="AG56" s="507"/>
      <c r="AH56" s="507"/>
      <c r="AI56" s="507"/>
      <c r="AJ56" s="507"/>
      <c r="AK56" s="507"/>
      <c r="AL56" s="22"/>
      <c r="AM56" s="22"/>
      <c r="AN56" s="7"/>
    </row>
    <row r="57" spans="1:47">
      <c r="B57" s="8"/>
      <c r="D57" s="4" t="s">
        <v>594</v>
      </c>
      <c r="E57" s="3079" t="s">
        <v>1345</v>
      </c>
      <c r="F57" s="3079"/>
      <c r="G57" s="3079"/>
      <c r="H57" s="3079"/>
      <c r="I57" s="3079"/>
      <c r="J57" s="3079"/>
      <c r="K57" s="3079"/>
      <c r="L57" s="3079"/>
      <c r="M57" s="3079"/>
      <c r="N57" s="3079"/>
      <c r="O57" s="3079"/>
      <c r="P57" s="3079"/>
      <c r="Q57" s="3079"/>
      <c r="R57" s="3079"/>
      <c r="S57" s="3079"/>
      <c r="T57" s="3079"/>
      <c r="U57" s="3079"/>
      <c r="V57" s="3079"/>
      <c r="W57" s="3079"/>
      <c r="X57" s="3079"/>
      <c r="Y57" s="3079"/>
      <c r="Z57" s="3079"/>
      <c r="AA57" s="347"/>
      <c r="AB57" s="447"/>
      <c r="AC57" s="348"/>
      <c r="AD57" s="348"/>
      <c r="AE57" s="348"/>
      <c r="AF57" s="348"/>
      <c r="AG57" s="348"/>
      <c r="AH57" s="348"/>
      <c r="AI57" s="348"/>
      <c r="AJ57" s="348"/>
      <c r="AK57" s="348"/>
      <c r="AN57" s="7"/>
    </row>
    <row r="58" spans="1:47" ht="6" customHeight="1">
      <c r="B58" s="8"/>
      <c r="E58" s="125"/>
      <c r="F58" s="125"/>
      <c r="G58" s="125"/>
      <c r="H58" s="125"/>
      <c r="I58" s="125"/>
      <c r="J58" s="125"/>
      <c r="K58" s="125"/>
      <c r="L58" s="125"/>
      <c r="M58" s="125"/>
      <c r="N58" s="125"/>
      <c r="O58" s="125"/>
      <c r="P58" s="125"/>
      <c r="Q58" s="125"/>
      <c r="R58" s="125"/>
      <c r="S58" s="125"/>
      <c r="T58" s="125"/>
      <c r="U58" s="125"/>
      <c r="V58" s="125"/>
      <c r="W58" s="125"/>
      <c r="X58" s="125"/>
      <c r="Y58" s="125"/>
      <c r="Z58" s="125"/>
      <c r="AA58" s="347"/>
      <c r="AB58" s="351"/>
      <c r="AC58" s="348"/>
      <c r="AD58" s="348"/>
      <c r="AE58" s="348"/>
      <c r="AF58" s="348"/>
      <c r="AG58" s="348"/>
      <c r="AH58" s="348"/>
      <c r="AI58" s="348"/>
      <c r="AJ58" s="348"/>
      <c r="AK58" s="348"/>
      <c r="AN58" s="7"/>
    </row>
    <row r="59" spans="1:47">
      <c r="B59" s="8"/>
      <c r="D59" s="3079" t="s">
        <v>1341</v>
      </c>
      <c r="E59" s="3079"/>
      <c r="F59" s="3079"/>
      <c r="G59" s="3079"/>
      <c r="H59" s="3079"/>
      <c r="I59" s="3079"/>
      <c r="J59" s="3082" t="s">
        <v>1342</v>
      </c>
      <c r="K59" s="3082"/>
      <c r="L59" s="3082"/>
      <c r="M59" s="3239" t="s">
        <v>833</v>
      </c>
      <c r="N59" s="3239"/>
      <c r="O59" s="3206"/>
      <c r="P59" s="3206"/>
      <c r="Q59" s="291" t="s">
        <v>98</v>
      </c>
      <c r="R59" s="3206"/>
      <c r="S59" s="3206"/>
      <c r="T59" s="291" t="s">
        <v>28</v>
      </c>
      <c r="U59" s="3206"/>
      <c r="V59" s="3206"/>
      <c r="W59" s="3079" t="s">
        <v>312</v>
      </c>
      <c r="X59" s="3079"/>
      <c r="Y59" s="291" t="s">
        <v>273</v>
      </c>
      <c r="Z59" s="3239" t="s">
        <v>833</v>
      </c>
      <c r="AA59" s="3239"/>
      <c r="AB59" s="3206" t="s">
        <v>141</v>
      </c>
      <c r="AC59" s="3206"/>
      <c r="AD59" s="291" t="s">
        <v>98</v>
      </c>
      <c r="AE59" s="3206"/>
      <c r="AF59" s="3206"/>
      <c r="AG59" s="291" t="s">
        <v>28</v>
      </c>
      <c r="AH59" s="3206"/>
      <c r="AI59" s="3206"/>
      <c r="AJ59" s="3079" t="s">
        <v>312</v>
      </c>
      <c r="AK59" s="3079"/>
      <c r="AN59" s="7"/>
    </row>
    <row r="60" spans="1:47">
      <c r="B60" s="8"/>
      <c r="E60" s="3236"/>
      <c r="F60" s="3236"/>
      <c r="G60" s="3236"/>
      <c r="H60" s="3236"/>
      <c r="I60" s="3236"/>
      <c r="J60" s="3236"/>
      <c r="K60" s="3236"/>
      <c r="L60" s="3236"/>
      <c r="M60" s="3236"/>
      <c r="N60" s="3236"/>
      <c r="O60" s="3236"/>
      <c r="P60" s="3236"/>
      <c r="Q60" s="3236"/>
      <c r="R60" s="3236"/>
      <c r="S60" s="3236"/>
      <c r="T60" s="3236"/>
      <c r="U60" s="3236"/>
      <c r="V60" s="3236"/>
      <c r="W60" s="3236"/>
      <c r="X60" s="3236"/>
      <c r="Y60" s="3236"/>
      <c r="Z60" s="3236"/>
      <c r="AA60" s="3236"/>
      <c r="AB60" s="3236"/>
      <c r="AC60" s="3236"/>
      <c r="AD60" s="3236"/>
      <c r="AE60" s="3236"/>
      <c r="AF60" s="3236"/>
      <c r="AG60" s="3236"/>
      <c r="AH60" s="3236"/>
      <c r="AI60" s="3236"/>
      <c r="AJ60" s="3236"/>
      <c r="AK60" s="21"/>
      <c r="AN60" s="7"/>
    </row>
    <row r="61" spans="1:47">
      <c r="B61" s="8"/>
      <c r="E61" s="3236"/>
      <c r="F61" s="3236"/>
      <c r="G61" s="3236"/>
      <c r="H61" s="3236"/>
      <c r="I61" s="3236"/>
      <c r="J61" s="3236"/>
      <c r="K61" s="3236"/>
      <c r="L61" s="3236"/>
      <c r="M61" s="3236"/>
      <c r="N61" s="3236"/>
      <c r="O61" s="3236"/>
      <c r="P61" s="3236"/>
      <c r="Q61" s="3236"/>
      <c r="R61" s="3236"/>
      <c r="S61" s="3236"/>
      <c r="T61" s="3236"/>
      <c r="U61" s="3236"/>
      <c r="V61" s="3236"/>
      <c r="W61" s="3236"/>
      <c r="X61" s="3236"/>
      <c r="Y61" s="3236"/>
      <c r="Z61" s="3236"/>
      <c r="AA61" s="3236"/>
      <c r="AB61" s="3236"/>
      <c r="AC61" s="3236"/>
      <c r="AD61" s="3236"/>
      <c r="AE61" s="3236"/>
      <c r="AF61" s="3236"/>
      <c r="AG61" s="3236"/>
      <c r="AH61" s="3236"/>
      <c r="AI61" s="3236"/>
      <c r="AJ61" s="3236"/>
      <c r="AK61" s="21"/>
      <c r="AN61" s="7"/>
    </row>
    <row r="62" spans="1:47">
      <c r="B62" s="8"/>
      <c r="D62" s="347"/>
      <c r="E62" s="271"/>
      <c r="F62" s="271"/>
      <c r="G62" s="271"/>
      <c r="H62" s="271"/>
      <c r="I62" s="271"/>
      <c r="J62" s="271"/>
      <c r="K62" s="271"/>
      <c r="L62" s="271"/>
      <c r="M62" s="271"/>
      <c r="N62" s="271"/>
      <c r="O62" s="271"/>
      <c r="P62" s="271"/>
      <c r="Q62" s="271"/>
      <c r="R62" s="271"/>
      <c r="S62" s="271"/>
      <c r="T62" s="271"/>
      <c r="U62" s="271"/>
      <c r="V62" s="271"/>
      <c r="W62" s="271"/>
      <c r="X62" s="271"/>
      <c r="Y62" s="271"/>
      <c r="Z62" s="271"/>
      <c r="AA62" s="347"/>
      <c r="AB62" s="350"/>
      <c r="AC62" s="347"/>
      <c r="AD62" s="347"/>
      <c r="AE62" s="347"/>
      <c r="AF62" s="347"/>
      <c r="AG62" s="347"/>
      <c r="AH62" s="347"/>
      <c r="AI62" s="347"/>
      <c r="AJ62" s="347"/>
      <c r="AK62" s="347"/>
      <c r="AN62" s="7"/>
    </row>
    <row r="63" spans="1:47">
      <c r="B63" s="8"/>
      <c r="D63" s="3079" t="s">
        <v>1616</v>
      </c>
      <c r="E63" s="3079"/>
      <c r="F63" s="3079"/>
      <c r="G63" s="3079"/>
      <c r="H63" s="3079"/>
      <c r="I63" s="3079"/>
      <c r="J63" s="3079"/>
      <c r="K63" s="3079"/>
      <c r="L63" s="3079"/>
      <c r="M63" s="3079"/>
      <c r="N63" s="3079"/>
      <c r="O63" s="3079"/>
      <c r="P63" s="3079"/>
      <c r="Q63" s="3079"/>
      <c r="R63" s="3079"/>
      <c r="S63" s="3079"/>
      <c r="T63" s="3079"/>
      <c r="U63" s="3079"/>
      <c r="V63" s="3079"/>
      <c r="W63" s="3079"/>
      <c r="X63" s="3079"/>
      <c r="Y63" s="3079"/>
      <c r="Z63" s="3079"/>
      <c r="AA63" s="3079"/>
      <c r="AB63" s="295"/>
      <c r="AD63" s="21"/>
      <c r="AE63" s="21"/>
      <c r="AF63" s="21"/>
      <c r="AG63" s="21"/>
      <c r="AH63" s="21"/>
      <c r="AI63" s="21"/>
      <c r="AJ63" s="21"/>
      <c r="AK63" s="347"/>
      <c r="AN63" s="7"/>
    </row>
    <row r="64" spans="1:47">
      <c r="B64" s="8"/>
      <c r="E64" s="3053"/>
      <c r="F64" s="3053"/>
      <c r="G64" s="3053"/>
      <c r="H64" s="3053"/>
      <c r="I64" s="3053"/>
      <c r="J64" s="3053"/>
      <c r="K64" s="3053"/>
      <c r="L64" s="3053"/>
      <c r="M64" s="3053"/>
      <c r="N64" s="3053"/>
      <c r="O64" s="3053"/>
      <c r="P64" s="3053"/>
      <c r="Q64" s="3053"/>
      <c r="R64" s="3053"/>
      <c r="S64" s="3053"/>
      <c r="T64" s="3053"/>
      <c r="U64" s="3053"/>
      <c r="V64" s="3053"/>
      <c r="W64" s="3053"/>
      <c r="X64" s="3053"/>
      <c r="Y64" s="3053"/>
      <c r="Z64" s="3053"/>
      <c r="AA64" s="3053"/>
      <c r="AB64" s="3053"/>
      <c r="AC64" s="3053"/>
      <c r="AD64" s="3053"/>
      <c r="AE64" s="3053"/>
      <c r="AF64" s="3053"/>
      <c r="AG64" s="3053"/>
      <c r="AH64" s="3053"/>
      <c r="AI64" s="3053"/>
      <c r="AJ64" s="3053"/>
      <c r="AK64" s="347"/>
      <c r="AN64" s="7"/>
    </row>
    <row r="65" spans="2:40">
      <c r="B65" s="8"/>
      <c r="E65" s="3053"/>
      <c r="F65" s="3053"/>
      <c r="G65" s="3053"/>
      <c r="H65" s="3053"/>
      <c r="I65" s="3053"/>
      <c r="J65" s="3053"/>
      <c r="K65" s="3053"/>
      <c r="L65" s="3053"/>
      <c r="M65" s="3053"/>
      <c r="N65" s="3053"/>
      <c r="O65" s="3053"/>
      <c r="P65" s="3053"/>
      <c r="Q65" s="3053"/>
      <c r="R65" s="3053"/>
      <c r="S65" s="3053"/>
      <c r="T65" s="3053"/>
      <c r="U65" s="3053"/>
      <c r="V65" s="3053"/>
      <c r="W65" s="3053"/>
      <c r="X65" s="3053"/>
      <c r="Y65" s="3053"/>
      <c r="Z65" s="3053"/>
      <c r="AA65" s="3053"/>
      <c r="AB65" s="3053"/>
      <c r="AC65" s="3053"/>
      <c r="AD65" s="3053"/>
      <c r="AE65" s="3053"/>
      <c r="AF65" s="3053"/>
      <c r="AG65" s="3053"/>
      <c r="AH65" s="3053"/>
      <c r="AI65" s="3053"/>
      <c r="AJ65" s="3053"/>
      <c r="AK65" s="347"/>
      <c r="AN65" s="7"/>
    </row>
    <row r="66" spans="2:40" ht="6.95" customHeight="1" thickBot="1">
      <c r="B66" s="114"/>
      <c r="C66" s="2"/>
      <c r="D66" s="2"/>
      <c r="E66" s="2"/>
      <c r="F66" s="2"/>
      <c r="G66" s="2"/>
      <c r="H66" s="2"/>
      <c r="I66" s="2"/>
      <c r="J66" s="2"/>
      <c r="K66" s="2"/>
      <c r="L66" s="2"/>
      <c r="M66" s="448"/>
      <c r="N66" s="2"/>
      <c r="O66" s="2"/>
      <c r="P66" s="2"/>
      <c r="Q66" s="2"/>
      <c r="R66" s="2"/>
      <c r="S66" s="2"/>
      <c r="T66" s="2"/>
      <c r="U66" s="2"/>
      <c r="V66" s="2"/>
      <c r="W66" s="2"/>
      <c r="X66" s="2"/>
      <c r="Y66" s="2"/>
      <c r="Z66" s="2"/>
      <c r="AA66" s="2"/>
      <c r="AB66" s="115"/>
      <c r="AC66" s="2"/>
      <c r="AD66" s="2"/>
      <c r="AE66" s="2"/>
      <c r="AF66" s="2"/>
      <c r="AG66" s="2"/>
      <c r="AH66" s="2"/>
      <c r="AI66" s="2"/>
      <c r="AJ66" s="2"/>
      <c r="AK66" s="2"/>
      <c r="AL66" s="2"/>
      <c r="AM66" s="2"/>
      <c r="AN66" s="272"/>
    </row>
  </sheetData>
  <sheetProtection algorithmName="SHA-512" hashValue="bDXoREkSmuGBEwyUstttHxOoi8K/vUSbGwBgzQXjMPQbOmn1aiDCmzsa98yRcfanLFb6DNrDlqX/eRCIBZKO3A==" saltValue="n+t/Zu6N7e8QhvjbSZ2iFA==" spinCount="100000" sheet="1" formatCells="0" formatColumns="0" formatRows="0"/>
  <mergeCells count="179">
    <mergeCell ref="AQ10:AW11"/>
    <mergeCell ref="AX10:BO11"/>
    <mergeCell ref="AQ12:AW16"/>
    <mergeCell ref="AX17:BO18"/>
    <mergeCell ref="AX12:BO16"/>
    <mergeCell ref="AB59:AC59"/>
    <mergeCell ref="AE59:AF59"/>
    <mergeCell ref="AH59:AI59"/>
    <mergeCell ref="AJ59:AK59"/>
    <mergeCell ref="AB31:AM32"/>
    <mergeCell ref="AB27:AM28"/>
    <mergeCell ref="AQ17:AW18"/>
    <mergeCell ref="AB12:AC12"/>
    <mergeCell ref="AD12:AH12"/>
    <mergeCell ref="AI12:AM12"/>
    <mergeCell ref="AI11:AM11"/>
    <mergeCell ref="AB11:AC11"/>
    <mergeCell ref="AD11:AH11"/>
    <mergeCell ref="AC54:AM54"/>
    <mergeCell ref="AC55:AM55"/>
    <mergeCell ref="AC52:AM53"/>
    <mergeCell ref="E60:AJ61"/>
    <mergeCell ref="D63:AA63"/>
    <mergeCell ref="E64:AJ65"/>
    <mergeCell ref="D18:AM18"/>
    <mergeCell ref="E46:Z46"/>
    <mergeCell ref="E57:Z57"/>
    <mergeCell ref="W47:X47"/>
    <mergeCell ref="Y47:Z47"/>
    <mergeCell ref="D59:I59"/>
    <mergeCell ref="J59:L59"/>
    <mergeCell ref="M59:N59"/>
    <mergeCell ref="O59:P59"/>
    <mergeCell ref="R59:S59"/>
    <mergeCell ref="U59:V59"/>
    <mergeCell ref="W59:X59"/>
    <mergeCell ref="Z59:AA59"/>
    <mergeCell ref="X33:AA34"/>
    <mergeCell ref="AB33:AM34"/>
    <mergeCell ref="D35:Z35"/>
    <mergeCell ref="X29:AA30"/>
    <mergeCell ref="AB29:AM30"/>
    <mergeCell ref="D27:F28"/>
    <mergeCell ref="G27:J28"/>
    <mergeCell ref="K27:O28"/>
    <mergeCell ref="B37:C37"/>
    <mergeCell ref="D37:Z38"/>
    <mergeCell ref="E39:Z39"/>
    <mergeCell ref="D33:F34"/>
    <mergeCell ref="G33:J34"/>
    <mergeCell ref="K33:O34"/>
    <mergeCell ref="P33:Q34"/>
    <mergeCell ref="R33:U34"/>
    <mergeCell ref="V33:W34"/>
    <mergeCell ref="B44:C44"/>
    <mergeCell ref="D44:Z44"/>
    <mergeCell ref="O47:P47"/>
    <mergeCell ref="Q47:R47"/>
    <mergeCell ref="T47:U47"/>
    <mergeCell ref="C19:C34"/>
    <mergeCell ref="D19:F20"/>
    <mergeCell ref="G19:J20"/>
    <mergeCell ref="K19:O20"/>
    <mergeCell ref="P19:Q20"/>
    <mergeCell ref="X31:AA32"/>
    <mergeCell ref="D31:F32"/>
    <mergeCell ref="G31:J32"/>
    <mergeCell ref="K31:O32"/>
    <mergeCell ref="P31:Q32"/>
    <mergeCell ref="R31:U32"/>
    <mergeCell ref="V31:W32"/>
    <mergeCell ref="X27:AA28"/>
    <mergeCell ref="D29:F30"/>
    <mergeCell ref="G29:J30"/>
    <mergeCell ref="K29:O30"/>
    <mergeCell ref="P29:Q30"/>
    <mergeCell ref="R29:U30"/>
    <mergeCell ref="V29:W30"/>
    <mergeCell ref="P27:Q28"/>
    <mergeCell ref="R27:U28"/>
    <mergeCell ref="V27:W28"/>
    <mergeCell ref="R25:U26"/>
    <mergeCell ref="V25:W26"/>
    <mergeCell ref="X25:AA26"/>
    <mergeCell ref="AB25:AM26"/>
    <mergeCell ref="D23:F24"/>
    <mergeCell ref="G23:J24"/>
    <mergeCell ref="K23:O24"/>
    <mergeCell ref="P23:Q24"/>
    <mergeCell ref="R23:U24"/>
    <mergeCell ref="V23:W24"/>
    <mergeCell ref="X23:AA24"/>
    <mergeCell ref="AB23:AM24"/>
    <mergeCell ref="D25:F26"/>
    <mergeCell ref="G25:J26"/>
    <mergeCell ref="K25:O26"/>
    <mergeCell ref="P25:Q26"/>
    <mergeCell ref="R19:U20"/>
    <mergeCell ref="V19:W20"/>
    <mergeCell ref="X19:AA20"/>
    <mergeCell ref="AB19:AM20"/>
    <mergeCell ref="D21:F22"/>
    <mergeCell ref="G21:J22"/>
    <mergeCell ref="K21:O22"/>
    <mergeCell ref="P21:Q22"/>
    <mergeCell ref="R21:U22"/>
    <mergeCell ref="V21:W22"/>
    <mergeCell ref="X21:AA22"/>
    <mergeCell ref="AB21:AM22"/>
    <mergeCell ref="D16:F16"/>
    <mergeCell ref="G16:K16"/>
    <mergeCell ref="L16:N16"/>
    <mergeCell ref="O16:R16"/>
    <mergeCell ref="S16:V16"/>
    <mergeCell ref="X16:AA16"/>
    <mergeCell ref="AB16:AC16"/>
    <mergeCell ref="AD16:AH16"/>
    <mergeCell ref="AI16:AM16"/>
    <mergeCell ref="D15:F15"/>
    <mergeCell ref="G15:K15"/>
    <mergeCell ref="L15:N15"/>
    <mergeCell ref="O15:R15"/>
    <mergeCell ref="S15:V15"/>
    <mergeCell ref="X15:AA15"/>
    <mergeCell ref="AB15:AC15"/>
    <mergeCell ref="AD15:AH15"/>
    <mergeCell ref="AI15:AM15"/>
    <mergeCell ref="D14:F14"/>
    <mergeCell ref="G14:K14"/>
    <mergeCell ref="L14:N14"/>
    <mergeCell ref="O14:R14"/>
    <mergeCell ref="S14:V14"/>
    <mergeCell ref="X14:AA14"/>
    <mergeCell ref="AB14:AC14"/>
    <mergeCell ref="AD14:AH14"/>
    <mergeCell ref="AI14:AM14"/>
    <mergeCell ref="D13:F13"/>
    <mergeCell ref="G13:K13"/>
    <mergeCell ref="L13:N13"/>
    <mergeCell ref="O13:R13"/>
    <mergeCell ref="S13:V13"/>
    <mergeCell ref="X13:AA13"/>
    <mergeCell ref="AB13:AC13"/>
    <mergeCell ref="AD13:AH13"/>
    <mergeCell ref="AI13:AM13"/>
    <mergeCell ref="D12:F12"/>
    <mergeCell ref="G12:K12"/>
    <mergeCell ref="L12:N12"/>
    <mergeCell ref="O12:R12"/>
    <mergeCell ref="S12:V12"/>
    <mergeCell ref="D11:F11"/>
    <mergeCell ref="G11:K11"/>
    <mergeCell ref="L11:N11"/>
    <mergeCell ref="O11:R11"/>
    <mergeCell ref="S11:V11"/>
    <mergeCell ref="X11:AA11"/>
    <mergeCell ref="X12:AA12"/>
    <mergeCell ref="E40:Z42"/>
    <mergeCell ref="AC50:AM50"/>
    <mergeCell ref="AC49:AM49"/>
    <mergeCell ref="A1:AN1"/>
    <mergeCell ref="B3:AA3"/>
    <mergeCell ref="AB3:AN3"/>
    <mergeCell ref="B4:C4"/>
    <mergeCell ref="D4:Z4"/>
    <mergeCell ref="AB9:AH9"/>
    <mergeCell ref="AI9:AM10"/>
    <mergeCell ref="AB10:AC10"/>
    <mergeCell ref="AD10:AH10"/>
    <mergeCell ref="D8:AM8"/>
    <mergeCell ref="D7:AM7"/>
    <mergeCell ref="D5:Z5"/>
    <mergeCell ref="B7:C7"/>
    <mergeCell ref="C9:C16"/>
    <mergeCell ref="D9:F10"/>
    <mergeCell ref="G9:K10"/>
    <mergeCell ref="L9:N10"/>
    <mergeCell ref="O9:R10"/>
    <mergeCell ref="S9:AA10"/>
  </mergeCells>
  <phoneticPr fontId="4"/>
  <conditionalFormatting sqref="D23 R23 X23 R25:U25 R27:U27 R29:U29 R31:U31">
    <cfRule type="containsBlanks" dxfId="278" priority="39">
      <formula>LEN(TRIM(D23))=0</formula>
    </cfRule>
  </conditionalFormatting>
  <conditionalFormatting sqref="D25 D27 D29 D31">
    <cfRule type="containsBlanks" dxfId="277" priority="33">
      <formula>LEN(TRIM(D25))=0</formula>
    </cfRule>
  </conditionalFormatting>
  <conditionalFormatting sqref="D33">
    <cfRule type="containsBlanks" dxfId="276" priority="24">
      <formula>LEN(TRIM(D33))=0</formula>
    </cfRule>
  </conditionalFormatting>
  <conditionalFormatting sqref="D12:F16 AB12:AC16">
    <cfRule type="containsBlanks" dxfId="275" priority="40">
      <formula>LEN(TRIM(D12))=0</formula>
    </cfRule>
  </conditionalFormatting>
  <conditionalFormatting sqref="E40:Z42">
    <cfRule type="containsBlanks" dxfId="274" priority="1">
      <formula>LEN(TRIM(E40))=0</formula>
    </cfRule>
  </conditionalFormatting>
  <conditionalFormatting sqref="E60:AJ61 E64:AJ65">
    <cfRule type="containsBlanks" dxfId="273" priority="19">
      <formula>LEN(TRIM(E60))=0</formula>
    </cfRule>
  </conditionalFormatting>
  <conditionalFormatting sqref="G25 G27 G29 G31">
    <cfRule type="containsBlanks" dxfId="272" priority="32">
      <formula>LEN(TRIM(G25))=0</formula>
    </cfRule>
  </conditionalFormatting>
  <conditionalFormatting sqref="G33">
    <cfRule type="containsBlanks" dxfId="271" priority="23">
      <formula>LEN(TRIM(G33))=0</formula>
    </cfRule>
  </conditionalFormatting>
  <conditionalFormatting sqref="G12:K16 S12:AA16 AD12:AM16 G23 K23 P23:Q23 V23 K25 P25:Q25 V25:W25 K27 P27:Q27 V27:W27 K29 P29:Q29 V29:W29 K31 P31:Q31 V31:W31">
    <cfRule type="containsBlanks" dxfId="270" priority="41">
      <formula>LEN(TRIM(G12))=0</formula>
    </cfRule>
  </conditionalFormatting>
  <conditionalFormatting sqref="K33">
    <cfRule type="containsBlanks" dxfId="269" priority="22">
      <formula>LEN(TRIM(K33))=0</formula>
    </cfRule>
  </conditionalFormatting>
  <conditionalFormatting sqref="L12:R16">
    <cfRule type="containsBlanks" dxfId="268" priority="11">
      <formula>LEN(TRIM(L12))=0</formula>
    </cfRule>
  </conditionalFormatting>
  <conditionalFormatting sqref="O47:P47">
    <cfRule type="containsBlanks" dxfId="267" priority="17">
      <formula>LEN(TRIM(O47))=0</formula>
    </cfRule>
  </conditionalFormatting>
  <conditionalFormatting sqref="O59:P59 AB59:AC59">
    <cfRule type="containsBlanks" dxfId="266" priority="16">
      <formula>LEN(TRIM(O59))=0</formula>
    </cfRule>
  </conditionalFormatting>
  <conditionalFormatting sqref="P33:Q33">
    <cfRule type="containsBlanks" dxfId="265" priority="21">
      <formula>LEN(TRIM(P33))=0</formula>
    </cfRule>
  </conditionalFormatting>
  <conditionalFormatting sqref="Q47:R47 T47:U47 W47:X47">
    <cfRule type="containsBlanks" dxfId="264" priority="18">
      <formula>LEN(TRIM(Q47))=0</formula>
    </cfRule>
  </conditionalFormatting>
  <conditionalFormatting sqref="R59:S59 U59:V59 AE59:AF59 AH59:AI59">
    <cfRule type="containsBlanks" dxfId="263" priority="15">
      <formula>LEN(TRIM(R59))=0</formula>
    </cfRule>
  </conditionalFormatting>
  <conditionalFormatting sqref="R33:U33">
    <cfRule type="containsBlanks" dxfId="262" priority="28">
      <formula>LEN(TRIM(R33))=0</formula>
    </cfRule>
  </conditionalFormatting>
  <conditionalFormatting sqref="V33:W33">
    <cfRule type="containsBlanks" dxfId="261" priority="27">
      <formula>LEN(TRIM(V33))=0</formula>
    </cfRule>
  </conditionalFormatting>
  <conditionalFormatting sqref="X25">
    <cfRule type="containsBlanks" dxfId="260" priority="10">
      <formula>LEN(TRIM(X25))=0</formula>
    </cfRule>
  </conditionalFormatting>
  <conditionalFormatting sqref="X27">
    <cfRule type="containsBlanks" dxfId="259" priority="9">
      <formula>LEN(TRIM(X27))=0</formula>
    </cfRule>
  </conditionalFormatting>
  <conditionalFormatting sqref="X29">
    <cfRule type="containsBlanks" dxfId="258" priority="8">
      <formula>LEN(TRIM(X29))=0</formula>
    </cfRule>
  </conditionalFormatting>
  <conditionalFormatting sqref="X31">
    <cfRule type="containsBlanks" dxfId="257" priority="7">
      <formula>LEN(TRIM(X31))=0</formula>
    </cfRule>
  </conditionalFormatting>
  <conditionalFormatting sqref="X33">
    <cfRule type="containsBlanks" dxfId="256" priority="6">
      <formula>LEN(TRIM(X33))=0</formula>
    </cfRule>
  </conditionalFormatting>
  <conditionalFormatting sqref="AB23:AM34">
    <cfRule type="containsBlanks" dxfId="255" priority="25">
      <formula>LEN(TRIM(AB23))=0</formula>
    </cfRule>
  </conditionalFormatting>
  <dataValidations count="6">
    <dataValidation type="list" allowBlank="1" showInputMessage="1" sqref="R21 R23 R25:U25 R27:U27 R29:U29 R31:U31 R33:U33 L11:N16" xr:uid="{A4088CBC-5F44-4180-9CA5-2C8BED0E47D7}">
      <formula1>"　,保育士,看護師,准看護師,子育て支援員,調理員,栄養士,事務員,用務員,保育助手,副園長,園長"</formula1>
    </dataValidation>
    <dataValidation type="list" allowBlank="1" showInputMessage="1" showErrorMessage="1" sqref="D21 D23 D25 D27 D29 D31 D33" xr:uid="{89BB3CB5-B524-412B-818B-46E3248413AA}">
      <formula1>"退職,転出"</formula1>
    </dataValidation>
    <dataValidation type="list" allowBlank="1" showInputMessage="1" showErrorMessage="1" sqref="O47:P47" xr:uid="{2A7E62C2-71C6-4C33-B647-9A79A2413860}">
      <formula1>"　,平成,令和"</formula1>
    </dataValidation>
    <dataValidation type="list" allowBlank="1" showInputMessage="1" sqref="D11:F16" xr:uid="{98EC9E7F-DD69-4FAE-846A-98E394484BB0}">
      <formula1>"　,産休,育休,介護休,病休,その他"</formula1>
    </dataValidation>
    <dataValidation type="list" allowBlank="1" showInputMessage="1" showErrorMessage="1" sqref="AB11:AC16" xr:uid="{2DF69343-1D5E-477B-81DF-7B4D531AD232}">
      <formula1>"　,有,無"</formula1>
    </dataValidation>
    <dataValidation type="list" allowBlank="1" showInputMessage="1" showErrorMessage="1" sqref="O11:R16 X21:AA34" xr:uid="{36C42BA8-C2DF-4610-9B88-100B854FAD7E}">
      <formula1>"　,正規職員,常勤(非正規),短時間(非正規)"</formula1>
    </dataValidation>
  </dataValidations>
  <printOptions horizontalCentered="1"/>
  <pageMargins left="0.70866141732283472" right="0.31496062992125984" top="0.39370078740157483" bottom="0.39370078740157483" header="0.51181102362204722" footer="0.51181102362204722"/>
  <pageSetup paperSize="9"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3927" r:id="rId4" name="Check Box 7">
              <controlPr defaultSize="0" autoFill="0" autoLine="0" autoPict="0">
                <anchor moveWithCells="1" sizeWithCells="1">
                  <from>
                    <xdr:col>19</xdr:col>
                    <xdr:colOff>152400</xdr:colOff>
                    <xdr:row>37</xdr:row>
                    <xdr:rowOff>9525</xdr:rowOff>
                  </from>
                  <to>
                    <xdr:col>22</xdr:col>
                    <xdr:colOff>161925</xdr:colOff>
                    <xdr:row>38</xdr:row>
                    <xdr:rowOff>38100</xdr:rowOff>
                  </to>
                </anchor>
              </controlPr>
            </control>
          </mc:Choice>
        </mc:AlternateContent>
        <mc:AlternateContent xmlns:mc="http://schemas.openxmlformats.org/markup-compatibility/2006">
          <mc:Choice Requires="x14">
            <control shapeId="1233928" r:id="rId5" name="Check Box 8">
              <controlPr defaultSize="0" autoFill="0" autoLine="0" autoPict="0">
                <anchor moveWithCells="1" sizeWithCells="1">
                  <from>
                    <xdr:col>23</xdr:col>
                    <xdr:colOff>28575</xdr:colOff>
                    <xdr:row>37</xdr:row>
                    <xdr:rowOff>9525</xdr:rowOff>
                  </from>
                  <to>
                    <xdr:col>26</xdr:col>
                    <xdr:colOff>47625</xdr:colOff>
                    <xdr:row>38</xdr:row>
                    <xdr:rowOff>28575</xdr:rowOff>
                  </to>
                </anchor>
              </controlPr>
            </control>
          </mc:Choice>
        </mc:AlternateContent>
        <mc:AlternateContent xmlns:mc="http://schemas.openxmlformats.org/markup-compatibility/2006">
          <mc:Choice Requires="x14">
            <control shapeId="1233921" r:id="rId6" name="Check Box 1">
              <controlPr defaultSize="0" autoFill="0" autoLine="0" autoPict="0">
                <anchor moveWithCells="1" sizeWithCells="1">
                  <from>
                    <xdr:col>19</xdr:col>
                    <xdr:colOff>152400</xdr:colOff>
                    <xdr:row>43</xdr:row>
                    <xdr:rowOff>0</xdr:rowOff>
                  </from>
                  <to>
                    <xdr:col>22</xdr:col>
                    <xdr:colOff>161925</xdr:colOff>
                    <xdr:row>44</xdr:row>
                    <xdr:rowOff>19050</xdr:rowOff>
                  </to>
                </anchor>
              </controlPr>
            </control>
          </mc:Choice>
        </mc:AlternateContent>
        <mc:AlternateContent xmlns:mc="http://schemas.openxmlformats.org/markup-compatibility/2006">
          <mc:Choice Requires="x14">
            <control shapeId="1233922" r:id="rId7" name="Check Box 95">
              <controlPr defaultSize="0" autoFill="0" autoLine="0" autoPict="0">
                <anchor moveWithCells="1" sizeWithCells="1">
                  <from>
                    <xdr:col>23</xdr:col>
                    <xdr:colOff>28575</xdr:colOff>
                    <xdr:row>43</xdr:row>
                    <xdr:rowOff>0</xdr:rowOff>
                  </from>
                  <to>
                    <xdr:col>26</xdr:col>
                    <xdr:colOff>47625</xdr:colOff>
                    <xdr:row>44</xdr:row>
                    <xdr:rowOff>9525</xdr:rowOff>
                  </to>
                </anchor>
              </controlPr>
            </control>
          </mc:Choice>
        </mc:AlternateContent>
        <mc:AlternateContent xmlns:mc="http://schemas.openxmlformats.org/markup-compatibility/2006">
          <mc:Choice Requires="x14">
            <control shapeId="1233949" r:id="rId8" name="Check Box 29">
              <controlPr defaultSize="0" autoFill="0" autoLine="0" autoPict="0">
                <anchor moveWithCells="1" sizeWithCells="1">
                  <from>
                    <xdr:col>19</xdr:col>
                    <xdr:colOff>152400</xdr:colOff>
                    <xdr:row>50</xdr:row>
                    <xdr:rowOff>152400</xdr:rowOff>
                  </from>
                  <to>
                    <xdr:col>22</xdr:col>
                    <xdr:colOff>161925</xdr:colOff>
                    <xdr:row>52</xdr:row>
                    <xdr:rowOff>28575</xdr:rowOff>
                  </to>
                </anchor>
              </controlPr>
            </control>
          </mc:Choice>
        </mc:AlternateContent>
        <mc:AlternateContent xmlns:mc="http://schemas.openxmlformats.org/markup-compatibility/2006">
          <mc:Choice Requires="x14">
            <control shapeId="1233950" r:id="rId9" name="Check Box 30">
              <controlPr defaultSize="0" autoFill="0" autoLine="0" autoPict="0">
                <anchor moveWithCells="1" sizeWithCells="1">
                  <from>
                    <xdr:col>23</xdr:col>
                    <xdr:colOff>28575</xdr:colOff>
                    <xdr:row>50</xdr:row>
                    <xdr:rowOff>152400</xdr:rowOff>
                  </from>
                  <to>
                    <xdr:col>26</xdr:col>
                    <xdr:colOff>47625</xdr:colOff>
                    <xdr:row>52</xdr:row>
                    <xdr:rowOff>19050</xdr:rowOff>
                  </to>
                </anchor>
              </controlPr>
            </control>
          </mc:Choice>
        </mc:AlternateContent>
        <mc:AlternateContent xmlns:mc="http://schemas.openxmlformats.org/markup-compatibility/2006">
          <mc:Choice Requires="x14">
            <control shapeId="1233951" r:id="rId10" name="Check Box 31">
              <controlPr defaultSize="0" autoFill="0" autoLine="0" autoPict="0">
                <anchor moveWithCells="1" sizeWithCells="1">
                  <from>
                    <xdr:col>19</xdr:col>
                    <xdr:colOff>152400</xdr:colOff>
                    <xdr:row>54</xdr:row>
                    <xdr:rowOff>0</xdr:rowOff>
                  </from>
                  <to>
                    <xdr:col>22</xdr:col>
                    <xdr:colOff>161925</xdr:colOff>
                    <xdr:row>55</xdr:row>
                    <xdr:rowOff>47625</xdr:rowOff>
                  </to>
                </anchor>
              </controlPr>
            </control>
          </mc:Choice>
        </mc:AlternateContent>
        <mc:AlternateContent xmlns:mc="http://schemas.openxmlformats.org/markup-compatibility/2006">
          <mc:Choice Requires="x14">
            <control shapeId="1233952" r:id="rId11" name="Check Box 32">
              <controlPr defaultSize="0" autoFill="0" autoLine="0" autoPict="0">
                <anchor moveWithCells="1" sizeWithCells="1">
                  <from>
                    <xdr:col>23</xdr:col>
                    <xdr:colOff>28575</xdr:colOff>
                    <xdr:row>54</xdr:row>
                    <xdr:rowOff>0</xdr:rowOff>
                  </from>
                  <to>
                    <xdr:col>26</xdr:col>
                    <xdr:colOff>47625</xdr:colOff>
                    <xdr:row>55</xdr:row>
                    <xdr:rowOff>38100</xdr:rowOff>
                  </to>
                </anchor>
              </controlPr>
            </control>
          </mc:Choice>
        </mc:AlternateContent>
        <mc:AlternateContent xmlns:mc="http://schemas.openxmlformats.org/markup-compatibility/2006">
          <mc:Choice Requires="x14">
            <control shapeId="1233961" r:id="rId12" name="Check Box 41">
              <controlPr defaultSize="0" autoFill="0" autoLine="0" autoPict="0">
                <anchor moveWithCells="1" sizeWithCells="1">
                  <from>
                    <xdr:col>3</xdr:col>
                    <xdr:colOff>0</xdr:colOff>
                    <xdr:row>48</xdr:row>
                    <xdr:rowOff>133350</xdr:rowOff>
                  </from>
                  <to>
                    <xdr:col>10</xdr:col>
                    <xdr:colOff>47625</xdr:colOff>
                    <xdr:row>50</xdr:row>
                    <xdr:rowOff>57150</xdr:rowOff>
                  </to>
                </anchor>
              </controlPr>
            </control>
          </mc:Choice>
        </mc:AlternateContent>
        <mc:AlternateContent xmlns:mc="http://schemas.openxmlformats.org/markup-compatibility/2006">
          <mc:Choice Requires="x14">
            <control shapeId="1233962" r:id="rId13" name="Check Box 42">
              <controlPr defaultSize="0" autoFill="0" autoLine="0" autoPict="0">
                <anchor moveWithCells="1" sizeWithCells="1">
                  <from>
                    <xdr:col>10</xdr:col>
                    <xdr:colOff>123825</xdr:colOff>
                    <xdr:row>48</xdr:row>
                    <xdr:rowOff>142875</xdr:rowOff>
                  </from>
                  <to>
                    <xdr:col>18</xdr:col>
                    <xdr:colOff>38100</xdr:colOff>
                    <xdr:row>50</xdr:row>
                    <xdr:rowOff>47625</xdr:rowOff>
                  </to>
                </anchor>
              </controlPr>
            </control>
          </mc:Choice>
        </mc:AlternateContent>
        <mc:AlternateContent xmlns:mc="http://schemas.openxmlformats.org/markup-compatibility/2006">
          <mc:Choice Requires="x14">
            <control shapeId="1233963" r:id="rId14" name="Check Box 43">
              <controlPr defaultSize="0" autoFill="0" autoLine="0" autoPict="0">
                <anchor moveWithCells="1" sizeWithCells="1">
                  <from>
                    <xdr:col>21</xdr:col>
                    <xdr:colOff>114300</xdr:colOff>
                    <xdr:row>48</xdr:row>
                    <xdr:rowOff>114300</xdr:rowOff>
                  </from>
                  <to>
                    <xdr:col>26</xdr:col>
                    <xdr:colOff>114300</xdr:colOff>
                    <xdr:row>50</xdr:row>
                    <xdr:rowOff>95250</xdr:rowOff>
                  </to>
                </anchor>
              </controlPr>
            </control>
          </mc:Choice>
        </mc:AlternateContent>
        <mc:AlternateContent xmlns:mc="http://schemas.openxmlformats.org/markup-compatibility/2006">
          <mc:Choice Requires="x14">
            <control shapeId="1233964" r:id="rId15" name="Check Box 44">
              <controlPr defaultSize="0" autoFill="0" autoLine="0" autoPict="0">
                <anchor moveWithCells="1" sizeWithCells="1">
                  <from>
                    <xdr:col>18</xdr:col>
                    <xdr:colOff>66675</xdr:colOff>
                    <xdr:row>48</xdr:row>
                    <xdr:rowOff>104775</xdr:rowOff>
                  </from>
                  <to>
                    <xdr:col>21</xdr:col>
                    <xdr:colOff>38100</xdr:colOff>
                    <xdr:row>50</xdr:row>
                    <xdr:rowOff>95250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3056-6E58-4BD3-AF99-6EDEDCDF56B9}">
  <sheetPr>
    <tabColor rgb="FFFFCCFF"/>
  </sheetPr>
  <dimension ref="A1:BY84"/>
  <sheetViews>
    <sheetView showGridLines="0" view="pageBreakPreview" zoomScaleNormal="100" zoomScaleSheetLayoutView="100" workbookViewId="0">
      <selection activeCell="A3" sqref="A3:BP3"/>
    </sheetView>
  </sheetViews>
  <sheetFormatPr defaultColWidth="8" defaultRowHeight="12"/>
  <cols>
    <col min="1" max="6" width="2.375" style="504" customWidth="1"/>
    <col min="7" max="11" width="2" style="504" customWidth="1"/>
    <col min="12" max="14" width="2.625" style="504" customWidth="1"/>
    <col min="15" max="17" width="3.125" style="504" customWidth="1"/>
    <col min="18" max="20" width="1.875" style="504" customWidth="1"/>
    <col min="21" max="21" width="2.125" style="504" customWidth="1"/>
    <col min="22" max="22" width="1.625" style="504" customWidth="1"/>
    <col min="23" max="23" width="2.125" style="504" customWidth="1"/>
    <col min="24" max="28" width="2.625" style="504" customWidth="1"/>
    <col min="29" max="29" width="2.375" style="504" customWidth="1"/>
    <col min="30" max="31" width="1.875" style="504" customWidth="1"/>
    <col min="32" max="32" width="2.875" style="504" customWidth="1"/>
    <col min="33" max="35" width="1.875" style="504" customWidth="1"/>
    <col min="36" max="36" width="2.875" style="504" customWidth="1"/>
    <col min="37" max="37" width="1.875" style="504" customWidth="1"/>
    <col min="38" max="40" width="2.625" style="504" customWidth="1"/>
    <col min="41" max="51" width="2" style="504" customWidth="1"/>
    <col min="52" max="54" width="2.125" style="504" customWidth="1"/>
    <col min="55" max="58" width="1.875" style="504" customWidth="1"/>
    <col min="59" max="61" width="2.125" style="504" customWidth="1"/>
    <col min="62" max="62" width="2.625" style="504" customWidth="1"/>
    <col min="63" max="68" width="1.875" style="504" customWidth="1"/>
    <col min="69" max="71" width="2.125" style="504" customWidth="1"/>
    <col min="72" max="73" width="8" style="504" hidden="1" customWidth="1"/>
    <col min="74" max="16384" width="8" style="504"/>
  </cols>
  <sheetData>
    <row r="1" spans="1:74" ht="14.1" customHeight="1">
      <c r="A1" s="3275" t="s">
        <v>1449</v>
      </c>
      <c r="B1" s="3276"/>
      <c r="C1" s="3276"/>
      <c r="D1" s="3276"/>
      <c r="E1" s="3276"/>
      <c r="F1" s="3276"/>
      <c r="G1" s="3276"/>
      <c r="H1" s="3276"/>
      <c r="I1" s="3276"/>
      <c r="J1" s="3276"/>
      <c r="K1" s="3276"/>
      <c r="L1" s="3276"/>
      <c r="M1" s="3276"/>
      <c r="N1" s="3276"/>
      <c r="O1" s="3276"/>
      <c r="P1" s="3276"/>
      <c r="Q1" s="3276"/>
      <c r="R1" s="3276"/>
      <c r="S1" s="3276"/>
      <c r="T1" s="3276"/>
      <c r="U1" s="3276"/>
      <c r="V1" s="3276"/>
      <c r="W1" s="3276"/>
      <c r="X1" s="3276"/>
      <c r="Y1" s="3276"/>
      <c r="Z1" s="3276"/>
      <c r="AA1" s="3276"/>
      <c r="AB1" s="3276"/>
      <c r="AC1" s="3276"/>
      <c r="AD1" s="3276"/>
      <c r="AE1" s="3276"/>
      <c r="AF1" s="3276"/>
      <c r="AG1" s="3276"/>
      <c r="AH1" s="3276"/>
      <c r="AI1" s="3276"/>
      <c r="AJ1" s="3276"/>
      <c r="AK1" s="3276"/>
      <c r="AL1" s="3276"/>
      <c r="AM1" s="3276"/>
      <c r="AN1" s="3276"/>
      <c r="AO1" s="3276"/>
      <c r="AP1" s="3276"/>
      <c r="AQ1" s="3276"/>
      <c r="AR1" s="3276"/>
      <c r="AS1" s="3276"/>
      <c r="AT1" s="3276"/>
      <c r="AU1" s="3276"/>
      <c r="AV1" s="3276"/>
      <c r="AW1" s="3276"/>
      <c r="AX1" s="3276"/>
      <c r="AY1" s="3276"/>
      <c r="AZ1" s="3276"/>
      <c r="BA1" s="3276"/>
      <c r="BB1" s="3276"/>
      <c r="BC1" s="3276"/>
      <c r="BD1" s="3276"/>
      <c r="BE1" s="3276"/>
      <c r="BF1" s="3276"/>
      <c r="BG1" s="3276"/>
      <c r="BH1" s="3276"/>
      <c r="BI1" s="3276"/>
      <c r="BJ1" s="3276"/>
      <c r="BK1" s="3276"/>
      <c r="BL1" s="3276"/>
      <c r="BM1" s="3276"/>
      <c r="BN1" s="3276"/>
      <c r="BO1" s="3276"/>
      <c r="BP1" s="3276"/>
      <c r="BR1" s="194"/>
      <c r="BS1" s="194"/>
      <c r="BT1" s="194"/>
      <c r="BU1" s="194"/>
      <c r="BV1" s="194"/>
    </row>
    <row r="2" spans="1:74" ht="5.0999999999999996" customHeight="1"/>
    <row r="3" spans="1:74" ht="14.1" customHeight="1">
      <c r="A3" s="3277" t="s">
        <v>1732</v>
      </c>
      <c r="B3" s="3277"/>
      <c r="C3" s="3277"/>
      <c r="D3" s="3277"/>
      <c r="E3" s="3277"/>
      <c r="F3" s="3277"/>
      <c r="G3" s="3277"/>
      <c r="H3" s="3277"/>
      <c r="I3" s="3277"/>
      <c r="J3" s="3277"/>
      <c r="K3" s="3277"/>
      <c r="L3" s="3277"/>
      <c r="M3" s="3277"/>
      <c r="N3" s="3277"/>
      <c r="O3" s="3277"/>
      <c r="P3" s="3277"/>
      <c r="Q3" s="3277"/>
      <c r="R3" s="3277"/>
      <c r="S3" s="3277"/>
      <c r="T3" s="3277"/>
      <c r="U3" s="3277"/>
      <c r="V3" s="3277"/>
      <c r="W3" s="3277"/>
      <c r="X3" s="3277"/>
      <c r="Y3" s="3277"/>
      <c r="Z3" s="3277"/>
      <c r="AA3" s="3277"/>
      <c r="AB3" s="3277"/>
      <c r="AC3" s="3277"/>
      <c r="AD3" s="3277"/>
      <c r="AE3" s="3277"/>
      <c r="AF3" s="3277"/>
      <c r="AG3" s="3277"/>
      <c r="AH3" s="3277"/>
      <c r="AI3" s="3277"/>
      <c r="AJ3" s="3277"/>
      <c r="AK3" s="3277"/>
      <c r="AL3" s="3277"/>
      <c r="AM3" s="3277"/>
      <c r="AN3" s="3277"/>
      <c r="AO3" s="3277"/>
      <c r="AP3" s="3277"/>
      <c r="AQ3" s="3277"/>
      <c r="AR3" s="3277"/>
      <c r="AS3" s="3277"/>
      <c r="AT3" s="3277"/>
      <c r="AU3" s="3277"/>
      <c r="AV3" s="3277"/>
      <c r="AW3" s="3277"/>
      <c r="AX3" s="3277"/>
      <c r="AY3" s="3277"/>
      <c r="AZ3" s="3277"/>
      <c r="BA3" s="3277"/>
      <c r="BB3" s="3277"/>
      <c r="BC3" s="3277"/>
      <c r="BD3" s="3277"/>
      <c r="BE3" s="3277"/>
      <c r="BF3" s="3277"/>
      <c r="BG3" s="3277"/>
      <c r="BH3" s="3277"/>
      <c r="BI3" s="3277"/>
      <c r="BJ3" s="3277"/>
      <c r="BK3" s="3277"/>
      <c r="BL3" s="3277"/>
      <c r="BM3" s="3277"/>
      <c r="BN3" s="3277"/>
      <c r="BO3" s="3277"/>
      <c r="BP3" s="3277"/>
    </row>
    <row r="4" spans="1:74" ht="6.95" customHeight="1" thickBot="1">
      <c r="A4" s="875"/>
      <c r="B4" s="875"/>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row>
    <row r="5" spans="1:74" s="877" customFormat="1" ht="12.95" customHeight="1">
      <c r="A5" s="3278" t="s">
        <v>55</v>
      </c>
      <c r="B5" s="3280" t="s">
        <v>56</v>
      </c>
      <c r="C5" s="3281"/>
      <c r="D5" s="3281"/>
      <c r="E5" s="3281"/>
      <c r="F5" s="3282"/>
      <c r="G5" s="3280" t="s">
        <v>51</v>
      </c>
      <c r="H5" s="3281"/>
      <c r="I5" s="3281"/>
      <c r="J5" s="3281"/>
      <c r="K5" s="3281"/>
      <c r="L5" s="3282"/>
      <c r="M5" s="3289" t="s">
        <v>52</v>
      </c>
      <c r="N5" s="3292" t="s">
        <v>950</v>
      </c>
      <c r="O5" s="3295" t="s">
        <v>951</v>
      </c>
      <c r="P5" s="3296"/>
      <c r="Q5" s="3297"/>
      <c r="R5" s="3295" t="s">
        <v>95</v>
      </c>
      <c r="S5" s="3296"/>
      <c r="T5" s="3297"/>
      <c r="U5" s="3280" t="s">
        <v>57</v>
      </c>
      <c r="V5" s="3281"/>
      <c r="W5" s="3281"/>
      <c r="X5" s="3281"/>
      <c r="Y5" s="3281"/>
      <c r="Z5" s="3281"/>
      <c r="AA5" s="3281"/>
      <c r="AB5" s="3281"/>
      <c r="AC5" s="3281"/>
      <c r="AD5" s="3322" t="s">
        <v>1265</v>
      </c>
      <c r="AE5" s="3323"/>
      <c r="AF5" s="3323"/>
      <c r="AG5" s="3323"/>
      <c r="AH5" s="3323"/>
      <c r="AI5" s="3323"/>
      <c r="AJ5" s="3323"/>
      <c r="AK5" s="3324"/>
      <c r="AL5" s="3325" t="s">
        <v>1536</v>
      </c>
      <c r="AM5" s="3326"/>
      <c r="AN5" s="3326"/>
      <c r="AO5" s="3326"/>
      <c r="AP5" s="3326"/>
      <c r="AQ5" s="3326"/>
      <c r="AR5" s="3326"/>
      <c r="AS5" s="3326"/>
      <c r="AT5" s="3326"/>
      <c r="AU5" s="3326"/>
      <c r="AV5" s="3327"/>
      <c r="AW5" s="3331" t="s">
        <v>1207</v>
      </c>
      <c r="AX5" s="3332"/>
      <c r="AY5" s="3332"/>
      <c r="AZ5" s="3337" t="s">
        <v>259</v>
      </c>
      <c r="BA5" s="3338"/>
      <c r="BB5" s="3339"/>
      <c r="BC5" s="3343" t="s">
        <v>1578</v>
      </c>
      <c r="BD5" s="3344"/>
      <c r="BE5" s="3344"/>
      <c r="BF5" s="3345"/>
      <c r="BG5" s="3352" t="s">
        <v>1733</v>
      </c>
      <c r="BH5" s="3296"/>
      <c r="BI5" s="3296"/>
      <c r="BJ5" s="3296"/>
      <c r="BK5" s="3296"/>
      <c r="BL5" s="3296"/>
      <c r="BM5" s="3296"/>
      <c r="BN5" s="3296"/>
      <c r="BO5" s="3296"/>
      <c r="BP5" s="3353"/>
    </row>
    <row r="6" spans="1:74" s="877" customFormat="1" ht="12.95" customHeight="1">
      <c r="A6" s="3279"/>
      <c r="B6" s="3283"/>
      <c r="C6" s="3284"/>
      <c r="D6" s="3284"/>
      <c r="E6" s="3284"/>
      <c r="F6" s="3285"/>
      <c r="G6" s="3283"/>
      <c r="H6" s="3284"/>
      <c r="I6" s="3284"/>
      <c r="J6" s="3284"/>
      <c r="K6" s="3284"/>
      <c r="L6" s="3285"/>
      <c r="M6" s="3290"/>
      <c r="N6" s="3293"/>
      <c r="O6" s="2087"/>
      <c r="P6" s="2088"/>
      <c r="Q6" s="2089"/>
      <c r="R6" s="2087"/>
      <c r="S6" s="2088"/>
      <c r="T6" s="2089"/>
      <c r="U6" s="3298"/>
      <c r="V6" s="3299"/>
      <c r="W6" s="3299"/>
      <c r="X6" s="3299"/>
      <c r="Y6" s="3299"/>
      <c r="Z6" s="3299"/>
      <c r="AA6" s="3299"/>
      <c r="AB6" s="3299"/>
      <c r="AC6" s="3299"/>
      <c r="AD6" s="3357" t="s">
        <v>1734</v>
      </c>
      <c r="AE6" s="3303"/>
      <c r="AF6" s="3303"/>
      <c r="AG6" s="3303"/>
      <c r="AH6" s="3302" t="s">
        <v>1735</v>
      </c>
      <c r="AI6" s="3303"/>
      <c r="AJ6" s="3303"/>
      <c r="AK6" s="3359"/>
      <c r="AL6" s="3328"/>
      <c r="AM6" s="3329"/>
      <c r="AN6" s="3329"/>
      <c r="AO6" s="3329"/>
      <c r="AP6" s="3329"/>
      <c r="AQ6" s="3329"/>
      <c r="AR6" s="3329"/>
      <c r="AS6" s="3329"/>
      <c r="AT6" s="3329"/>
      <c r="AU6" s="3329"/>
      <c r="AV6" s="3330"/>
      <c r="AW6" s="3333"/>
      <c r="AX6" s="3334"/>
      <c r="AY6" s="3334"/>
      <c r="AZ6" s="3340"/>
      <c r="BA6" s="3341"/>
      <c r="BB6" s="3342"/>
      <c r="BC6" s="3346"/>
      <c r="BD6" s="3347"/>
      <c r="BE6" s="3347"/>
      <c r="BF6" s="3348"/>
      <c r="BG6" s="3354"/>
      <c r="BH6" s="3355"/>
      <c r="BI6" s="3355"/>
      <c r="BJ6" s="3355"/>
      <c r="BK6" s="3355"/>
      <c r="BL6" s="3355"/>
      <c r="BM6" s="3355"/>
      <c r="BN6" s="3355"/>
      <c r="BO6" s="3355"/>
      <c r="BP6" s="3356"/>
    </row>
    <row r="7" spans="1:74" s="877" customFormat="1" ht="15" customHeight="1">
      <c r="A7" s="3279"/>
      <c r="B7" s="3283"/>
      <c r="C7" s="3284"/>
      <c r="D7" s="3284"/>
      <c r="E7" s="3284"/>
      <c r="F7" s="3285"/>
      <c r="G7" s="3283"/>
      <c r="H7" s="3284"/>
      <c r="I7" s="3284"/>
      <c r="J7" s="3284"/>
      <c r="K7" s="3284"/>
      <c r="L7" s="3285"/>
      <c r="M7" s="3290"/>
      <c r="N7" s="3293"/>
      <c r="O7" s="2090"/>
      <c r="P7" s="2091"/>
      <c r="Q7" s="2092"/>
      <c r="R7" s="2087"/>
      <c r="S7" s="2088"/>
      <c r="T7" s="2089"/>
      <c r="U7" s="3300" t="s">
        <v>58</v>
      </c>
      <c r="V7" s="3301"/>
      <c r="W7" s="3301"/>
      <c r="X7" s="3301"/>
      <c r="Y7" s="3301"/>
      <c r="Z7" s="3302" t="s">
        <v>60</v>
      </c>
      <c r="AA7" s="3303"/>
      <c r="AB7" s="3305" t="s">
        <v>97</v>
      </c>
      <c r="AC7" s="3306"/>
      <c r="AD7" s="3358"/>
      <c r="AE7" s="3304"/>
      <c r="AF7" s="3304"/>
      <c r="AG7" s="3304"/>
      <c r="AH7" s="3360"/>
      <c r="AI7" s="3304"/>
      <c r="AJ7" s="3304"/>
      <c r="AK7" s="3361"/>
      <c r="AL7" s="3307" t="s">
        <v>1736</v>
      </c>
      <c r="AM7" s="3308"/>
      <c r="AN7" s="3308"/>
      <c r="AO7" s="3308"/>
      <c r="AP7" s="3308"/>
      <c r="AQ7" s="3308"/>
      <c r="AR7" s="3308"/>
      <c r="AS7" s="3308"/>
      <c r="AT7" s="3308"/>
      <c r="AU7" s="3308"/>
      <c r="AV7" s="3309"/>
      <c r="AW7" s="3333"/>
      <c r="AX7" s="3334"/>
      <c r="AY7" s="3334"/>
      <c r="AZ7" s="3310" t="s">
        <v>260</v>
      </c>
      <c r="BA7" s="3311"/>
      <c r="BB7" s="3312"/>
      <c r="BC7" s="3346"/>
      <c r="BD7" s="3347"/>
      <c r="BE7" s="3347"/>
      <c r="BF7" s="3348"/>
      <c r="BG7" s="3316" t="s">
        <v>1537</v>
      </c>
      <c r="BH7" s="3317"/>
      <c r="BI7" s="3317"/>
      <c r="BJ7" s="3317"/>
      <c r="BK7" s="3317"/>
      <c r="BL7" s="3317"/>
      <c r="BM7" s="3317"/>
      <c r="BN7" s="3317"/>
      <c r="BO7" s="3317"/>
      <c r="BP7" s="3318"/>
    </row>
    <row r="8" spans="1:74" s="877" customFormat="1" ht="15" customHeight="1">
      <c r="A8" s="3279"/>
      <c r="B8" s="3286"/>
      <c r="C8" s="3287"/>
      <c r="D8" s="3287"/>
      <c r="E8" s="3287"/>
      <c r="F8" s="3288"/>
      <c r="G8" s="3283"/>
      <c r="H8" s="3284"/>
      <c r="I8" s="3284"/>
      <c r="J8" s="3284"/>
      <c r="K8" s="3284"/>
      <c r="L8" s="3285"/>
      <c r="M8" s="3290"/>
      <c r="N8" s="3293"/>
      <c r="O8" s="3333" t="s">
        <v>862</v>
      </c>
      <c r="P8" s="3334"/>
      <c r="Q8" s="3383"/>
      <c r="R8" s="2087"/>
      <c r="S8" s="2088"/>
      <c r="T8" s="2089"/>
      <c r="U8" s="3305" t="s">
        <v>1540</v>
      </c>
      <c r="V8" s="3306"/>
      <c r="W8" s="3306"/>
      <c r="X8" s="3305" t="s">
        <v>96</v>
      </c>
      <c r="Y8" s="3384"/>
      <c r="Z8" s="3304"/>
      <c r="AA8" s="3304"/>
      <c r="AB8" s="2087"/>
      <c r="AC8" s="2088"/>
      <c r="AD8" s="3358"/>
      <c r="AE8" s="3304"/>
      <c r="AF8" s="3304"/>
      <c r="AG8" s="3304"/>
      <c r="AH8" s="3360"/>
      <c r="AI8" s="3304"/>
      <c r="AJ8" s="3304"/>
      <c r="AK8" s="3361"/>
      <c r="AL8" s="3385" t="s">
        <v>1780</v>
      </c>
      <c r="AM8" s="3386"/>
      <c r="AN8" s="3387"/>
      <c r="AO8" s="3388" t="s">
        <v>1781</v>
      </c>
      <c r="AP8" s="3389"/>
      <c r="AQ8" s="3389"/>
      <c r="AR8" s="3390"/>
      <c r="AS8" s="3388" t="s">
        <v>1199</v>
      </c>
      <c r="AT8" s="3389"/>
      <c r="AU8" s="3389"/>
      <c r="AV8" s="3390"/>
      <c r="AW8" s="3333"/>
      <c r="AX8" s="3334"/>
      <c r="AY8" s="3334"/>
      <c r="AZ8" s="3313"/>
      <c r="BA8" s="3314"/>
      <c r="BB8" s="3315"/>
      <c r="BC8" s="3346"/>
      <c r="BD8" s="3347"/>
      <c r="BE8" s="3347"/>
      <c r="BF8" s="3348"/>
      <c r="BG8" s="3316"/>
      <c r="BH8" s="3317"/>
      <c r="BI8" s="3317"/>
      <c r="BJ8" s="3317"/>
      <c r="BK8" s="3317"/>
      <c r="BL8" s="3317"/>
      <c r="BM8" s="3317"/>
      <c r="BN8" s="3317"/>
      <c r="BO8" s="3317"/>
      <c r="BP8" s="3318"/>
    </row>
    <row r="9" spans="1:74" s="877" customFormat="1" ht="15" customHeight="1">
      <c r="A9" s="3279"/>
      <c r="B9" s="3362" t="s">
        <v>264</v>
      </c>
      <c r="C9" s="3363"/>
      <c r="D9" s="3364"/>
      <c r="E9" s="3366" t="s">
        <v>263</v>
      </c>
      <c r="F9" s="3367"/>
      <c r="G9" s="3283"/>
      <c r="H9" s="3284"/>
      <c r="I9" s="3284"/>
      <c r="J9" s="3284"/>
      <c r="K9" s="3284"/>
      <c r="L9" s="3285"/>
      <c r="M9" s="3290"/>
      <c r="N9" s="3293"/>
      <c r="O9" s="3333"/>
      <c r="P9" s="3334"/>
      <c r="Q9" s="3383"/>
      <c r="R9" s="2087"/>
      <c r="S9" s="2088"/>
      <c r="T9" s="2089"/>
      <c r="U9" s="2087"/>
      <c r="V9" s="2088"/>
      <c r="W9" s="2088"/>
      <c r="X9" s="2087"/>
      <c r="Y9" s="2089"/>
      <c r="Z9" s="3304"/>
      <c r="AA9" s="3304"/>
      <c r="AB9" s="2087"/>
      <c r="AC9" s="2088"/>
      <c r="AD9" s="3358"/>
      <c r="AE9" s="3304"/>
      <c r="AF9" s="3304"/>
      <c r="AG9" s="3304"/>
      <c r="AH9" s="3360"/>
      <c r="AI9" s="3304"/>
      <c r="AJ9" s="3304"/>
      <c r="AK9" s="3361"/>
      <c r="AL9" s="3370" t="s">
        <v>1782</v>
      </c>
      <c r="AM9" s="3371"/>
      <c r="AN9" s="3372"/>
      <c r="AO9" s="3370" t="s">
        <v>1783</v>
      </c>
      <c r="AP9" s="3371"/>
      <c r="AQ9" s="3371"/>
      <c r="AR9" s="3372"/>
      <c r="AS9" s="3370" t="s">
        <v>1200</v>
      </c>
      <c r="AT9" s="3371"/>
      <c r="AU9" s="3371"/>
      <c r="AV9" s="3372"/>
      <c r="AW9" s="3333"/>
      <c r="AX9" s="3334"/>
      <c r="AY9" s="3334"/>
      <c r="AZ9" s="3313" t="s">
        <v>261</v>
      </c>
      <c r="BA9" s="3314"/>
      <c r="BB9" s="3315"/>
      <c r="BC9" s="3346"/>
      <c r="BD9" s="3347"/>
      <c r="BE9" s="3347"/>
      <c r="BF9" s="3348"/>
      <c r="BG9" s="3316"/>
      <c r="BH9" s="3317"/>
      <c r="BI9" s="3317"/>
      <c r="BJ9" s="3317"/>
      <c r="BK9" s="3317"/>
      <c r="BL9" s="3317"/>
      <c r="BM9" s="3317"/>
      <c r="BN9" s="3317"/>
      <c r="BO9" s="3317"/>
      <c r="BP9" s="3318"/>
    </row>
    <row r="10" spans="1:74" s="877" customFormat="1" ht="15" customHeight="1">
      <c r="A10" s="3279"/>
      <c r="B10" s="3283"/>
      <c r="C10" s="3284"/>
      <c r="D10" s="3365"/>
      <c r="E10" s="3368"/>
      <c r="F10" s="3369"/>
      <c r="G10" s="3283"/>
      <c r="H10" s="3284"/>
      <c r="I10" s="3284"/>
      <c r="J10" s="3284"/>
      <c r="K10" s="3284"/>
      <c r="L10" s="3285"/>
      <c r="M10" s="3291"/>
      <c r="N10" s="3294"/>
      <c r="O10" s="3333"/>
      <c r="P10" s="3334"/>
      <c r="Q10" s="3383"/>
      <c r="R10" s="2087"/>
      <c r="S10" s="2088"/>
      <c r="T10" s="2089"/>
      <c r="U10" s="2087"/>
      <c r="V10" s="2088"/>
      <c r="W10" s="2088"/>
      <c r="X10" s="2087"/>
      <c r="Y10" s="2089"/>
      <c r="Z10" s="3304"/>
      <c r="AA10" s="3304"/>
      <c r="AB10" s="2087"/>
      <c r="AC10" s="2088"/>
      <c r="AD10" s="878" t="s">
        <v>27</v>
      </c>
      <c r="AE10" s="3376" t="s">
        <v>268</v>
      </c>
      <c r="AF10" s="3376"/>
      <c r="AG10" s="879" t="s">
        <v>17</v>
      </c>
      <c r="AH10" s="880" t="s">
        <v>27</v>
      </c>
      <c r="AI10" s="3376" t="s">
        <v>268</v>
      </c>
      <c r="AJ10" s="3376"/>
      <c r="AK10" s="881" t="s">
        <v>17</v>
      </c>
      <c r="AL10" s="3377" t="s">
        <v>1784</v>
      </c>
      <c r="AM10" s="3378"/>
      <c r="AN10" s="3379"/>
      <c r="AO10" s="3380" t="s">
        <v>1198</v>
      </c>
      <c r="AP10" s="3381"/>
      <c r="AQ10" s="3381"/>
      <c r="AR10" s="3382"/>
      <c r="AS10" s="3377" t="s">
        <v>161</v>
      </c>
      <c r="AT10" s="3378"/>
      <c r="AU10" s="3378"/>
      <c r="AV10" s="3379"/>
      <c r="AW10" s="3335"/>
      <c r="AX10" s="3336"/>
      <c r="AY10" s="3336"/>
      <c r="AZ10" s="3373"/>
      <c r="BA10" s="3374"/>
      <c r="BB10" s="3375"/>
      <c r="BC10" s="3349"/>
      <c r="BD10" s="3350"/>
      <c r="BE10" s="3350"/>
      <c r="BF10" s="3351"/>
      <c r="BG10" s="3319"/>
      <c r="BH10" s="3320"/>
      <c r="BI10" s="3320"/>
      <c r="BJ10" s="3320"/>
      <c r="BK10" s="3320"/>
      <c r="BL10" s="3320"/>
      <c r="BM10" s="3320"/>
      <c r="BN10" s="3320"/>
      <c r="BO10" s="3320"/>
      <c r="BP10" s="3321"/>
    </row>
    <row r="11" spans="1:74" s="877" customFormat="1" ht="15" customHeight="1">
      <c r="A11" s="3467">
        <v>1</v>
      </c>
      <c r="B11" s="3468" t="s">
        <v>1579</v>
      </c>
      <c r="C11" s="3469"/>
      <c r="D11" s="3469"/>
      <c r="E11" s="3469"/>
      <c r="F11" s="3470"/>
      <c r="G11" s="3468" t="s">
        <v>953</v>
      </c>
      <c r="H11" s="3469"/>
      <c r="I11" s="3469"/>
      <c r="J11" s="3469"/>
      <c r="K11" s="3469"/>
      <c r="L11" s="3470"/>
      <c r="M11" s="3471">
        <v>58</v>
      </c>
      <c r="N11" s="3472" t="s">
        <v>258</v>
      </c>
      <c r="O11" s="3437" t="s">
        <v>258</v>
      </c>
      <c r="P11" s="3438"/>
      <c r="Q11" s="3439"/>
      <c r="R11" s="3305" t="s">
        <v>265</v>
      </c>
      <c r="S11" s="3306"/>
      <c r="T11" s="3384"/>
      <c r="U11" s="3426" t="s">
        <v>963</v>
      </c>
      <c r="V11" s="3427"/>
      <c r="W11" s="3428"/>
      <c r="X11" s="3432">
        <v>6</v>
      </c>
      <c r="Y11" s="3434" t="s">
        <v>98</v>
      </c>
      <c r="Z11" s="3435">
        <v>28</v>
      </c>
      <c r="AA11" s="3434" t="s">
        <v>98</v>
      </c>
      <c r="AB11" s="3411">
        <f>IF((X13+Z13)&gt;=12,X11+Z11+1,X11+Z11)</f>
        <v>35</v>
      </c>
      <c r="AC11" s="3413" t="s">
        <v>98</v>
      </c>
      <c r="AD11" s="3415">
        <v>325000</v>
      </c>
      <c r="AE11" s="3416"/>
      <c r="AF11" s="3416"/>
      <c r="AG11" s="3416"/>
      <c r="AH11" s="3419">
        <v>328500</v>
      </c>
      <c r="AI11" s="3416"/>
      <c r="AJ11" s="3416"/>
      <c r="AK11" s="3420"/>
      <c r="AL11" s="3423">
        <v>20000</v>
      </c>
      <c r="AM11" s="3424"/>
      <c r="AN11" s="3425"/>
      <c r="AO11" s="3423">
        <v>26280</v>
      </c>
      <c r="AP11" s="3424"/>
      <c r="AQ11" s="3424"/>
      <c r="AR11" s="3425"/>
      <c r="AS11" s="3483">
        <v>7100</v>
      </c>
      <c r="AT11" s="3484"/>
      <c r="AU11" s="3484"/>
      <c r="AV11" s="3485"/>
      <c r="AW11" s="3486">
        <f>AH11+SUM(AL11:AV13)</f>
        <v>391880</v>
      </c>
      <c r="AX11" s="3487"/>
      <c r="AY11" s="3487"/>
      <c r="AZ11" s="3488">
        <v>8</v>
      </c>
      <c r="BA11" s="3489"/>
      <c r="BB11" s="3490"/>
      <c r="BC11" s="882"/>
      <c r="BD11" s="883"/>
      <c r="BE11" s="883"/>
      <c r="BF11" s="884"/>
      <c r="BG11" s="3391" t="s">
        <v>1208</v>
      </c>
      <c r="BH11" s="3392"/>
      <c r="BI11" s="3392"/>
      <c r="BJ11" s="3392"/>
      <c r="BK11" s="3392"/>
      <c r="BL11" s="3392"/>
      <c r="BM11" s="3392"/>
      <c r="BN11" s="3392"/>
      <c r="BO11" s="3392"/>
      <c r="BP11" s="3393"/>
    </row>
    <row r="12" spans="1:74" s="877" customFormat="1" ht="15" customHeight="1">
      <c r="A12" s="3449"/>
      <c r="B12" s="3460"/>
      <c r="C12" s="3461"/>
      <c r="D12" s="3461"/>
      <c r="E12" s="3461"/>
      <c r="F12" s="3462"/>
      <c r="G12" s="3457"/>
      <c r="H12" s="3458"/>
      <c r="I12" s="3458"/>
      <c r="J12" s="3458"/>
      <c r="K12" s="3458"/>
      <c r="L12" s="3459"/>
      <c r="M12" s="3283"/>
      <c r="N12" s="3465"/>
      <c r="O12" s="3400" t="s">
        <v>863</v>
      </c>
      <c r="P12" s="3401"/>
      <c r="Q12" s="3402"/>
      <c r="R12" s="2087"/>
      <c r="S12" s="2088"/>
      <c r="T12" s="2089"/>
      <c r="U12" s="3429"/>
      <c r="V12" s="3430"/>
      <c r="W12" s="3431"/>
      <c r="X12" s="3433"/>
      <c r="Y12" s="3285"/>
      <c r="Z12" s="3436"/>
      <c r="AA12" s="3285"/>
      <c r="AB12" s="3412"/>
      <c r="AC12" s="3414"/>
      <c r="AD12" s="3417"/>
      <c r="AE12" s="3418"/>
      <c r="AF12" s="3418"/>
      <c r="AG12" s="3418"/>
      <c r="AH12" s="3421"/>
      <c r="AI12" s="3418"/>
      <c r="AJ12" s="3418"/>
      <c r="AK12" s="3422"/>
      <c r="AL12" s="3403"/>
      <c r="AM12" s="3404"/>
      <c r="AN12" s="3405"/>
      <c r="AO12" s="3403"/>
      <c r="AP12" s="3404"/>
      <c r="AQ12" s="3404"/>
      <c r="AR12" s="3405"/>
      <c r="AS12" s="3406"/>
      <c r="AT12" s="3407"/>
      <c r="AU12" s="3407"/>
      <c r="AV12" s="3408"/>
      <c r="AW12" s="3478"/>
      <c r="AX12" s="3479"/>
      <c r="AY12" s="3479"/>
      <c r="AZ12" s="3491"/>
      <c r="BA12" s="3492"/>
      <c r="BB12" s="3493"/>
      <c r="BC12" s="527"/>
      <c r="BD12" s="510"/>
      <c r="BE12" s="510"/>
      <c r="BF12" s="886"/>
      <c r="BG12" s="3394"/>
      <c r="BH12" s="3395"/>
      <c r="BI12" s="3395"/>
      <c r="BJ12" s="3395"/>
      <c r="BK12" s="3395"/>
      <c r="BL12" s="3395"/>
      <c r="BM12" s="3395"/>
      <c r="BN12" s="3395"/>
      <c r="BO12" s="3395"/>
      <c r="BP12" s="3396"/>
    </row>
    <row r="13" spans="1:74" s="877" customFormat="1" ht="15" customHeight="1">
      <c r="A13" s="3449"/>
      <c r="B13" s="3473" t="s">
        <v>1538</v>
      </c>
      <c r="C13" s="3474"/>
      <c r="D13" s="3475"/>
      <c r="E13" s="3476">
        <v>20</v>
      </c>
      <c r="F13" s="3477"/>
      <c r="G13" s="3457"/>
      <c r="H13" s="3458"/>
      <c r="I13" s="3458"/>
      <c r="J13" s="3458"/>
      <c r="K13" s="3458"/>
      <c r="L13" s="3459"/>
      <c r="M13" s="3283"/>
      <c r="N13" s="3465"/>
      <c r="O13" s="3400"/>
      <c r="P13" s="3401"/>
      <c r="Q13" s="3402"/>
      <c r="R13" s="2087"/>
      <c r="S13" s="2088"/>
      <c r="T13" s="2089"/>
      <c r="U13" s="3409">
        <v>43922</v>
      </c>
      <c r="V13" s="3410"/>
      <c r="W13" s="3410"/>
      <c r="X13" s="887">
        <v>2</v>
      </c>
      <c r="Y13" s="888" t="s">
        <v>28</v>
      </c>
      <c r="Z13" s="889">
        <v>10</v>
      </c>
      <c r="AA13" s="888" t="s">
        <v>28</v>
      </c>
      <c r="AB13" s="890">
        <f>IF((X13+Z13)&gt;=12,X13+Z13-12,X13+Z13)</f>
        <v>0</v>
      </c>
      <c r="AC13" s="888" t="s">
        <v>28</v>
      </c>
      <c r="AD13" s="891" t="s">
        <v>27</v>
      </c>
      <c r="AE13" s="3376" t="s">
        <v>965</v>
      </c>
      <c r="AF13" s="3376"/>
      <c r="AG13" s="892" t="s">
        <v>17</v>
      </c>
      <c r="AH13" s="893" t="s">
        <v>27</v>
      </c>
      <c r="AI13" s="3376" t="s">
        <v>966</v>
      </c>
      <c r="AJ13" s="3376"/>
      <c r="AK13" s="894" t="s">
        <v>17</v>
      </c>
      <c r="AL13" s="3440">
        <v>7000</v>
      </c>
      <c r="AM13" s="3441"/>
      <c r="AN13" s="3442"/>
      <c r="AO13" s="3440">
        <v>3000</v>
      </c>
      <c r="AP13" s="3441"/>
      <c r="AQ13" s="3441"/>
      <c r="AR13" s="3442"/>
      <c r="AS13" s="3443"/>
      <c r="AT13" s="3444"/>
      <c r="AU13" s="3444"/>
      <c r="AV13" s="3445"/>
      <c r="AW13" s="3478"/>
      <c r="AX13" s="3479"/>
      <c r="AY13" s="3479"/>
      <c r="AZ13" s="3446">
        <v>20</v>
      </c>
      <c r="BA13" s="2088"/>
      <c r="BB13" s="3447"/>
      <c r="BC13" s="895"/>
      <c r="BD13" s="896"/>
      <c r="BE13" s="896"/>
      <c r="BF13" s="897"/>
      <c r="BG13" s="3397"/>
      <c r="BH13" s="3398"/>
      <c r="BI13" s="3398"/>
      <c r="BJ13" s="3398"/>
      <c r="BK13" s="3398"/>
      <c r="BL13" s="3398"/>
      <c r="BM13" s="3398"/>
      <c r="BN13" s="3398"/>
      <c r="BO13" s="3398"/>
      <c r="BP13" s="3399"/>
    </row>
    <row r="14" spans="1:74" s="877" customFormat="1" ht="15" customHeight="1">
      <c r="A14" s="3448">
        <v>2</v>
      </c>
      <c r="B14" s="3451" t="s">
        <v>1580</v>
      </c>
      <c r="C14" s="3452"/>
      <c r="D14" s="3452"/>
      <c r="E14" s="3452"/>
      <c r="F14" s="3453"/>
      <c r="G14" s="3377" t="s">
        <v>954</v>
      </c>
      <c r="H14" s="3378"/>
      <c r="I14" s="3378"/>
      <c r="J14" s="3378"/>
      <c r="K14" s="3378"/>
      <c r="L14" s="3379"/>
      <c r="M14" s="3463">
        <v>39</v>
      </c>
      <c r="N14" s="3464" t="s">
        <v>258</v>
      </c>
      <c r="O14" s="3510" t="s">
        <v>258</v>
      </c>
      <c r="P14" s="3511"/>
      <c r="Q14" s="3512"/>
      <c r="R14" s="3362" t="s">
        <v>265</v>
      </c>
      <c r="S14" s="3513"/>
      <c r="T14" s="3514"/>
      <c r="U14" s="3515" t="s">
        <v>963</v>
      </c>
      <c r="V14" s="3516"/>
      <c r="W14" s="3516"/>
      <c r="X14" s="3519">
        <v>6</v>
      </c>
      <c r="Y14" s="3503" t="s">
        <v>98</v>
      </c>
      <c r="Z14" s="3520">
        <v>12</v>
      </c>
      <c r="AA14" s="3503" t="s">
        <v>98</v>
      </c>
      <c r="AB14" s="3504">
        <f>IF((X16+Z16)&gt;=12,X14+Z14+1,X14+Z14)</f>
        <v>18</v>
      </c>
      <c r="AC14" s="3505" t="s">
        <v>98</v>
      </c>
      <c r="AD14" s="3506">
        <v>197000</v>
      </c>
      <c r="AE14" s="3507"/>
      <c r="AF14" s="3507"/>
      <c r="AG14" s="3507"/>
      <c r="AH14" s="3508">
        <v>200000</v>
      </c>
      <c r="AI14" s="3507"/>
      <c r="AJ14" s="3507"/>
      <c r="AK14" s="3509"/>
      <c r="AL14" s="3403">
        <v>6000</v>
      </c>
      <c r="AM14" s="3404"/>
      <c r="AN14" s="3405"/>
      <c r="AO14" s="3403"/>
      <c r="AP14" s="3404"/>
      <c r="AQ14" s="3404"/>
      <c r="AR14" s="3405"/>
      <c r="AS14" s="3406">
        <v>4200</v>
      </c>
      <c r="AT14" s="3407"/>
      <c r="AU14" s="3407"/>
      <c r="AV14" s="3408"/>
      <c r="AW14" s="3478">
        <f>AH14+SUM(AL14:AV16)</f>
        <v>262200</v>
      </c>
      <c r="AX14" s="3479"/>
      <c r="AY14" s="3479"/>
      <c r="AZ14" s="3480">
        <v>10</v>
      </c>
      <c r="BA14" s="3481"/>
      <c r="BB14" s="3482"/>
      <c r="BC14" s="527"/>
      <c r="BD14" s="510"/>
      <c r="BE14" s="510"/>
      <c r="BF14" s="886"/>
      <c r="BG14" s="3494" t="s">
        <v>955</v>
      </c>
      <c r="BH14" s="3495"/>
      <c r="BI14" s="3495"/>
      <c r="BJ14" s="3495"/>
      <c r="BK14" s="3495"/>
      <c r="BL14" s="3495"/>
      <c r="BM14" s="3495"/>
      <c r="BN14" s="3495"/>
      <c r="BO14" s="3495"/>
      <c r="BP14" s="3496"/>
    </row>
    <row r="15" spans="1:74" s="877" customFormat="1" ht="15" customHeight="1">
      <c r="A15" s="3449"/>
      <c r="B15" s="3454"/>
      <c r="C15" s="3455"/>
      <c r="D15" s="3455"/>
      <c r="E15" s="3455"/>
      <c r="F15" s="3456"/>
      <c r="G15" s="3457"/>
      <c r="H15" s="3458"/>
      <c r="I15" s="3458"/>
      <c r="J15" s="3458"/>
      <c r="K15" s="3458"/>
      <c r="L15" s="3459"/>
      <c r="M15" s="3283"/>
      <c r="N15" s="3465"/>
      <c r="O15" s="3497" t="s">
        <v>231</v>
      </c>
      <c r="P15" s="3498"/>
      <c r="Q15" s="3499"/>
      <c r="R15" s="2087"/>
      <c r="S15" s="2088"/>
      <c r="T15" s="2089"/>
      <c r="U15" s="3517"/>
      <c r="V15" s="3518"/>
      <c r="W15" s="3518"/>
      <c r="X15" s="3433"/>
      <c r="Y15" s="3285"/>
      <c r="Z15" s="3436"/>
      <c r="AA15" s="3285"/>
      <c r="AB15" s="3412"/>
      <c r="AC15" s="3414"/>
      <c r="AD15" s="3417"/>
      <c r="AE15" s="3418"/>
      <c r="AF15" s="3418"/>
      <c r="AG15" s="3418"/>
      <c r="AH15" s="3421"/>
      <c r="AI15" s="3418"/>
      <c r="AJ15" s="3418"/>
      <c r="AK15" s="3422"/>
      <c r="AL15" s="3403">
        <v>40000</v>
      </c>
      <c r="AM15" s="3404"/>
      <c r="AN15" s="3405"/>
      <c r="AO15" s="3403"/>
      <c r="AP15" s="3404"/>
      <c r="AQ15" s="3404"/>
      <c r="AR15" s="3405"/>
      <c r="AS15" s="3406"/>
      <c r="AT15" s="3407"/>
      <c r="AU15" s="3407"/>
      <c r="AV15" s="3408"/>
      <c r="AW15" s="3478"/>
      <c r="AX15" s="3479"/>
      <c r="AY15" s="3479"/>
      <c r="AZ15" s="3480"/>
      <c r="BA15" s="3481"/>
      <c r="BB15" s="3482"/>
      <c r="BC15" s="527"/>
      <c r="BD15" s="510"/>
      <c r="BE15" s="510"/>
      <c r="BF15" s="886"/>
      <c r="BG15" s="3394"/>
      <c r="BH15" s="3395"/>
      <c r="BI15" s="3395"/>
      <c r="BJ15" s="3395"/>
      <c r="BK15" s="3395"/>
      <c r="BL15" s="3395"/>
      <c r="BM15" s="3395"/>
      <c r="BN15" s="3395"/>
      <c r="BO15" s="3395"/>
      <c r="BP15" s="3396"/>
    </row>
    <row r="16" spans="1:74" s="877" customFormat="1" ht="15" customHeight="1">
      <c r="A16" s="3450"/>
      <c r="B16" s="3473" t="s">
        <v>980</v>
      </c>
      <c r="C16" s="3474"/>
      <c r="D16" s="3475"/>
      <c r="E16" s="3476">
        <v>40</v>
      </c>
      <c r="F16" s="3477"/>
      <c r="G16" s="3460"/>
      <c r="H16" s="3461"/>
      <c r="I16" s="3461"/>
      <c r="J16" s="3461"/>
      <c r="K16" s="3461"/>
      <c r="L16" s="3462"/>
      <c r="M16" s="3286"/>
      <c r="N16" s="3466"/>
      <c r="O16" s="3500"/>
      <c r="P16" s="3501"/>
      <c r="Q16" s="3502"/>
      <c r="R16" s="2090"/>
      <c r="S16" s="2091"/>
      <c r="T16" s="2092"/>
      <c r="U16" s="3524">
        <v>43922</v>
      </c>
      <c r="V16" s="3525"/>
      <c r="W16" s="3525"/>
      <c r="X16" s="898">
        <v>2</v>
      </c>
      <c r="Y16" s="899" t="s">
        <v>28</v>
      </c>
      <c r="Z16" s="900"/>
      <c r="AA16" s="899" t="s">
        <v>28</v>
      </c>
      <c r="AB16" s="901">
        <f>IF((X16+Z16)&gt;=12,X16+Z16-12,X16+Z16)</f>
        <v>2</v>
      </c>
      <c r="AC16" s="899" t="s">
        <v>28</v>
      </c>
      <c r="AD16" s="902" t="s">
        <v>27</v>
      </c>
      <c r="AE16" s="3523" t="s">
        <v>957</v>
      </c>
      <c r="AF16" s="3523"/>
      <c r="AG16" s="903" t="s">
        <v>17</v>
      </c>
      <c r="AH16" s="904" t="s">
        <v>27</v>
      </c>
      <c r="AI16" s="3523" t="s">
        <v>964</v>
      </c>
      <c r="AJ16" s="3523"/>
      <c r="AK16" s="905" t="s">
        <v>17</v>
      </c>
      <c r="AL16" s="3403">
        <v>7000</v>
      </c>
      <c r="AM16" s="3404"/>
      <c r="AN16" s="3405"/>
      <c r="AO16" s="3440"/>
      <c r="AP16" s="3441"/>
      <c r="AQ16" s="3441"/>
      <c r="AR16" s="3442"/>
      <c r="AS16" s="3406">
        <v>5000</v>
      </c>
      <c r="AT16" s="3407"/>
      <c r="AU16" s="3407"/>
      <c r="AV16" s="3408"/>
      <c r="AW16" s="3478"/>
      <c r="AX16" s="3479"/>
      <c r="AY16" s="3479"/>
      <c r="AZ16" s="3521">
        <v>20</v>
      </c>
      <c r="BA16" s="3511"/>
      <c r="BB16" s="3522"/>
      <c r="BC16" s="895"/>
      <c r="BD16" s="896"/>
      <c r="BE16" s="896"/>
      <c r="BF16" s="897"/>
      <c r="BG16" s="3397"/>
      <c r="BH16" s="3398"/>
      <c r="BI16" s="3398"/>
      <c r="BJ16" s="3398"/>
      <c r="BK16" s="3398"/>
      <c r="BL16" s="3398"/>
      <c r="BM16" s="3398"/>
      <c r="BN16" s="3398"/>
      <c r="BO16" s="3398"/>
      <c r="BP16" s="3399"/>
    </row>
    <row r="17" spans="1:77" s="877" customFormat="1" ht="15" customHeight="1">
      <c r="A17" s="3449">
        <v>3</v>
      </c>
      <c r="B17" s="3377" t="s">
        <v>1368</v>
      </c>
      <c r="C17" s="3378"/>
      <c r="D17" s="3378"/>
      <c r="E17" s="3378"/>
      <c r="F17" s="3379"/>
      <c r="G17" s="3457" t="s">
        <v>1016</v>
      </c>
      <c r="H17" s="3458"/>
      <c r="I17" s="3458"/>
      <c r="J17" s="3458"/>
      <c r="K17" s="3458"/>
      <c r="L17" s="3459"/>
      <c r="M17" s="3283">
        <v>31</v>
      </c>
      <c r="N17" s="3465" t="s">
        <v>258</v>
      </c>
      <c r="O17" s="2090" t="s">
        <v>258</v>
      </c>
      <c r="P17" s="2091"/>
      <c r="Q17" s="2092"/>
      <c r="R17" s="2087" t="s">
        <v>956</v>
      </c>
      <c r="S17" s="2088"/>
      <c r="T17" s="2089"/>
      <c r="U17" s="3517" t="s">
        <v>963</v>
      </c>
      <c r="V17" s="3518"/>
      <c r="W17" s="3518"/>
      <c r="X17" s="3433">
        <v>5</v>
      </c>
      <c r="Y17" s="3285" t="s">
        <v>98</v>
      </c>
      <c r="Z17" s="3436">
        <v>3</v>
      </c>
      <c r="AA17" s="3285" t="s">
        <v>98</v>
      </c>
      <c r="AB17" s="3412">
        <f>IF((X19+Z19)&gt;=12,X17+Z17+1,X17+Z17)</f>
        <v>8</v>
      </c>
      <c r="AC17" s="3414" t="s">
        <v>98</v>
      </c>
      <c r="AD17" s="3417">
        <v>164000</v>
      </c>
      <c r="AE17" s="3418"/>
      <c r="AF17" s="3418"/>
      <c r="AG17" s="3418"/>
      <c r="AH17" s="3421">
        <v>167000</v>
      </c>
      <c r="AI17" s="3418"/>
      <c r="AJ17" s="3418"/>
      <c r="AK17" s="3422"/>
      <c r="AL17" s="3533">
        <v>6000</v>
      </c>
      <c r="AM17" s="3534"/>
      <c r="AN17" s="3535"/>
      <c r="AO17" s="3403"/>
      <c r="AP17" s="3404"/>
      <c r="AQ17" s="3404"/>
      <c r="AR17" s="3405"/>
      <c r="AS17" s="3536">
        <v>4200</v>
      </c>
      <c r="AT17" s="3537"/>
      <c r="AU17" s="3537"/>
      <c r="AV17" s="3538"/>
      <c r="AW17" s="3478">
        <f>AH17+SUM(AL17:AV19)</f>
        <v>199200</v>
      </c>
      <c r="AX17" s="3479"/>
      <c r="AY17" s="3479"/>
      <c r="AZ17" s="3491">
        <v>12</v>
      </c>
      <c r="BA17" s="3492"/>
      <c r="BB17" s="3493"/>
      <c r="BC17" s="527"/>
      <c r="BD17" s="510"/>
      <c r="BE17" s="510"/>
      <c r="BF17" s="886"/>
      <c r="BG17" s="3494" t="s">
        <v>1737</v>
      </c>
      <c r="BH17" s="3495"/>
      <c r="BI17" s="3495"/>
      <c r="BJ17" s="3495"/>
      <c r="BK17" s="3495"/>
      <c r="BL17" s="3495"/>
      <c r="BM17" s="3495"/>
      <c r="BN17" s="3495"/>
      <c r="BO17" s="3495"/>
      <c r="BP17" s="3496"/>
      <c r="BY17" s="906"/>
    </row>
    <row r="18" spans="1:77" s="877" customFormat="1" ht="15" customHeight="1">
      <c r="A18" s="3449"/>
      <c r="B18" s="3460"/>
      <c r="C18" s="3461"/>
      <c r="D18" s="3461"/>
      <c r="E18" s="3461"/>
      <c r="F18" s="3462"/>
      <c r="G18" s="3457"/>
      <c r="H18" s="3458"/>
      <c r="I18" s="3458"/>
      <c r="J18" s="3458"/>
      <c r="K18" s="3458"/>
      <c r="L18" s="3459"/>
      <c r="M18" s="3283"/>
      <c r="N18" s="3465"/>
      <c r="O18" s="3400" t="s">
        <v>231</v>
      </c>
      <c r="P18" s="3401"/>
      <c r="Q18" s="3402"/>
      <c r="R18" s="2087"/>
      <c r="S18" s="2088"/>
      <c r="T18" s="2089"/>
      <c r="U18" s="3517"/>
      <c r="V18" s="3518"/>
      <c r="W18" s="3518"/>
      <c r="X18" s="3433"/>
      <c r="Y18" s="3285"/>
      <c r="Z18" s="3436"/>
      <c r="AA18" s="3285"/>
      <c r="AB18" s="3412"/>
      <c r="AC18" s="3414"/>
      <c r="AD18" s="3417"/>
      <c r="AE18" s="3418"/>
      <c r="AF18" s="3418"/>
      <c r="AG18" s="3418"/>
      <c r="AH18" s="3421"/>
      <c r="AI18" s="3418"/>
      <c r="AJ18" s="3418"/>
      <c r="AK18" s="3422"/>
      <c r="AL18" s="3403">
        <v>10000</v>
      </c>
      <c r="AM18" s="3404"/>
      <c r="AN18" s="3405"/>
      <c r="AO18" s="3403"/>
      <c r="AP18" s="3404"/>
      <c r="AQ18" s="3404"/>
      <c r="AR18" s="3405"/>
      <c r="AS18" s="3406"/>
      <c r="AT18" s="3407"/>
      <c r="AU18" s="3407"/>
      <c r="AV18" s="3408"/>
      <c r="AW18" s="3478"/>
      <c r="AX18" s="3479"/>
      <c r="AY18" s="3479"/>
      <c r="AZ18" s="3480"/>
      <c r="BA18" s="3481"/>
      <c r="BB18" s="3482"/>
      <c r="BC18" s="527"/>
      <c r="BD18" s="510"/>
      <c r="BE18" s="510"/>
      <c r="BF18" s="886"/>
      <c r="BG18" s="3526"/>
      <c r="BH18" s="2923"/>
      <c r="BI18" s="2923"/>
      <c r="BJ18" s="2923"/>
      <c r="BK18" s="2923"/>
      <c r="BL18" s="2923"/>
      <c r="BM18" s="2923"/>
      <c r="BN18" s="2923"/>
      <c r="BO18" s="2923"/>
      <c r="BP18" s="3527"/>
    </row>
    <row r="19" spans="1:77" s="877" customFormat="1" ht="15" customHeight="1">
      <c r="A19" s="3449"/>
      <c r="B19" s="3473" t="s">
        <v>1538</v>
      </c>
      <c r="C19" s="3474"/>
      <c r="D19" s="3475"/>
      <c r="E19" s="3476">
        <v>20</v>
      </c>
      <c r="F19" s="3477"/>
      <c r="G19" s="3457"/>
      <c r="H19" s="3458"/>
      <c r="I19" s="3458"/>
      <c r="J19" s="3458"/>
      <c r="K19" s="3458"/>
      <c r="L19" s="3459"/>
      <c r="M19" s="3283"/>
      <c r="N19" s="3465"/>
      <c r="O19" s="3400"/>
      <c r="P19" s="3401"/>
      <c r="Q19" s="3402"/>
      <c r="R19" s="2087"/>
      <c r="S19" s="2088"/>
      <c r="T19" s="2089"/>
      <c r="U19" s="3409">
        <v>44075</v>
      </c>
      <c r="V19" s="3410"/>
      <c r="W19" s="3410"/>
      <c r="X19" s="887">
        <v>9</v>
      </c>
      <c r="Y19" s="888" t="s">
        <v>28</v>
      </c>
      <c r="Z19" s="889"/>
      <c r="AA19" s="888" t="s">
        <v>28</v>
      </c>
      <c r="AB19" s="890">
        <f>IF((X19+Z19)&gt;=12,X19+Z19-12,X19+Z19)</f>
        <v>9</v>
      </c>
      <c r="AC19" s="888" t="s">
        <v>28</v>
      </c>
      <c r="AD19" s="891" t="s">
        <v>27</v>
      </c>
      <c r="AE19" s="3376" t="s">
        <v>969</v>
      </c>
      <c r="AF19" s="3376"/>
      <c r="AG19" s="892" t="s">
        <v>17</v>
      </c>
      <c r="AH19" s="893" t="s">
        <v>27</v>
      </c>
      <c r="AI19" s="3376" t="s">
        <v>970</v>
      </c>
      <c r="AJ19" s="3376"/>
      <c r="AK19" s="894" t="s">
        <v>17</v>
      </c>
      <c r="AL19" s="3440">
        <v>7000</v>
      </c>
      <c r="AM19" s="3441"/>
      <c r="AN19" s="3442"/>
      <c r="AO19" s="3403"/>
      <c r="AP19" s="3404"/>
      <c r="AQ19" s="3404"/>
      <c r="AR19" s="3405"/>
      <c r="AS19" s="3443">
        <v>5000</v>
      </c>
      <c r="AT19" s="3444"/>
      <c r="AU19" s="3444"/>
      <c r="AV19" s="3445"/>
      <c r="AW19" s="3478"/>
      <c r="AX19" s="3479"/>
      <c r="AY19" s="3479"/>
      <c r="AZ19" s="3531">
        <v>20</v>
      </c>
      <c r="BA19" s="3513"/>
      <c r="BB19" s="3532"/>
      <c r="BC19" s="895"/>
      <c r="BD19" s="896"/>
      <c r="BE19" s="896"/>
      <c r="BF19" s="897"/>
      <c r="BG19" s="3528"/>
      <c r="BH19" s="3529"/>
      <c r="BI19" s="3529"/>
      <c r="BJ19" s="3529"/>
      <c r="BK19" s="3529"/>
      <c r="BL19" s="3529"/>
      <c r="BM19" s="3529"/>
      <c r="BN19" s="3529"/>
      <c r="BO19" s="3529"/>
      <c r="BP19" s="3530"/>
    </row>
    <row r="20" spans="1:77" s="877" customFormat="1" ht="15" customHeight="1">
      <c r="A20" s="3448">
        <v>4</v>
      </c>
      <c r="B20" s="3377" t="s">
        <v>1581</v>
      </c>
      <c r="C20" s="3378"/>
      <c r="D20" s="3378"/>
      <c r="E20" s="3378"/>
      <c r="F20" s="3379"/>
      <c r="G20" s="3377" t="s">
        <v>1017</v>
      </c>
      <c r="H20" s="3378"/>
      <c r="I20" s="3378"/>
      <c r="J20" s="3378"/>
      <c r="K20" s="3378"/>
      <c r="L20" s="3379"/>
      <c r="M20" s="3463">
        <v>24</v>
      </c>
      <c r="N20" s="3464" t="s">
        <v>258</v>
      </c>
      <c r="O20" s="3510" t="s">
        <v>258</v>
      </c>
      <c r="P20" s="3511"/>
      <c r="Q20" s="3512"/>
      <c r="R20" s="3362" t="s">
        <v>958</v>
      </c>
      <c r="S20" s="3513"/>
      <c r="T20" s="3514"/>
      <c r="U20" s="3515" t="s">
        <v>1777</v>
      </c>
      <c r="V20" s="3516"/>
      <c r="W20" s="3516"/>
      <c r="X20" s="3519">
        <v>1</v>
      </c>
      <c r="Y20" s="3503" t="s">
        <v>98</v>
      </c>
      <c r="Z20" s="3520">
        <v>2</v>
      </c>
      <c r="AA20" s="3503" t="s">
        <v>98</v>
      </c>
      <c r="AB20" s="3504">
        <f>IF((X22+Z22)&gt;=12,X20+Z20+1,X20+Z20)</f>
        <v>3</v>
      </c>
      <c r="AC20" s="3505" t="s">
        <v>98</v>
      </c>
      <c r="AD20" s="3506"/>
      <c r="AE20" s="3507"/>
      <c r="AF20" s="3507"/>
      <c r="AG20" s="3507"/>
      <c r="AH20" s="3508">
        <v>170000</v>
      </c>
      <c r="AI20" s="3507"/>
      <c r="AJ20" s="3507"/>
      <c r="AK20" s="3509"/>
      <c r="AL20" s="3403">
        <v>6000</v>
      </c>
      <c r="AM20" s="3404"/>
      <c r="AN20" s="3405"/>
      <c r="AO20" s="3403"/>
      <c r="AP20" s="3404"/>
      <c r="AQ20" s="3404"/>
      <c r="AR20" s="3405"/>
      <c r="AS20" s="3406">
        <v>4200</v>
      </c>
      <c r="AT20" s="3407"/>
      <c r="AU20" s="3407"/>
      <c r="AV20" s="3408"/>
      <c r="AW20" s="3478">
        <f>AH20+SUM(AL20:AV22)</f>
        <v>192200</v>
      </c>
      <c r="AX20" s="3479"/>
      <c r="AY20" s="3479"/>
      <c r="AZ20" s="3480">
        <v>3</v>
      </c>
      <c r="BA20" s="3481"/>
      <c r="BB20" s="3482"/>
      <c r="BC20" s="527"/>
      <c r="BD20" s="510"/>
      <c r="BE20" s="510"/>
      <c r="BF20" s="886"/>
      <c r="BG20" s="3494" t="s">
        <v>1771</v>
      </c>
      <c r="BH20" s="3539"/>
      <c r="BI20" s="3539"/>
      <c r="BJ20" s="3539"/>
      <c r="BK20" s="3539"/>
      <c r="BL20" s="3539"/>
      <c r="BM20" s="3539"/>
      <c r="BN20" s="3539"/>
      <c r="BO20" s="3539"/>
      <c r="BP20" s="3540"/>
    </row>
    <row r="21" spans="1:77" s="877" customFormat="1" ht="15" customHeight="1">
      <c r="A21" s="3449"/>
      <c r="B21" s="3460"/>
      <c r="C21" s="3461"/>
      <c r="D21" s="3461"/>
      <c r="E21" s="3461"/>
      <c r="F21" s="3462"/>
      <c r="G21" s="3457"/>
      <c r="H21" s="3458"/>
      <c r="I21" s="3458"/>
      <c r="J21" s="3458"/>
      <c r="K21" s="3458"/>
      <c r="L21" s="3459"/>
      <c r="M21" s="3283"/>
      <c r="N21" s="3465"/>
      <c r="O21" s="3400" t="s">
        <v>231</v>
      </c>
      <c r="P21" s="3401"/>
      <c r="Q21" s="3402"/>
      <c r="R21" s="2087"/>
      <c r="S21" s="2088"/>
      <c r="T21" s="2089"/>
      <c r="U21" s="3517"/>
      <c r="V21" s="3518"/>
      <c r="W21" s="3518"/>
      <c r="X21" s="3433"/>
      <c r="Y21" s="3285"/>
      <c r="Z21" s="3436"/>
      <c r="AA21" s="3285"/>
      <c r="AB21" s="3412"/>
      <c r="AC21" s="3414"/>
      <c r="AD21" s="3417"/>
      <c r="AE21" s="3418"/>
      <c r="AF21" s="3418"/>
      <c r="AG21" s="3418"/>
      <c r="AH21" s="3421"/>
      <c r="AI21" s="3418"/>
      <c r="AJ21" s="3418"/>
      <c r="AK21" s="3422"/>
      <c r="AL21" s="3403"/>
      <c r="AM21" s="3404"/>
      <c r="AN21" s="3405"/>
      <c r="AO21" s="3403"/>
      <c r="AP21" s="3404"/>
      <c r="AQ21" s="3404"/>
      <c r="AR21" s="3405"/>
      <c r="AS21" s="3406"/>
      <c r="AT21" s="3407"/>
      <c r="AU21" s="3407"/>
      <c r="AV21" s="3408"/>
      <c r="AW21" s="3478"/>
      <c r="AX21" s="3479"/>
      <c r="AY21" s="3479"/>
      <c r="AZ21" s="3480"/>
      <c r="BA21" s="3481"/>
      <c r="BB21" s="3482"/>
      <c r="BC21" s="527"/>
      <c r="BD21" s="510"/>
      <c r="BE21" s="510"/>
      <c r="BF21" s="886"/>
      <c r="BG21" s="3526"/>
      <c r="BH21" s="2923"/>
      <c r="BI21" s="2923"/>
      <c r="BJ21" s="2923"/>
      <c r="BK21" s="2923"/>
      <c r="BL21" s="2923"/>
      <c r="BM21" s="2923"/>
      <c r="BN21" s="2923"/>
      <c r="BO21" s="2923"/>
      <c r="BP21" s="3527"/>
    </row>
    <row r="22" spans="1:77" s="877" customFormat="1" ht="15" customHeight="1">
      <c r="A22" s="3450"/>
      <c r="B22" s="3473" t="s">
        <v>980</v>
      </c>
      <c r="C22" s="3474"/>
      <c r="D22" s="3475"/>
      <c r="E22" s="3476">
        <v>40</v>
      </c>
      <c r="F22" s="3477"/>
      <c r="G22" s="3460"/>
      <c r="H22" s="3461"/>
      <c r="I22" s="3461"/>
      <c r="J22" s="3461"/>
      <c r="K22" s="3461"/>
      <c r="L22" s="3462"/>
      <c r="M22" s="3286"/>
      <c r="N22" s="3466"/>
      <c r="O22" s="3500"/>
      <c r="P22" s="3501"/>
      <c r="Q22" s="3502"/>
      <c r="R22" s="2090"/>
      <c r="S22" s="2091"/>
      <c r="T22" s="2092"/>
      <c r="U22" s="3524">
        <v>43952</v>
      </c>
      <c r="V22" s="3525"/>
      <c r="W22" s="3525"/>
      <c r="X22" s="898">
        <v>1</v>
      </c>
      <c r="Y22" s="899" t="s">
        <v>28</v>
      </c>
      <c r="Z22" s="900"/>
      <c r="AA22" s="899" t="s">
        <v>28</v>
      </c>
      <c r="AB22" s="901">
        <f>IF((X22+Z22)&gt;=12,X22+Z22-12,X22+Z22)</f>
        <v>1</v>
      </c>
      <c r="AC22" s="899" t="s">
        <v>28</v>
      </c>
      <c r="AD22" s="902" t="s">
        <v>27</v>
      </c>
      <c r="AE22" s="3523"/>
      <c r="AF22" s="3523"/>
      <c r="AG22" s="903" t="s">
        <v>17</v>
      </c>
      <c r="AH22" s="904" t="s">
        <v>27</v>
      </c>
      <c r="AI22" s="3523" t="s">
        <v>968</v>
      </c>
      <c r="AJ22" s="3523"/>
      <c r="AK22" s="905" t="s">
        <v>17</v>
      </c>
      <c r="AL22" s="3403">
        <v>7000</v>
      </c>
      <c r="AM22" s="3404"/>
      <c r="AN22" s="3405"/>
      <c r="AO22" s="3403"/>
      <c r="AP22" s="3404"/>
      <c r="AQ22" s="3404"/>
      <c r="AR22" s="3405"/>
      <c r="AS22" s="3406">
        <v>5000</v>
      </c>
      <c r="AT22" s="3407"/>
      <c r="AU22" s="3407"/>
      <c r="AV22" s="3408"/>
      <c r="AW22" s="3478"/>
      <c r="AX22" s="3479"/>
      <c r="AY22" s="3479"/>
      <c r="AZ22" s="3521">
        <v>10</v>
      </c>
      <c r="BA22" s="3511"/>
      <c r="BB22" s="3522"/>
      <c r="BC22" s="895"/>
      <c r="BD22" s="896"/>
      <c r="BE22" s="896"/>
      <c r="BF22" s="897"/>
      <c r="BG22" s="3528"/>
      <c r="BH22" s="3529"/>
      <c r="BI22" s="3529"/>
      <c r="BJ22" s="3529"/>
      <c r="BK22" s="3529"/>
      <c r="BL22" s="3529"/>
      <c r="BM22" s="3529"/>
      <c r="BN22" s="3529"/>
      <c r="BO22" s="3529"/>
      <c r="BP22" s="3530"/>
    </row>
    <row r="23" spans="1:77" s="877" customFormat="1" ht="15" customHeight="1">
      <c r="A23" s="3449">
        <v>5</v>
      </c>
      <c r="B23" s="3377" t="s">
        <v>1581</v>
      </c>
      <c r="C23" s="3378"/>
      <c r="D23" s="3378"/>
      <c r="E23" s="3378"/>
      <c r="F23" s="3379"/>
      <c r="G23" s="3457" t="s">
        <v>1018</v>
      </c>
      <c r="H23" s="3458"/>
      <c r="I23" s="3458"/>
      <c r="J23" s="3458"/>
      <c r="K23" s="3458"/>
      <c r="L23" s="3459"/>
      <c r="M23" s="3283">
        <v>28</v>
      </c>
      <c r="N23" s="3465" t="s">
        <v>258</v>
      </c>
      <c r="O23" s="2090" t="s">
        <v>258</v>
      </c>
      <c r="P23" s="2091"/>
      <c r="Q23" s="2092"/>
      <c r="R23" s="2087" t="s">
        <v>956</v>
      </c>
      <c r="S23" s="2088"/>
      <c r="T23" s="2089"/>
      <c r="U23" s="3517" t="s">
        <v>963</v>
      </c>
      <c r="V23" s="3518"/>
      <c r="W23" s="3518"/>
      <c r="X23" s="3433">
        <v>6</v>
      </c>
      <c r="Y23" s="3285" t="s">
        <v>98</v>
      </c>
      <c r="Z23" s="3436">
        <v>2</v>
      </c>
      <c r="AA23" s="3285" t="s">
        <v>98</v>
      </c>
      <c r="AB23" s="3412">
        <f>IF((X25+Z25)&gt;=12,X23+Z23+1,X23+Z23)</f>
        <v>8</v>
      </c>
      <c r="AC23" s="3414" t="s">
        <v>98</v>
      </c>
      <c r="AD23" s="3417">
        <v>173000</v>
      </c>
      <c r="AE23" s="3418"/>
      <c r="AF23" s="3418"/>
      <c r="AG23" s="3418"/>
      <c r="AH23" s="3421">
        <v>176000</v>
      </c>
      <c r="AI23" s="3418"/>
      <c r="AJ23" s="3418"/>
      <c r="AK23" s="3422"/>
      <c r="AL23" s="3533">
        <v>6000</v>
      </c>
      <c r="AM23" s="3534"/>
      <c r="AN23" s="3535"/>
      <c r="AO23" s="3403"/>
      <c r="AP23" s="3404"/>
      <c r="AQ23" s="3404"/>
      <c r="AR23" s="3405"/>
      <c r="AS23" s="3536">
        <v>4200</v>
      </c>
      <c r="AT23" s="3537"/>
      <c r="AU23" s="3537"/>
      <c r="AV23" s="3538"/>
      <c r="AW23" s="3478">
        <f>AH23+SUM(AL23:AV25)</f>
        <v>208200</v>
      </c>
      <c r="AX23" s="3479"/>
      <c r="AY23" s="3479"/>
      <c r="AZ23" s="3491">
        <v>14</v>
      </c>
      <c r="BA23" s="3492"/>
      <c r="BB23" s="3493"/>
      <c r="BC23" s="527"/>
      <c r="BD23" s="510"/>
      <c r="BE23" s="510"/>
      <c r="BF23" s="886"/>
      <c r="BG23" s="3494" t="s">
        <v>1772</v>
      </c>
      <c r="BH23" s="3539"/>
      <c r="BI23" s="3539"/>
      <c r="BJ23" s="3539"/>
      <c r="BK23" s="3539"/>
      <c r="BL23" s="3539"/>
      <c r="BM23" s="3539"/>
      <c r="BN23" s="3539"/>
      <c r="BO23" s="3539"/>
      <c r="BP23" s="3540"/>
    </row>
    <row r="24" spans="1:77" s="877" customFormat="1" ht="15" customHeight="1">
      <c r="A24" s="3449"/>
      <c r="B24" s="3460"/>
      <c r="C24" s="3461"/>
      <c r="D24" s="3461"/>
      <c r="E24" s="3461"/>
      <c r="F24" s="3462"/>
      <c r="G24" s="3457"/>
      <c r="H24" s="3458"/>
      <c r="I24" s="3458"/>
      <c r="J24" s="3458"/>
      <c r="K24" s="3458"/>
      <c r="L24" s="3459"/>
      <c r="M24" s="3283"/>
      <c r="N24" s="3465"/>
      <c r="O24" s="3400" t="s">
        <v>231</v>
      </c>
      <c r="P24" s="3401"/>
      <c r="Q24" s="3402"/>
      <c r="R24" s="2087"/>
      <c r="S24" s="2088"/>
      <c r="T24" s="2089"/>
      <c r="U24" s="3517"/>
      <c r="V24" s="3518"/>
      <c r="W24" s="3518"/>
      <c r="X24" s="3433"/>
      <c r="Y24" s="3285"/>
      <c r="Z24" s="3436"/>
      <c r="AA24" s="3285"/>
      <c r="AB24" s="3412"/>
      <c r="AC24" s="3414"/>
      <c r="AD24" s="3417"/>
      <c r="AE24" s="3418"/>
      <c r="AF24" s="3418"/>
      <c r="AG24" s="3418"/>
      <c r="AH24" s="3421"/>
      <c r="AI24" s="3418"/>
      <c r="AJ24" s="3418"/>
      <c r="AK24" s="3422"/>
      <c r="AL24" s="3403">
        <v>10000</v>
      </c>
      <c r="AM24" s="3404"/>
      <c r="AN24" s="3405"/>
      <c r="AO24" s="3403"/>
      <c r="AP24" s="3404"/>
      <c r="AQ24" s="3404"/>
      <c r="AR24" s="3405"/>
      <c r="AS24" s="3406"/>
      <c r="AT24" s="3407"/>
      <c r="AU24" s="3407"/>
      <c r="AV24" s="3408"/>
      <c r="AW24" s="3478"/>
      <c r="AX24" s="3479"/>
      <c r="AY24" s="3479"/>
      <c r="AZ24" s="3480"/>
      <c r="BA24" s="3481"/>
      <c r="BB24" s="3482"/>
      <c r="BC24" s="527"/>
      <c r="BD24" s="510"/>
      <c r="BE24" s="510"/>
      <c r="BF24" s="886"/>
      <c r="BG24" s="3526"/>
      <c r="BH24" s="2923"/>
      <c r="BI24" s="2923"/>
      <c r="BJ24" s="2923"/>
      <c r="BK24" s="2923"/>
      <c r="BL24" s="2923"/>
      <c r="BM24" s="2923"/>
      <c r="BN24" s="2923"/>
      <c r="BO24" s="2923"/>
      <c r="BP24" s="3527"/>
    </row>
    <row r="25" spans="1:77" s="877" customFormat="1" ht="15" customHeight="1">
      <c r="A25" s="3449"/>
      <c r="B25" s="3473" t="s">
        <v>980</v>
      </c>
      <c r="C25" s="3474"/>
      <c r="D25" s="3475"/>
      <c r="E25" s="3476">
        <v>40</v>
      </c>
      <c r="F25" s="3477"/>
      <c r="G25" s="3457"/>
      <c r="H25" s="3458"/>
      <c r="I25" s="3458"/>
      <c r="J25" s="3458"/>
      <c r="K25" s="3458"/>
      <c r="L25" s="3459"/>
      <c r="M25" s="3283"/>
      <c r="N25" s="3465"/>
      <c r="O25" s="3400"/>
      <c r="P25" s="3401"/>
      <c r="Q25" s="3402"/>
      <c r="R25" s="2087"/>
      <c r="S25" s="2088"/>
      <c r="T25" s="2089"/>
      <c r="U25" s="3409">
        <v>43922</v>
      </c>
      <c r="V25" s="3410"/>
      <c r="W25" s="3410"/>
      <c r="X25" s="887">
        <v>2</v>
      </c>
      <c r="Y25" s="888" t="s">
        <v>28</v>
      </c>
      <c r="Z25" s="889">
        <v>9</v>
      </c>
      <c r="AA25" s="888" t="s">
        <v>28</v>
      </c>
      <c r="AB25" s="890">
        <f>IF((X25+Z25)&gt;=12,X25+Z25-12,X25+Z25)</f>
        <v>11</v>
      </c>
      <c r="AC25" s="888" t="s">
        <v>28</v>
      </c>
      <c r="AD25" s="891" t="s">
        <v>27</v>
      </c>
      <c r="AE25" s="3376" t="s">
        <v>967</v>
      </c>
      <c r="AF25" s="3376"/>
      <c r="AG25" s="892" t="s">
        <v>17</v>
      </c>
      <c r="AH25" s="893" t="s">
        <v>27</v>
      </c>
      <c r="AI25" s="3376" t="s">
        <v>960</v>
      </c>
      <c r="AJ25" s="3376"/>
      <c r="AK25" s="894" t="s">
        <v>17</v>
      </c>
      <c r="AL25" s="3440">
        <v>7000</v>
      </c>
      <c r="AM25" s="3441"/>
      <c r="AN25" s="3442"/>
      <c r="AO25" s="3403"/>
      <c r="AP25" s="3404"/>
      <c r="AQ25" s="3404"/>
      <c r="AR25" s="3405"/>
      <c r="AS25" s="3443">
        <v>5000</v>
      </c>
      <c r="AT25" s="3444"/>
      <c r="AU25" s="3444"/>
      <c r="AV25" s="3445"/>
      <c r="AW25" s="3478"/>
      <c r="AX25" s="3479"/>
      <c r="AY25" s="3479"/>
      <c r="AZ25" s="3531">
        <v>20</v>
      </c>
      <c r="BA25" s="3513"/>
      <c r="BB25" s="3532"/>
      <c r="BC25" s="895"/>
      <c r="BD25" s="896"/>
      <c r="BE25" s="896"/>
      <c r="BF25" s="897"/>
      <c r="BG25" s="3528"/>
      <c r="BH25" s="3529"/>
      <c r="BI25" s="3529"/>
      <c r="BJ25" s="3529"/>
      <c r="BK25" s="3529"/>
      <c r="BL25" s="3529"/>
      <c r="BM25" s="3529"/>
      <c r="BN25" s="3529"/>
      <c r="BO25" s="3529"/>
      <c r="BP25" s="3530"/>
    </row>
    <row r="26" spans="1:77" s="877" customFormat="1" ht="15" customHeight="1">
      <c r="A26" s="3448">
        <v>6</v>
      </c>
      <c r="B26" s="3377" t="s">
        <v>961</v>
      </c>
      <c r="C26" s="3378"/>
      <c r="D26" s="3378"/>
      <c r="E26" s="3378"/>
      <c r="F26" s="3379"/>
      <c r="G26" s="3377" t="s">
        <v>1738</v>
      </c>
      <c r="H26" s="3378"/>
      <c r="I26" s="3378"/>
      <c r="J26" s="3378"/>
      <c r="K26" s="3378"/>
      <c r="L26" s="3379"/>
      <c r="M26" s="3463">
        <v>40</v>
      </c>
      <c r="N26" s="3464" t="s">
        <v>962</v>
      </c>
      <c r="O26" s="3510" t="s">
        <v>258</v>
      </c>
      <c r="P26" s="3511"/>
      <c r="Q26" s="3512"/>
      <c r="R26" s="3362" t="s">
        <v>956</v>
      </c>
      <c r="S26" s="3513"/>
      <c r="T26" s="3514"/>
      <c r="U26" s="3515" t="s">
        <v>963</v>
      </c>
      <c r="V26" s="3516"/>
      <c r="W26" s="3516"/>
      <c r="X26" s="3519">
        <v>6</v>
      </c>
      <c r="Y26" s="3503" t="s">
        <v>98</v>
      </c>
      <c r="Z26" s="3520">
        <v>5</v>
      </c>
      <c r="AA26" s="3503" t="s">
        <v>98</v>
      </c>
      <c r="AB26" s="3504">
        <f>IF((X28+Z28)&gt;=12,X26+Z26+1,X26+Z26)</f>
        <v>11</v>
      </c>
      <c r="AC26" s="3505" t="s">
        <v>98</v>
      </c>
      <c r="AD26" s="3506">
        <v>161000</v>
      </c>
      <c r="AE26" s="3507"/>
      <c r="AF26" s="3507"/>
      <c r="AG26" s="3507"/>
      <c r="AH26" s="3508">
        <v>163000</v>
      </c>
      <c r="AI26" s="3507"/>
      <c r="AJ26" s="3507"/>
      <c r="AK26" s="3509"/>
      <c r="AL26" s="3403">
        <v>6000</v>
      </c>
      <c r="AM26" s="3404"/>
      <c r="AN26" s="3405"/>
      <c r="AO26" s="3403"/>
      <c r="AP26" s="3404"/>
      <c r="AQ26" s="3404"/>
      <c r="AR26" s="3405"/>
      <c r="AS26" s="3406">
        <v>4200</v>
      </c>
      <c r="AT26" s="3407"/>
      <c r="AU26" s="3407"/>
      <c r="AV26" s="3408"/>
      <c r="AW26" s="3478">
        <f>AH26+SUM(AL26:AV28)</f>
        <v>195200</v>
      </c>
      <c r="AX26" s="3479"/>
      <c r="AY26" s="3479"/>
      <c r="AZ26" s="3480">
        <v>9</v>
      </c>
      <c r="BA26" s="3481"/>
      <c r="BB26" s="3482"/>
      <c r="BC26" s="527"/>
      <c r="BD26" s="510"/>
      <c r="BE26" s="510"/>
      <c r="BF26" s="886"/>
      <c r="BG26" s="3494"/>
      <c r="BH26" s="3539"/>
      <c r="BI26" s="3539"/>
      <c r="BJ26" s="3539"/>
      <c r="BK26" s="3539"/>
      <c r="BL26" s="3539"/>
      <c r="BM26" s="3539"/>
      <c r="BN26" s="3539"/>
      <c r="BO26" s="3539"/>
      <c r="BP26" s="3540"/>
    </row>
    <row r="27" spans="1:77" s="877" customFormat="1" ht="15" customHeight="1">
      <c r="A27" s="3449"/>
      <c r="B27" s="3460"/>
      <c r="C27" s="3461"/>
      <c r="D27" s="3461"/>
      <c r="E27" s="3461"/>
      <c r="F27" s="3462"/>
      <c r="G27" s="3457"/>
      <c r="H27" s="3458"/>
      <c r="I27" s="3458"/>
      <c r="J27" s="3458"/>
      <c r="K27" s="3458"/>
      <c r="L27" s="3459"/>
      <c r="M27" s="3283"/>
      <c r="N27" s="3465"/>
      <c r="O27" s="3400" t="s">
        <v>959</v>
      </c>
      <c r="P27" s="3401"/>
      <c r="Q27" s="3402"/>
      <c r="R27" s="2087"/>
      <c r="S27" s="2088"/>
      <c r="T27" s="2089"/>
      <c r="U27" s="3517"/>
      <c r="V27" s="3518"/>
      <c r="W27" s="3518"/>
      <c r="X27" s="3433"/>
      <c r="Y27" s="3285"/>
      <c r="Z27" s="3436"/>
      <c r="AA27" s="3285"/>
      <c r="AB27" s="3412"/>
      <c r="AC27" s="3414"/>
      <c r="AD27" s="3417"/>
      <c r="AE27" s="3418"/>
      <c r="AF27" s="3418"/>
      <c r="AG27" s="3418"/>
      <c r="AH27" s="3421"/>
      <c r="AI27" s="3418"/>
      <c r="AJ27" s="3418"/>
      <c r="AK27" s="3422"/>
      <c r="AL27" s="3403">
        <v>10000</v>
      </c>
      <c r="AM27" s="3404"/>
      <c r="AN27" s="3405"/>
      <c r="AO27" s="3403"/>
      <c r="AP27" s="3404"/>
      <c r="AQ27" s="3404"/>
      <c r="AR27" s="3405"/>
      <c r="AS27" s="3406"/>
      <c r="AT27" s="3407"/>
      <c r="AU27" s="3407"/>
      <c r="AV27" s="3408"/>
      <c r="AW27" s="3478"/>
      <c r="AX27" s="3479"/>
      <c r="AY27" s="3479"/>
      <c r="AZ27" s="3480"/>
      <c r="BA27" s="3481"/>
      <c r="BB27" s="3482"/>
      <c r="BC27" s="527"/>
      <c r="BD27" s="510"/>
      <c r="BE27" s="510"/>
      <c r="BF27" s="886"/>
      <c r="BG27" s="3526"/>
      <c r="BH27" s="2923"/>
      <c r="BI27" s="2923"/>
      <c r="BJ27" s="2923"/>
      <c r="BK27" s="2923"/>
      <c r="BL27" s="2923"/>
      <c r="BM27" s="2923"/>
      <c r="BN27" s="2923"/>
      <c r="BO27" s="2923"/>
      <c r="BP27" s="3527"/>
    </row>
    <row r="28" spans="1:77" s="877" customFormat="1" ht="15" customHeight="1">
      <c r="A28" s="3450"/>
      <c r="B28" s="3473" t="s">
        <v>980</v>
      </c>
      <c r="C28" s="3474"/>
      <c r="D28" s="3475"/>
      <c r="E28" s="3476">
        <v>40</v>
      </c>
      <c r="F28" s="3477"/>
      <c r="G28" s="3460"/>
      <c r="H28" s="3461"/>
      <c r="I28" s="3461"/>
      <c r="J28" s="3461"/>
      <c r="K28" s="3461"/>
      <c r="L28" s="3462"/>
      <c r="M28" s="3286"/>
      <c r="N28" s="3466"/>
      <c r="O28" s="3500"/>
      <c r="P28" s="3501"/>
      <c r="Q28" s="3502"/>
      <c r="R28" s="2090"/>
      <c r="S28" s="2091"/>
      <c r="T28" s="2092"/>
      <c r="U28" s="3524">
        <v>43922</v>
      </c>
      <c r="V28" s="3525"/>
      <c r="W28" s="3525"/>
      <c r="X28" s="898">
        <v>2</v>
      </c>
      <c r="Y28" s="899" t="s">
        <v>28</v>
      </c>
      <c r="Z28" s="900">
        <v>3</v>
      </c>
      <c r="AA28" s="899" t="s">
        <v>28</v>
      </c>
      <c r="AB28" s="901">
        <f>IF((X28+Z28)&gt;=12,X28+Z28-12,X28+Z28)</f>
        <v>5</v>
      </c>
      <c r="AC28" s="899" t="s">
        <v>28</v>
      </c>
      <c r="AD28" s="902" t="s">
        <v>27</v>
      </c>
      <c r="AE28" s="3523" t="s">
        <v>971</v>
      </c>
      <c r="AF28" s="3523"/>
      <c r="AG28" s="903" t="s">
        <v>17</v>
      </c>
      <c r="AH28" s="904" t="s">
        <v>27</v>
      </c>
      <c r="AI28" s="3523" t="s">
        <v>972</v>
      </c>
      <c r="AJ28" s="3523"/>
      <c r="AK28" s="905" t="s">
        <v>17</v>
      </c>
      <c r="AL28" s="3403">
        <v>7000</v>
      </c>
      <c r="AM28" s="3404"/>
      <c r="AN28" s="3405"/>
      <c r="AO28" s="3403"/>
      <c r="AP28" s="3404"/>
      <c r="AQ28" s="3404"/>
      <c r="AR28" s="3405"/>
      <c r="AS28" s="3406">
        <v>5000</v>
      </c>
      <c r="AT28" s="3407"/>
      <c r="AU28" s="3407"/>
      <c r="AV28" s="3408"/>
      <c r="AW28" s="3478"/>
      <c r="AX28" s="3479"/>
      <c r="AY28" s="3479"/>
      <c r="AZ28" s="3521">
        <v>20</v>
      </c>
      <c r="BA28" s="3511"/>
      <c r="BB28" s="3522"/>
      <c r="BC28" s="895"/>
      <c r="BD28" s="896"/>
      <c r="BE28" s="896"/>
      <c r="BF28" s="897"/>
      <c r="BG28" s="3528"/>
      <c r="BH28" s="3529"/>
      <c r="BI28" s="3529"/>
      <c r="BJ28" s="3529"/>
      <c r="BK28" s="3529"/>
      <c r="BL28" s="3529"/>
      <c r="BM28" s="3529"/>
      <c r="BN28" s="3529"/>
      <c r="BO28" s="3529"/>
      <c r="BP28" s="3530"/>
    </row>
    <row r="29" spans="1:77" s="877" customFormat="1" ht="15" customHeight="1">
      <c r="A29" s="3449">
        <v>7</v>
      </c>
      <c r="B29" s="3377" t="s">
        <v>1581</v>
      </c>
      <c r="C29" s="3378"/>
      <c r="D29" s="3378"/>
      <c r="E29" s="3378"/>
      <c r="F29" s="3379"/>
      <c r="G29" s="3457" t="s">
        <v>1739</v>
      </c>
      <c r="H29" s="3458"/>
      <c r="I29" s="3458"/>
      <c r="J29" s="3458"/>
      <c r="K29" s="3458"/>
      <c r="L29" s="3459"/>
      <c r="M29" s="3283">
        <v>30</v>
      </c>
      <c r="N29" s="3465" t="s">
        <v>258</v>
      </c>
      <c r="O29" s="2090" t="s">
        <v>258</v>
      </c>
      <c r="P29" s="2091"/>
      <c r="Q29" s="2092"/>
      <c r="R29" s="2087" t="s">
        <v>956</v>
      </c>
      <c r="S29" s="2088"/>
      <c r="T29" s="2089"/>
      <c r="U29" s="3517" t="s">
        <v>963</v>
      </c>
      <c r="V29" s="3518"/>
      <c r="W29" s="3518"/>
      <c r="X29" s="3433">
        <v>6</v>
      </c>
      <c r="Y29" s="3285" t="s">
        <v>98</v>
      </c>
      <c r="Z29" s="3436">
        <v>5</v>
      </c>
      <c r="AA29" s="3285" t="s">
        <v>98</v>
      </c>
      <c r="AB29" s="3412">
        <f>IF((X31+Z31)&gt;=12,X29+Z29+1,X29+Z29)</f>
        <v>11</v>
      </c>
      <c r="AC29" s="3414" t="s">
        <v>98</v>
      </c>
      <c r="AD29" s="3417">
        <v>182000</v>
      </c>
      <c r="AE29" s="3418"/>
      <c r="AF29" s="3418"/>
      <c r="AG29" s="3418"/>
      <c r="AH29" s="3421">
        <v>185000</v>
      </c>
      <c r="AI29" s="3418"/>
      <c r="AJ29" s="3418"/>
      <c r="AK29" s="3422"/>
      <c r="AL29" s="3533">
        <v>6000</v>
      </c>
      <c r="AM29" s="3534"/>
      <c r="AN29" s="3535"/>
      <c r="AO29" s="3403"/>
      <c r="AP29" s="3404"/>
      <c r="AQ29" s="3404"/>
      <c r="AR29" s="3405"/>
      <c r="AS29" s="3536">
        <v>4200</v>
      </c>
      <c r="AT29" s="3537"/>
      <c r="AU29" s="3537"/>
      <c r="AV29" s="3538"/>
      <c r="AW29" s="3478">
        <f>AH29+SUM(AL29:AV31)</f>
        <v>217200</v>
      </c>
      <c r="AX29" s="3479"/>
      <c r="AY29" s="3479"/>
      <c r="AZ29" s="3491">
        <v>14</v>
      </c>
      <c r="BA29" s="3492"/>
      <c r="BB29" s="3493"/>
      <c r="BC29" s="527"/>
      <c r="BD29" s="510"/>
      <c r="BE29" s="510"/>
      <c r="BF29" s="886"/>
      <c r="BG29" s="3494" t="s">
        <v>1773</v>
      </c>
      <c r="BH29" s="3539"/>
      <c r="BI29" s="3539"/>
      <c r="BJ29" s="3539"/>
      <c r="BK29" s="3539"/>
      <c r="BL29" s="3539"/>
      <c r="BM29" s="3539"/>
      <c r="BN29" s="3539"/>
      <c r="BO29" s="3539"/>
      <c r="BP29" s="3540"/>
    </row>
    <row r="30" spans="1:77" s="877" customFormat="1" ht="15" customHeight="1">
      <c r="A30" s="3449"/>
      <c r="B30" s="3460"/>
      <c r="C30" s="3461"/>
      <c r="D30" s="3461"/>
      <c r="E30" s="3461"/>
      <c r="F30" s="3462"/>
      <c r="G30" s="3457"/>
      <c r="H30" s="3458"/>
      <c r="I30" s="3458"/>
      <c r="J30" s="3458"/>
      <c r="K30" s="3458"/>
      <c r="L30" s="3459"/>
      <c r="M30" s="3283"/>
      <c r="N30" s="3465"/>
      <c r="O30" s="3400" t="s">
        <v>231</v>
      </c>
      <c r="P30" s="3401"/>
      <c r="Q30" s="3402"/>
      <c r="R30" s="2087"/>
      <c r="S30" s="2088"/>
      <c r="T30" s="2089"/>
      <c r="U30" s="3517"/>
      <c r="V30" s="3518"/>
      <c r="W30" s="3518"/>
      <c r="X30" s="3433"/>
      <c r="Y30" s="3285"/>
      <c r="Z30" s="3436"/>
      <c r="AA30" s="3285"/>
      <c r="AB30" s="3412"/>
      <c r="AC30" s="3414"/>
      <c r="AD30" s="3417"/>
      <c r="AE30" s="3418"/>
      <c r="AF30" s="3418"/>
      <c r="AG30" s="3418"/>
      <c r="AH30" s="3421"/>
      <c r="AI30" s="3418"/>
      <c r="AJ30" s="3418"/>
      <c r="AK30" s="3422"/>
      <c r="AL30" s="3403">
        <v>10000</v>
      </c>
      <c r="AM30" s="3404"/>
      <c r="AN30" s="3405"/>
      <c r="AO30" s="3403"/>
      <c r="AP30" s="3404"/>
      <c r="AQ30" s="3404"/>
      <c r="AR30" s="3405"/>
      <c r="AS30" s="3547"/>
      <c r="AT30" s="3548"/>
      <c r="AU30" s="3548"/>
      <c r="AV30" s="3549"/>
      <c r="AW30" s="3478"/>
      <c r="AX30" s="3479"/>
      <c r="AY30" s="3479"/>
      <c r="AZ30" s="3480"/>
      <c r="BA30" s="3481"/>
      <c r="BB30" s="3482"/>
      <c r="BC30" s="527"/>
      <c r="BD30" s="510"/>
      <c r="BE30" s="510"/>
      <c r="BF30" s="886"/>
      <c r="BG30" s="3526"/>
      <c r="BH30" s="2923"/>
      <c r="BI30" s="2923"/>
      <c r="BJ30" s="2923"/>
      <c r="BK30" s="2923"/>
      <c r="BL30" s="2923"/>
      <c r="BM30" s="2923"/>
      <c r="BN30" s="2923"/>
      <c r="BO30" s="2923"/>
      <c r="BP30" s="3527"/>
    </row>
    <row r="31" spans="1:77" s="877" customFormat="1" ht="15" customHeight="1" thickBot="1">
      <c r="A31" s="3589"/>
      <c r="B31" s="3473" t="s">
        <v>980</v>
      </c>
      <c r="C31" s="3474"/>
      <c r="D31" s="3475"/>
      <c r="E31" s="3476">
        <v>40</v>
      </c>
      <c r="F31" s="3477"/>
      <c r="G31" s="3590"/>
      <c r="H31" s="3591"/>
      <c r="I31" s="3591"/>
      <c r="J31" s="3591"/>
      <c r="K31" s="3591"/>
      <c r="L31" s="3592"/>
      <c r="M31" s="3298"/>
      <c r="N31" s="3593"/>
      <c r="O31" s="3544"/>
      <c r="P31" s="3545"/>
      <c r="Q31" s="3546"/>
      <c r="R31" s="3553"/>
      <c r="S31" s="3355"/>
      <c r="T31" s="3554"/>
      <c r="U31" s="3550">
        <v>43922</v>
      </c>
      <c r="V31" s="3551"/>
      <c r="W31" s="3551"/>
      <c r="X31" s="907">
        <v>2</v>
      </c>
      <c r="Y31" s="908" t="s">
        <v>28</v>
      </c>
      <c r="Z31" s="909">
        <v>2</v>
      </c>
      <c r="AA31" s="908" t="s">
        <v>28</v>
      </c>
      <c r="AB31" s="910">
        <f>IF((X31+Z31)&gt;=12,X31+Z31-12,X31+Z31)</f>
        <v>4</v>
      </c>
      <c r="AC31" s="911" t="s">
        <v>28</v>
      </c>
      <c r="AD31" s="912" t="s">
        <v>27</v>
      </c>
      <c r="AE31" s="3552" t="s">
        <v>975</v>
      </c>
      <c r="AF31" s="3552"/>
      <c r="AG31" s="913" t="s">
        <v>17</v>
      </c>
      <c r="AH31" s="914" t="s">
        <v>27</v>
      </c>
      <c r="AI31" s="3552" t="s">
        <v>976</v>
      </c>
      <c r="AJ31" s="3552"/>
      <c r="AK31" s="915" t="s">
        <v>17</v>
      </c>
      <c r="AL31" s="3555">
        <v>7000</v>
      </c>
      <c r="AM31" s="3556"/>
      <c r="AN31" s="3557"/>
      <c r="AO31" s="3558"/>
      <c r="AP31" s="3559"/>
      <c r="AQ31" s="3559"/>
      <c r="AR31" s="3560"/>
      <c r="AS31" s="3561">
        <v>5000</v>
      </c>
      <c r="AT31" s="3562"/>
      <c r="AU31" s="3562"/>
      <c r="AV31" s="3563"/>
      <c r="AW31" s="3594"/>
      <c r="AX31" s="3595"/>
      <c r="AY31" s="3595"/>
      <c r="AZ31" s="3564">
        <v>20</v>
      </c>
      <c r="BA31" s="3565"/>
      <c r="BB31" s="3566"/>
      <c r="BC31" s="162"/>
      <c r="BD31" s="86"/>
      <c r="BE31" s="86"/>
      <c r="BF31" s="916"/>
      <c r="BG31" s="3541"/>
      <c r="BH31" s="3542"/>
      <c r="BI31" s="3542"/>
      <c r="BJ31" s="3542"/>
      <c r="BK31" s="3542"/>
      <c r="BL31" s="3542"/>
      <c r="BM31" s="3542"/>
      <c r="BN31" s="3542"/>
      <c r="BO31" s="3542"/>
      <c r="BP31" s="3543"/>
    </row>
    <row r="32" spans="1:77" s="877" customFormat="1" ht="14.1" customHeight="1">
      <c r="A32" s="3567" t="s">
        <v>952</v>
      </c>
      <c r="B32" s="3568"/>
      <c r="C32" s="3568"/>
      <c r="D32" s="3568"/>
      <c r="E32" s="3568"/>
      <c r="F32" s="3568"/>
      <c r="G32" s="3568"/>
      <c r="H32" s="3568"/>
      <c r="I32" s="3568"/>
      <c r="J32" s="3568"/>
      <c r="K32" s="3568"/>
      <c r="L32" s="3568"/>
      <c r="M32" s="3568"/>
      <c r="N32" s="3568"/>
      <c r="O32" s="3568"/>
      <c r="P32" s="3568"/>
      <c r="Q32" s="3568"/>
      <c r="R32" s="3568"/>
      <c r="S32" s="3568"/>
      <c r="T32" s="3568"/>
      <c r="U32" s="3568"/>
      <c r="V32" s="3568"/>
      <c r="W32" s="3569"/>
      <c r="X32" s="917">
        <f>IFERROR((X11+X14+X17+X20+X23+X26+X29)/COUNTA(G11:L31),"")</f>
        <v>5.1428571428571432</v>
      </c>
      <c r="Y32" s="918" t="s">
        <v>98</v>
      </c>
      <c r="Z32" s="919">
        <f>IFERROR((Z11+Z14+Z17+Z20+Z23+Z26+Z29)/COUNTA(G11:L31),"")</f>
        <v>8.1428571428571423</v>
      </c>
      <c r="AA32" s="920" t="s">
        <v>98</v>
      </c>
      <c r="AB32" s="919">
        <f>BU33</f>
        <v>13.428571428571429</v>
      </c>
      <c r="AC32" s="918" t="s">
        <v>98</v>
      </c>
      <c r="AD32" s="3573">
        <f>IFERROR(SUM(AD11,AD14,AD17,AD20,AD23,AD26,AD29)/COUNTA(AD11,AD14,AD17,AD20,AD23,AD26,AD29),"")</f>
        <v>200333.33333333334</v>
      </c>
      <c r="AE32" s="3574"/>
      <c r="AF32" s="3574"/>
      <c r="AG32" s="3575"/>
      <c r="AH32" s="3573">
        <f>IFERROR(SUM(AH11,AH14,AH17,AH20,AH23,AH26,AH29)/COUNTA(AH11,AH14,AH17,AH20,AH23,AH26,AH29),"")</f>
        <v>198500</v>
      </c>
      <c r="AI32" s="3574"/>
      <c r="AJ32" s="3574"/>
      <c r="AK32" s="3575"/>
      <c r="AL32" s="3579"/>
      <c r="AM32" s="3580"/>
      <c r="AN32" s="3580"/>
      <c r="AO32" s="3580"/>
      <c r="AP32" s="3580"/>
      <c r="AQ32" s="3580"/>
      <c r="AR32" s="3580"/>
      <c r="AS32" s="3580"/>
      <c r="AT32" s="3580"/>
      <c r="AU32" s="3580"/>
      <c r="AV32" s="3581"/>
      <c r="AW32" s="3585">
        <f>IFERROR(SUM(AW11:AY31)/COUNTA(G11:L31),"")</f>
        <v>238011.42857142858</v>
      </c>
      <c r="AX32" s="3586"/>
      <c r="AY32" s="3586"/>
      <c r="AZ32" s="3597">
        <f>IFERROR(AVERAGE(AZ11,AZ14,AZ17,AZ20,AZ23,AZ26,AZ29),"")</f>
        <v>10</v>
      </c>
      <c r="BA32" s="3598"/>
      <c r="BB32" s="3599"/>
      <c r="BC32" s="3603"/>
      <c r="BD32" s="3604"/>
      <c r="BE32" s="3604"/>
      <c r="BF32" s="3605"/>
      <c r="BG32" s="3609"/>
      <c r="BH32" s="3610"/>
      <c r="BI32" s="3610"/>
      <c r="BJ32" s="3610"/>
      <c r="BK32" s="3610"/>
      <c r="BL32" s="3610"/>
      <c r="BM32" s="3610"/>
      <c r="BN32" s="3610"/>
      <c r="BO32" s="3610"/>
      <c r="BP32" s="3611"/>
      <c r="BT32" s="921">
        <f>INT(BT33/12)</f>
        <v>0</v>
      </c>
      <c r="BU32" s="921">
        <f>MOD(BT33,12)</f>
        <v>4.5714285714285712</v>
      </c>
    </row>
    <row r="33" spans="1:73" s="877" customFormat="1" ht="14.1" customHeight="1" thickBot="1">
      <c r="A33" s="3570"/>
      <c r="B33" s="3571"/>
      <c r="C33" s="3571"/>
      <c r="D33" s="3571"/>
      <c r="E33" s="3571"/>
      <c r="F33" s="3571"/>
      <c r="G33" s="3571"/>
      <c r="H33" s="3571"/>
      <c r="I33" s="3571"/>
      <c r="J33" s="3571"/>
      <c r="K33" s="3571"/>
      <c r="L33" s="3571"/>
      <c r="M33" s="3571"/>
      <c r="N33" s="3571"/>
      <c r="O33" s="3571"/>
      <c r="P33" s="3571"/>
      <c r="Q33" s="3571"/>
      <c r="R33" s="3571"/>
      <c r="S33" s="3571"/>
      <c r="T33" s="3571"/>
      <c r="U33" s="3571"/>
      <c r="V33" s="3571"/>
      <c r="W33" s="3572"/>
      <c r="X33" s="922">
        <f>IFERROR((X13+X16+X19+X22+X25+X28+X31)/COUNTA(G11:L31),"")</f>
        <v>2.8571428571428572</v>
      </c>
      <c r="Y33" s="923" t="s">
        <v>28</v>
      </c>
      <c r="Z33" s="924">
        <f>IFERROR((Z13+Z16+Z19+Z22+Z25+Z28+Z31)/COUNTA(G11:L31),"")</f>
        <v>3.4285714285714284</v>
      </c>
      <c r="AA33" s="923" t="s">
        <v>28</v>
      </c>
      <c r="AB33" s="924">
        <f>BU32</f>
        <v>4.5714285714285712</v>
      </c>
      <c r="AC33" s="923" t="s">
        <v>28</v>
      </c>
      <c r="AD33" s="3576"/>
      <c r="AE33" s="3577"/>
      <c r="AF33" s="3577"/>
      <c r="AG33" s="3578"/>
      <c r="AH33" s="3576"/>
      <c r="AI33" s="3577"/>
      <c r="AJ33" s="3577"/>
      <c r="AK33" s="3578"/>
      <c r="AL33" s="3582"/>
      <c r="AM33" s="3583"/>
      <c r="AN33" s="3583"/>
      <c r="AO33" s="3583"/>
      <c r="AP33" s="3583"/>
      <c r="AQ33" s="3583"/>
      <c r="AR33" s="3583"/>
      <c r="AS33" s="3583"/>
      <c r="AT33" s="3583"/>
      <c r="AU33" s="3583"/>
      <c r="AV33" s="3584"/>
      <c r="AW33" s="3587"/>
      <c r="AX33" s="3588"/>
      <c r="AY33" s="3588"/>
      <c r="AZ33" s="3600"/>
      <c r="BA33" s="3601"/>
      <c r="BB33" s="3602"/>
      <c r="BC33" s="3606"/>
      <c r="BD33" s="3607"/>
      <c r="BE33" s="3607"/>
      <c r="BF33" s="3608"/>
      <c r="BG33" s="3612"/>
      <c r="BH33" s="3613"/>
      <c r="BI33" s="3613"/>
      <c r="BJ33" s="3613"/>
      <c r="BK33" s="3613"/>
      <c r="BL33" s="3613"/>
      <c r="BM33" s="3613"/>
      <c r="BN33" s="3613"/>
      <c r="BO33" s="3613"/>
      <c r="BP33" s="3614"/>
      <c r="BT33" s="921">
        <f>IFERROR(SUM(AB13,AB16,AB19,AB22,AB25,AB28,AB31)/COUNTA(G11:L31),0)</f>
        <v>4.5714285714285712</v>
      </c>
      <c r="BU33" s="921">
        <f>IFERROR(SUM(AB11,AB14,AB17,AB20,AB23,AB26,AB29)/COUNTA(G11:L31),0)</f>
        <v>13.428571428571429</v>
      </c>
    </row>
    <row r="34" spans="1:73" s="877" customFormat="1" ht="14.1" customHeight="1">
      <c r="A34" s="3615" t="s">
        <v>91</v>
      </c>
      <c r="B34" s="3615"/>
      <c r="C34" s="925" t="s">
        <v>92</v>
      </c>
      <c r="D34" s="3616" t="s">
        <v>1740</v>
      </c>
      <c r="E34" s="3616"/>
      <c r="F34" s="3616"/>
      <c r="G34" s="3616"/>
      <c r="H34" s="3616"/>
      <c r="I34" s="3616"/>
      <c r="J34" s="3616"/>
      <c r="K34" s="3616"/>
      <c r="L34" s="3616"/>
      <c r="M34" s="3616"/>
      <c r="N34" s="3616"/>
      <c r="O34" s="3616"/>
      <c r="P34" s="3616"/>
      <c r="Q34" s="3616"/>
      <c r="R34" s="3616"/>
      <c r="S34" s="3616"/>
      <c r="T34" s="3616"/>
      <c r="U34" s="3616"/>
      <c r="V34" s="3616"/>
      <c r="W34" s="3616"/>
      <c r="X34" s="3616"/>
      <c r="Y34" s="3616"/>
      <c r="Z34" s="3616"/>
      <c r="AA34" s="3616"/>
      <c r="AB34" s="3616"/>
      <c r="AC34" s="3616"/>
      <c r="AD34" s="3616"/>
      <c r="AE34" s="3616"/>
      <c r="AF34" s="3616"/>
      <c r="AG34" s="3616"/>
      <c r="AH34" s="3616"/>
      <c r="AI34" s="3616"/>
      <c r="AJ34" s="3616"/>
      <c r="AK34" s="3616"/>
      <c r="AL34" s="3616"/>
      <c r="AM34" s="3616"/>
      <c r="AN34" s="3616"/>
      <c r="AO34" s="3616"/>
      <c r="AP34" s="3616"/>
      <c r="AQ34" s="3616"/>
      <c r="AR34" s="3616"/>
      <c r="AS34" s="3616"/>
      <c r="AT34" s="3616"/>
      <c r="AU34" s="3616"/>
      <c r="AV34" s="3616"/>
      <c r="AW34" s="3616"/>
      <c r="AX34" s="3616"/>
      <c r="AY34" s="3616"/>
      <c r="AZ34" s="3616"/>
      <c r="BA34" s="3616"/>
      <c r="BB34" s="3616"/>
      <c r="BC34" s="3616"/>
      <c r="BD34" s="3616"/>
      <c r="BE34" s="3616"/>
      <c r="BF34" s="3616"/>
      <c r="BG34" s="3616"/>
      <c r="BH34" s="3616"/>
      <c r="BI34" s="3616"/>
      <c r="BJ34" s="3616"/>
      <c r="BK34" s="3616"/>
      <c r="BL34" s="3616"/>
      <c r="BM34" s="3616"/>
      <c r="BN34" s="3616"/>
      <c r="BO34" s="3616"/>
      <c r="BP34" s="3616"/>
    </row>
    <row r="35" spans="1:73" s="877" customFormat="1" ht="14.1" customHeight="1">
      <c r="A35" s="926"/>
      <c r="B35" s="926"/>
      <c r="C35" s="927"/>
      <c r="D35" s="1545"/>
      <c r="E35" s="1545"/>
      <c r="F35" s="1545"/>
      <c r="G35" s="1545"/>
      <c r="H35" s="1545"/>
      <c r="I35" s="1545"/>
      <c r="J35" s="1545"/>
      <c r="K35" s="1545"/>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1545"/>
      <c r="AV35" s="1545"/>
      <c r="AW35" s="1545"/>
      <c r="AX35" s="1545"/>
      <c r="AY35" s="1545"/>
      <c r="AZ35" s="1545"/>
      <c r="BA35" s="1545"/>
      <c r="BB35" s="1545"/>
      <c r="BC35" s="1545"/>
      <c r="BD35" s="1545"/>
      <c r="BE35" s="1545"/>
      <c r="BF35" s="1545"/>
      <c r="BG35" s="1545"/>
      <c r="BH35" s="1545"/>
      <c r="BI35" s="1545"/>
      <c r="BJ35" s="1545"/>
      <c r="BK35" s="1545"/>
      <c r="BL35" s="1545"/>
      <c r="BM35" s="1545"/>
      <c r="BN35" s="1545"/>
      <c r="BO35" s="1545"/>
      <c r="BP35" s="1545"/>
    </row>
    <row r="36" spans="1:73" s="877" customFormat="1" ht="12" customHeight="1">
      <c r="B36" s="859"/>
      <c r="C36" s="927" t="s">
        <v>864</v>
      </c>
      <c r="D36" s="3617" t="s">
        <v>1548</v>
      </c>
      <c r="E36" s="3617"/>
      <c r="F36" s="3617"/>
      <c r="G36" s="3617"/>
      <c r="H36" s="3617"/>
      <c r="I36" s="3617"/>
      <c r="J36" s="3617"/>
      <c r="K36" s="3617"/>
      <c r="L36" s="3617"/>
      <c r="M36" s="3617"/>
      <c r="N36" s="3617"/>
      <c r="O36" s="3617"/>
      <c r="P36" s="3617"/>
      <c r="Q36" s="3617"/>
      <c r="R36" s="3617"/>
      <c r="S36" s="3617"/>
      <c r="T36" s="3617"/>
      <c r="U36" s="3617"/>
      <c r="V36" s="3617"/>
      <c r="W36" s="3617"/>
      <c r="X36" s="3617"/>
      <c r="Y36" s="3617"/>
      <c r="Z36" s="3617"/>
      <c r="AA36" s="3617"/>
      <c r="AB36" s="3617"/>
      <c r="AC36" s="3617"/>
      <c r="AD36" s="3617"/>
      <c r="AE36" s="3617"/>
      <c r="AF36" s="3617"/>
      <c r="AG36" s="3617"/>
      <c r="AH36" s="3617"/>
      <c r="AI36" s="3617"/>
      <c r="AJ36" s="3617"/>
      <c r="AK36" s="3617"/>
      <c r="AL36" s="3617"/>
      <c r="AM36" s="3617"/>
      <c r="AN36" s="3617"/>
      <c r="AO36" s="3617"/>
      <c r="AP36" s="3617"/>
      <c r="AQ36" s="3617"/>
      <c r="AR36" s="3617"/>
      <c r="AS36" s="3617"/>
      <c r="AT36" s="3617"/>
      <c r="AU36" s="3617"/>
      <c r="AV36" s="3617"/>
      <c r="AW36" s="3617"/>
      <c r="AX36" s="3617"/>
      <c r="AY36" s="3617"/>
      <c r="AZ36" s="3617"/>
      <c r="BA36" s="3617"/>
      <c r="BB36" s="3617"/>
      <c r="BC36" s="3617"/>
      <c r="BD36" s="3617"/>
      <c r="BE36" s="3617"/>
      <c r="BF36" s="3617"/>
      <c r="BG36" s="3617"/>
      <c r="BH36" s="3617"/>
      <c r="BI36" s="3617"/>
      <c r="BJ36" s="3617"/>
      <c r="BK36" s="3617"/>
      <c r="BL36" s="3617"/>
      <c r="BM36" s="3617"/>
      <c r="BN36" s="3617"/>
      <c r="BO36" s="3617"/>
      <c r="BP36" s="3617"/>
    </row>
    <row r="37" spans="1:73" s="877" customFormat="1" ht="12" customHeight="1">
      <c r="C37" s="927" t="s">
        <v>865</v>
      </c>
      <c r="D37" s="2108" t="s">
        <v>1741</v>
      </c>
      <c r="E37" s="2108"/>
      <c r="F37" s="2108"/>
      <c r="G37" s="2108"/>
      <c r="H37" s="2108"/>
      <c r="I37" s="2108"/>
      <c r="J37" s="2108"/>
      <c r="K37" s="2108"/>
      <c r="L37" s="2108"/>
      <c r="M37" s="2108"/>
      <c r="N37" s="2108"/>
      <c r="O37" s="2108"/>
      <c r="P37" s="2108"/>
      <c r="Q37" s="2108"/>
      <c r="R37" s="2108"/>
      <c r="S37" s="2108"/>
      <c r="T37" s="2108"/>
      <c r="U37" s="2108"/>
      <c r="V37" s="2108"/>
      <c r="W37" s="2108"/>
      <c r="X37" s="2108"/>
      <c r="Y37" s="2108"/>
      <c r="Z37" s="2108"/>
      <c r="AA37" s="2108"/>
      <c r="AB37" s="2108"/>
      <c r="AC37" s="2108"/>
      <c r="AD37" s="2108"/>
      <c r="AE37" s="2108"/>
      <c r="AF37" s="2108"/>
      <c r="AG37" s="2108"/>
      <c r="AH37" s="2108"/>
      <c r="AI37" s="2108"/>
      <c r="AJ37" s="2108"/>
      <c r="AK37" s="2108"/>
      <c r="AL37" s="2108"/>
      <c r="AM37" s="2108"/>
      <c r="AN37" s="2108"/>
      <c r="AO37" s="2108"/>
      <c r="AP37" s="2108"/>
      <c r="AQ37" s="2108"/>
      <c r="AR37" s="2108"/>
      <c r="AS37" s="2108"/>
      <c r="AT37" s="2108"/>
      <c r="AU37" s="2108"/>
      <c r="AV37" s="2108"/>
      <c r="AW37" s="2108"/>
      <c r="AX37" s="2108"/>
      <c r="AY37" s="2108"/>
      <c r="AZ37" s="2108"/>
      <c r="BA37" s="2108"/>
      <c r="BB37" s="2108"/>
      <c r="BC37" s="2108"/>
      <c r="BD37" s="2108"/>
      <c r="BE37" s="2108"/>
      <c r="BF37" s="2108"/>
      <c r="BG37" s="2108"/>
      <c r="BH37" s="2108"/>
      <c r="BI37" s="2108"/>
      <c r="BJ37" s="2108"/>
      <c r="BK37" s="2108"/>
      <c r="BL37" s="2108"/>
      <c r="BM37" s="2108"/>
      <c r="BN37" s="2108"/>
      <c r="BO37" s="2108"/>
      <c r="BP37" s="2108"/>
    </row>
    <row r="38" spans="1:73" s="877" customFormat="1" ht="12" customHeight="1">
      <c r="D38" s="2108"/>
      <c r="E38" s="2108"/>
      <c r="F38" s="2108"/>
      <c r="G38" s="2108"/>
      <c r="H38" s="2108"/>
      <c r="I38" s="2108"/>
      <c r="J38" s="2108"/>
      <c r="K38" s="2108"/>
      <c r="L38" s="2108"/>
      <c r="M38" s="2108"/>
      <c r="N38" s="2108"/>
      <c r="O38" s="2108"/>
      <c r="P38" s="2108"/>
      <c r="Q38" s="2108"/>
      <c r="R38" s="2108"/>
      <c r="S38" s="2108"/>
      <c r="T38" s="2108"/>
      <c r="U38" s="2108"/>
      <c r="V38" s="2108"/>
      <c r="W38" s="2108"/>
      <c r="X38" s="2108"/>
      <c r="Y38" s="2108"/>
      <c r="Z38" s="2108"/>
      <c r="AA38" s="2108"/>
      <c r="AB38" s="2108"/>
      <c r="AC38" s="2108"/>
      <c r="AD38" s="2108"/>
      <c r="AE38" s="2108"/>
      <c r="AF38" s="2108"/>
      <c r="AG38" s="2108"/>
      <c r="AH38" s="2108"/>
      <c r="AI38" s="2108"/>
      <c r="AJ38" s="2108"/>
      <c r="AK38" s="2108"/>
      <c r="AL38" s="2108"/>
      <c r="AM38" s="2108"/>
      <c r="AN38" s="2108"/>
      <c r="AO38" s="2108"/>
      <c r="AP38" s="2108"/>
      <c r="AQ38" s="2108"/>
      <c r="AR38" s="2108"/>
      <c r="AS38" s="2108"/>
      <c r="AT38" s="2108"/>
      <c r="AU38" s="2108"/>
      <c r="AV38" s="2108"/>
      <c r="AW38" s="2108"/>
      <c r="AX38" s="2108"/>
      <c r="AY38" s="2108"/>
      <c r="AZ38" s="2108"/>
      <c r="BA38" s="2108"/>
      <c r="BB38" s="2108"/>
      <c r="BC38" s="2108"/>
      <c r="BD38" s="2108"/>
      <c r="BE38" s="2108"/>
      <c r="BF38" s="2108"/>
      <c r="BG38" s="2108"/>
      <c r="BH38" s="2108"/>
      <c r="BI38" s="2108"/>
      <c r="BJ38" s="2108"/>
      <c r="BK38" s="2108"/>
      <c r="BL38" s="2108"/>
      <c r="BM38" s="2108"/>
      <c r="BN38" s="2108"/>
      <c r="BO38" s="2108"/>
      <c r="BP38" s="2108"/>
    </row>
    <row r="39" spans="1:73" s="877" customFormat="1" ht="12" customHeight="1">
      <c r="C39" s="927" t="s">
        <v>866</v>
      </c>
      <c r="D39" s="2108" t="s">
        <v>1266</v>
      </c>
      <c r="E39" s="2108"/>
      <c r="F39" s="2108"/>
      <c r="G39" s="2108"/>
      <c r="H39" s="2108"/>
      <c r="I39" s="2108"/>
      <c r="J39" s="2108"/>
      <c r="K39" s="2108"/>
      <c r="L39" s="2108"/>
      <c r="M39" s="2108"/>
      <c r="N39" s="2108"/>
      <c r="O39" s="2108"/>
      <c r="P39" s="2108"/>
      <c r="Q39" s="2108"/>
      <c r="R39" s="2108"/>
      <c r="S39" s="2108"/>
      <c r="T39" s="2108"/>
      <c r="U39" s="2108"/>
      <c r="V39" s="2108"/>
      <c r="W39" s="2108"/>
      <c r="X39" s="2108"/>
      <c r="Y39" s="2108"/>
      <c r="Z39" s="2108"/>
      <c r="AA39" s="2108"/>
      <c r="AB39" s="2108"/>
      <c r="AC39" s="2108"/>
      <c r="AD39" s="2108"/>
      <c r="AE39" s="2108"/>
      <c r="AF39" s="2108"/>
      <c r="AG39" s="2108"/>
      <c r="AH39" s="2108"/>
      <c r="AI39" s="2108"/>
      <c r="AJ39" s="2108"/>
      <c r="AK39" s="2108"/>
      <c r="AL39" s="2108"/>
      <c r="AM39" s="2108"/>
      <c r="AN39" s="2108"/>
      <c r="AO39" s="2108"/>
      <c r="AP39" s="2108"/>
      <c r="AQ39" s="2108"/>
      <c r="AR39" s="2108"/>
      <c r="AS39" s="2108"/>
      <c r="AT39" s="2108"/>
      <c r="AU39" s="2108"/>
      <c r="AV39" s="2108"/>
      <c r="AW39" s="2108"/>
      <c r="AX39" s="2108"/>
      <c r="AY39" s="2108"/>
      <c r="AZ39" s="2108"/>
      <c r="BA39" s="2108"/>
      <c r="BB39" s="2108"/>
      <c r="BC39" s="2108"/>
      <c r="BD39" s="2108"/>
      <c r="BE39" s="2108"/>
      <c r="BF39" s="2108"/>
      <c r="BG39" s="2108"/>
      <c r="BH39" s="2108"/>
      <c r="BI39" s="2108"/>
      <c r="BJ39" s="2108"/>
      <c r="BK39" s="2108"/>
      <c r="BL39" s="2108"/>
      <c r="BM39" s="2108"/>
      <c r="BN39" s="2108"/>
      <c r="BO39" s="2108"/>
      <c r="BP39" s="2108"/>
    </row>
    <row r="40" spans="1:73" s="877" customFormat="1" ht="12" customHeight="1">
      <c r="D40" s="2108"/>
      <c r="E40" s="2108"/>
      <c r="F40" s="2108"/>
      <c r="G40" s="2108"/>
      <c r="H40" s="2108"/>
      <c r="I40" s="2108"/>
      <c r="J40" s="2108"/>
      <c r="K40" s="2108"/>
      <c r="L40" s="2108"/>
      <c r="M40" s="2108"/>
      <c r="N40" s="2108"/>
      <c r="O40" s="2108"/>
      <c r="P40" s="2108"/>
      <c r="Q40" s="2108"/>
      <c r="R40" s="2108"/>
      <c r="S40" s="2108"/>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c r="BD40" s="2108"/>
      <c r="BE40" s="2108"/>
      <c r="BF40" s="2108"/>
      <c r="BG40" s="2108"/>
      <c r="BH40" s="2108"/>
      <c r="BI40" s="2108"/>
      <c r="BJ40" s="2108"/>
      <c r="BK40" s="2108"/>
      <c r="BL40" s="2108"/>
      <c r="BM40" s="2108"/>
      <c r="BN40" s="2108"/>
      <c r="BO40" s="2108"/>
      <c r="BP40" s="2108"/>
    </row>
    <row r="41" spans="1:73" s="877" customFormat="1" ht="12" customHeight="1">
      <c r="C41" s="928" t="s">
        <v>867</v>
      </c>
      <c r="D41" s="3596" t="s">
        <v>1582</v>
      </c>
      <c r="E41" s="3596"/>
      <c r="F41" s="3596"/>
      <c r="G41" s="3596"/>
      <c r="H41" s="3596"/>
      <c r="I41" s="3596"/>
      <c r="J41" s="3596"/>
      <c r="K41" s="3596"/>
      <c r="L41" s="3596"/>
      <c r="M41" s="3596"/>
      <c r="N41" s="3596"/>
      <c r="O41" s="3596"/>
      <c r="P41" s="3596"/>
      <c r="Q41" s="3596"/>
      <c r="R41" s="3596"/>
      <c r="S41" s="3596"/>
      <c r="T41" s="3596"/>
      <c r="U41" s="3596"/>
      <c r="V41" s="3596"/>
      <c r="W41" s="3596"/>
      <c r="X41" s="3596"/>
      <c r="Y41" s="3596"/>
      <c r="Z41" s="3596"/>
      <c r="AA41" s="3596"/>
      <c r="AB41" s="3596"/>
      <c r="AC41" s="3596"/>
      <c r="AD41" s="3596"/>
      <c r="AE41" s="3596"/>
      <c r="AF41" s="3596"/>
      <c r="AG41" s="3596"/>
      <c r="AH41" s="3596"/>
      <c r="AI41" s="3596"/>
      <c r="AJ41" s="3596"/>
      <c r="AK41" s="3596"/>
      <c r="AL41" s="3596"/>
      <c r="AM41" s="3596"/>
      <c r="AN41" s="3596"/>
      <c r="AO41" s="3596"/>
      <c r="AP41" s="3596"/>
      <c r="AQ41" s="3596"/>
      <c r="AR41" s="3596"/>
      <c r="AS41" s="3596"/>
      <c r="AT41" s="3596"/>
      <c r="AU41" s="3596"/>
      <c r="AV41" s="3596"/>
      <c r="AW41" s="3596"/>
      <c r="AX41" s="3596"/>
      <c r="AY41" s="3596"/>
      <c r="AZ41" s="3596"/>
      <c r="BA41" s="3596"/>
      <c r="BB41" s="3596"/>
      <c r="BC41" s="3596"/>
      <c r="BD41" s="3596"/>
      <c r="BE41" s="3596"/>
      <c r="BF41" s="3596"/>
      <c r="BG41" s="3596"/>
      <c r="BH41" s="3596"/>
      <c r="BI41" s="3596"/>
      <c r="BJ41" s="3596"/>
      <c r="BK41" s="3596"/>
      <c r="BL41" s="3596"/>
      <c r="BM41" s="3596"/>
      <c r="BN41" s="3596"/>
      <c r="BO41" s="3596"/>
      <c r="BP41" s="3596"/>
    </row>
    <row r="42" spans="1:73">
      <c r="C42" s="928"/>
      <c r="D42" s="928"/>
      <c r="E42" s="928"/>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7"/>
      <c r="AY42" s="877"/>
      <c r="AZ42" s="877"/>
      <c r="BA42" s="877"/>
      <c r="BB42" s="877"/>
      <c r="BC42" s="877"/>
      <c r="BD42" s="877"/>
      <c r="BE42" s="877"/>
      <c r="BF42" s="877"/>
      <c r="BG42" s="877"/>
      <c r="BH42" s="877"/>
      <c r="BI42" s="877"/>
      <c r="BJ42" s="877"/>
      <c r="BK42" s="877"/>
      <c r="BL42" s="877"/>
      <c r="BM42" s="877"/>
      <c r="BN42" s="877"/>
      <c r="BO42" s="877"/>
      <c r="BP42" s="877"/>
    </row>
    <row r="43" spans="1:73">
      <c r="A43" s="930"/>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1"/>
      <c r="AY43" s="931"/>
      <c r="AZ43" s="931"/>
      <c r="BA43" s="931"/>
      <c r="BB43" s="931"/>
      <c r="BC43" s="931"/>
      <c r="BD43" s="931"/>
      <c r="BE43" s="931"/>
      <c r="BF43" s="931"/>
      <c r="BG43" s="931"/>
      <c r="BH43" s="931"/>
      <c r="BI43" s="931"/>
      <c r="BJ43" s="931"/>
      <c r="BK43" s="931"/>
      <c r="BL43" s="931"/>
      <c r="BM43" s="931"/>
      <c r="BN43" s="931"/>
      <c r="BO43" s="931"/>
      <c r="BP43" s="931"/>
    </row>
    <row r="44" spans="1:73" ht="5.0999999999999996" customHeight="1"/>
    <row r="45" spans="1:73" ht="14.1" customHeight="1">
      <c r="A45" s="932"/>
      <c r="B45" s="932"/>
      <c r="C45" s="932"/>
      <c r="D45" s="932"/>
      <c r="E45" s="932"/>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33"/>
      <c r="AO45" s="933"/>
      <c r="AP45" s="933"/>
      <c r="AQ45" s="933"/>
      <c r="AR45" s="933"/>
      <c r="AS45" s="933"/>
      <c r="AT45" s="933"/>
      <c r="AU45" s="933"/>
      <c r="AV45" s="933"/>
      <c r="AW45" s="933"/>
      <c r="AX45" s="933"/>
      <c r="AY45" s="933"/>
      <c r="AZ45" s="933"/>
      <c r="BA45" s="933"/>
      <c r="BB45" s="933"/>
      <c r="BC45" s="933"/>
      <c r="BD45" s="933"/>
      <c r="BE45" s="933"/>
      <c r="BF45" s="933"/>
      <c r="BG45" s="933"/>
      <c r="BH45" s="933"/>
      <c r="BI45" s="933"/>
      <c r="BJ45" s="933"/>
      <c r="BK45" s="933"/>
      <c r="BL45" s="933"/>
      <c r="BM45" s="933"/>
      <c r="BN45" s="933"/>
      <c r="BO45" s="933"/>
      <c r="BP45" s="933"/>
    </row>
    <row r="46" spans="1:73" ht="6.95" customHeight="1">
      <c r="A46" s="933"/>
      <c r="B46" s="933"/>
    </row>
    <row r="47" spans="1:73" ht="12.95" customHeight="1">
      <c r="A47" s="934"/>
      <c r="B47" s="935"/>
      <c r="C47" s="935"/>
      <c r="D47" s="935"/>
      <c r="E47" s="935"/>
      <c r="F47" s="935"/>
      <c r="G47" s="935"/>
      <c r="H47" s="935"/>
      <c r="I47" s="935"/>
      <c r="J47" s="935"/>
      <c r="K47" s="935"/>
      <c r="L47" s="935"/>
      <c r="M47" s="934"/>
      <c r="N47" s="936"/>
      <c r="O47" s="937"/>
      <c r="P47" s="937"/>
      <c r="Q47" s="937"/>
      <c r="R47" s="937"/>
      <c r="S47" s="937"/>
      <c r="T47" s="937"/>
      <c r="U47" s="935"/>
      <c r="V47" s="935"/>
      <c r="W47" s="935"/>
      <c r="X47" s="935"/>
      <c r="Y47" s="935"/>
      <c r="Z47" s="935"/>
      <c r="AA47" s="935"/>
      <c r="AB47" s="935"/>
      <c r="AC47" s="935"/>
      <c r="AD47" s="935"/>
      <c r="AE47" s="935"/>
      <c r="AF47" s="935"/>
      <c r="AG47" s="935"/>
      <c r="AH47" s="935"/>
      <c r="AI47" s="935"/>
      <c r="AJ47" s="935"/>
      <c r="AK47" s="935"/>
      <c r="AL47" s="938"/>
      <c r="AM47" s="938"/>
      <c r="AN47" s="938"/>
      <c r="AO47" s="938"/>
      <c r="AP47" s="938"/>
      <c r="AQ47" s="938"/>
      <c r="AR47" s="938"/>
      <c r="AS47" s="938"/>
      <c r="AT47" s="938"/>
      <c r="AU47" s="938"/>
      <c r="AV47" s="938"/>
      <c r="AW47" s="92"/>
      <c r="AX47" s="92"/>
      <c r="AY47" s="92"/>
      <c r="AZ47" s="939"/>
      <c r="BA47" s="939"/>
      <c r="BB47" s="939"/>
      <c r="BC47" s="939"/>
      <c r="BD47" s="939"/>
      <c r="BE47" s="939"/>
      <c r="BF47" s="939"/>
      <c r="BG47" s="937"/>
      <c r="BH47" s="937"/>
      <c r="BI47" s="937"/>
      <c r="BJ47" s="937"/>
      <c r="BK47" s="937"/>
      <c r="BL47" s="937"/>
      <c r="BM47" s="937"/>
      <c r="BN47" s="937"/>
      <c r="BO47" s="937"/>
      <c r="BP47" s="937"/>
    </row>
    <row r="48" spans="1:73" ht="12.95" customHeight="1">
      <c r="A48" s="934"/>
      <c r="B48" s="935"/>
      <c r="C48" s="935"/>
      <c r="D48" s="935"/>
      <c r="E48" s="935"/>
      <c r="F48" s="935"/>
      <c r="G48" s="935"/>
      <c r="H48" s="935"/>
      <c r="I48" s="935"/>
      <c r="J48" s="935"/>
      <c r="K48" s="935"/>
      <c r="L48" s="935"/>
      <c r="M48" s="934"/>
      <c r="N48" s="936"/>
      <c r="O48" s="937"/>
      <c r="P48" s="937"/>
      <c r="Q48" s="937"/>
      <c r="R48" s="937"/>
      <c r="S48" s="937"/>
      <c r="T48" s="937"/>
      <c r="U48" s="935"/>
      <c r="V48" s="935"/>
      <c r="W48" s="935"/>
      <c r="X48" s="935"/>
      <c r="Y48" s="935"/>
      <c r="Z48" s="935"/>
      <c r="AA48" s="935"/>
      <c r="AB48" s="935"/>
      <c r="AC48" s="935"/>
      <c r="AD48" s="940"/>
      <c r="AE48" s="940"/>
      <c r="AF48" s="940"/>
      <c r="AG48" s="940"/>
      <c r="AH48" s="940"/>
      <c r="AI48" s="940"/>
      <c r="AJ48" s="940"/>
      <c r="AK48" s="940"/>
      <c r="AL48" s="938"/>
      <c r="AM48" s="938"/>
      <c r="AN48" s="938"/>
      <c r="AO48" s="938"/>
      <c r="AP48" s="938"/>
      <c r="AQ48" s="938"/>
      <c r="AR48" s="938"/>
      <c r="AS48" s="938"/>
      <c r="AT48" s="938"/>
      <c r="AU48" s="938"/>
      <c r="AV48" s="938"/>
      <c r="AW48" s="92"/>
      <c r="AX48" s="92"/>
      <c r="AY48" s="92"/>
      <c r="AZ48" s="939"/>
      <c r="BA48" s="939"/>
      <c r="BB48" s="939"/>
      <c r="BC48" s="939"/>
      <c r="BD48" s="939"/>
      <c r="BE48" s="939"/>
      <c r="BF48" s="939"/>
      <c r="BG48" s="937"/>
      <c r="BH48" s="937"/>
      <c r="BI48" s="937"/>
      <c r="BJ48" s="937"/>
      <c r="BK48" s="937"/>
      <c r="BL48" s="937"/>
      <c r="BM48" s="937"/>
      <c r="BN48" s="937"/>
      <c r="BO48" s="937"/>
      <c r="BP48" s="937"/>
    </row>
    <row r="49" spans="1:68" ht="15" customHeight="1">
      <c r="A49" s="934"/>
      <c r="B49" s="935"/>
      <c r="C49" s="935"/>
      <c r="D49" s="935"/>
      <c r="E49" s="935"/>
      <c r="F49" s="935"/>
      <c r="G49" s="935"/>
      <c r="H49" s="935"/>
      <c r="I49" s="935"/>
      <c r="J49" s="935"/>
      <c r="K49" s="935"/>
      <c r="L49" s="935"/>
      <c r="M49" s="934"/>
      <c r="N49" s="936"/>
      <c r="O49" s="937"/>
      <c r="P49" s="937"/>
      <c r="Q49" s="937"/>
      <c r="R49" s="937"/>
      <c r="S49" s="937"/>
      <c r="T49" s="937"/>
      <c r="U49" s="877"/>
      <c r="V49" s="877"/>
      <c r="W49" s="877"/>
      <c r="X49" s="877"/>
      <c r="Y49" s="877"/>
      <c r="Z49" s="940"/>
      <c r="AA49" s="940"/>
      <c r="AB49" s="937"/>
      <c r="AC49" s="937"/>
      <c r="AD49" s="940"/>
      <c r="AE49" s="940"/>
      <c r="AF49" s="940"/>
      <c r="AG49" s="940"/>
      <c r="AH49" s="940"/>
      <c r="AI49" s="940"/>
      <c r="AJ49" s="940"/>
      <c r="AK49" s="940"/>
      <c r="AL49" s="935"/>
      <c r="AM49" s="935"/>
      <c r="AN49" s="935"/>
      <c r="AO49" s="935"/>
      <c r="AP49" s="935"/>
      <c r="AQ49" s="935"/>
      <c r="AR49" s="935"/>
      <c r="AS49" s="935"/>
      <c r="AT49" s="935"/>
      <c r="AU49" s="935"/>
      <c r="AV49" s="935"/>
      <c r="AW49" s="92"/>
      <c r="AX49" s="92"/>
      <c r="AY49" s="92"/>
      <c r="AZ49" s="941"/>
      <c r="BA49" s="941"/>
      <c r="BB49" s="941"/>
      <c r="BC49" s="941"/>
      <c r="BD49" s="941"/>
      <c r="BE49" s="941"/>
      <c r="BF49" s="941"/>
      <c r="BG49" s="937"/>
      <c r="BH49" s="937"/>
      <c r="BI49" s="937"/>
      <c r="BJ49" s="937"/>
      <c r="BK49" s="937"/>
      <c r="BL49" s="937"/>
      <c r="BM49" s="937"/>
      <c r="BN49" s="937"/>
      <c r="BO49" s="937"/>
      <c r="BP49" s="937"/>
    </row>
    <row r="50" spans="1:68" ht="15" customHeight="1">
      <c r="A50" s="934"/>
      <c r="B50" s="935"/>
      <c r="C50" s="935"/>
      <c r="D50" s="935"/>
      <c r="E50" s="935"/>
      <c r="F50" s="935"/>
      <c r="G50" s="935"/>
      <c r="H50" s="935"/>
      <c r="I50" s="935"/>
      <c r="J50" s="935"/>
      <c r="K50" s="935"/>
      <c r="L50" s="935"/>
      <c r="M50" s="934"/>
      <c r="N50" s="936"/>
      <c r="O50" s="92"/>
      <c r="P50" s="92"/>
      <c r="Q50" s="92"/>
      <c r="R50" s="937"/>
      <c r="S50" s="937"/>
      <c r="T50" s="937"/>
      <c r="U50" s="937"/>
      <c r="V50" s="937"/>
      <c r="W50" s="937"/>
      <c r="X50" s="937"/>
      <c r="Y50" s="937"/>
      <c r="Z50" s="940"/>
      <c r="AA50" s="940"/>
      <c r="AB50" s="937"/>
      <c r="AC50" s="937"/>
      <c r="AD50" s="940"/>
      <c r="AE50" s="940"/>
      <c r="AF50" s="940"/>
      <c r="AG50" s="940"/>
      <c r="AH50" s="940"/>
      <c r="AI50" s="940"/>
      <c r="AJ50" s="940"/>
      <c r="AK50" s="940"/>
      <c r="AL50" s="889"/>
      <c r="AM50" s="889"/>
      <c r="AN50" s="889"/>
      <c r="AO50" s="935"/>
      <c r="AP50" s="935"/>
      <c r="AQ50" s="935"/>
      <c r="AR50" s="935"/>
      <c r="AS50" s="935"/>
      <c r="AT50" s="935"/>
      <c r="AU50" s="935"/>
      <c r="AV50" s="935"/>
      <c r="AW50" s="92"/>
      <c r="AX50" s="92"/>
      <c r="AY50" s="92"/>
      <c r="AZ50" s="941"/>
      <c r="BA50" s="941"/>
      <c r="BB50" s="941"/>
      <c r="BC50" s="941"/>
      <c r="BD50" s="941"/>
      <c r="BE50" s="941"/>
      <c r="BF50" s="941"/>
      <c r="BG50" s="937"/>
      <c r="BH50" s="937"/>
      <c r="BI50" s="937"/>
      <c r="BJ50" s="937"/>
      <c r="BK50" s="937"/>
      <c r="BL50" s="937"/>
      <c r="BM50" s="937"/>
      <c r="BN50" s="937"/>
      <c r="BO50" s="937"/>
      <c r="BP50" s="937"/>
    </row>
    <row r="51" spans="1:68" ht="15" customHeight="1">
      <c r="A51" s="934"/>
      <c r="B51" s="935"/>
      <c r="C51" s="935"/>
      <c r="D51" s="935"/>
      <c r="E51" s="935"/>
      <c r="F51" s="935"/>
      <c r="G51" s="935"/>
      <c r="H51" s="935"/>
      <c r="I51" s="935"/>
      <c r="J51" s="935"/>
      <c r="K51" s="935"/>
      <c r="L51" s="935"/>
      <c r="M51" s="934"/>
      <c r="N51" s="936"/>
      <c r="O51" s="92"/>
      <c r="P51" s="92"/>
      <c r="Q51" s="92"/>
      <c r="R51" s="937"/>
      <c r="S51" s="937"/>
      <c r="T51" s="937"/>
      <c r="U51" s="937"/>
      <c r="V51" s="937"/>
      <c r="W51" s="937"/>
      <c r="X51" s="937"/>
      <c r="Y51" s="937"/>
      <c r="Z51" s="940"/>
      <c r="AA51" s="940"/>
      <c r="AB51" s="937"/>
      <c r="AC51" s="937"/>
      <c r="AD51" s="940"/>
      <c r="AE51" s="940"/>
      <c r="AF51" s="940"/>
      <c r="AG51" s="940"/>
      <c r="AH51" s="940"/>
      <c r="AI51" s="940"/>
      <c r="AJ51" s="940"/>
      <c r="AK51" s="940"/>
      <c r="AL51" s="889"/>
      <c r="AM51" s="889"/>
      <c r="AN51" s="889"/>
      <c r="AO51" s="889"/>
      <c r="AP51" s="889"/>
      <c r="AQ51" s="889"/>
      <c r="AR51" s="889"/>
      <c r="AS51" s="889"/>
      <c r="AT51" s="889"/>
      <c r="AU51" s="889"/>
      <c r="AV51" s="889"/>
      <c r="AW51" s="92"/>
      <c r="AX51" s="92"/>
      <c r="AY51" s="92"/>
      <c r="AZ51" s="941"/>
      <c r="BA51" s="941"/>
      <c r="BB51" s="941"/>
      <c r="BC51" s="941"/>
      <c r="BD51" s="941"/>
      <c r="BE51" s="941"/>
      <c r="BF51" s="941"/>
      <c r="BG51" s="937"/>
      <c r="BH51" s="937"/>
      <c r="BI51" s="937"/>
      <c r="BJ51" s="937"/>
      <c r="BK51" s="937"/>
      <c r="BL51" s="937"/>
      <c r="BM51" s="937"/>
      <c r="BN51" s="937"/>
      <c r="BO51" s="937"/>
      <c r="BP51" s="937"/>
    </row>
    <row r="52" spans="1:68" ht="15" customHeight="1">
      <c r="A52" s="934"/>
      <c r="B52" s="935"/>
      <c r="C52" s="935"/>
      <c r="D52" s="935"/>
      <c r="E52" s="935"/>
      <c r="F52" s="935"/>
      <c r="G52" s="935"/>
      <c r="H52" s="935"/>
      <c r="I52" s="935"/>
      <c r="J52" s="935"/>
      <c r="K52" s="935"/>
      <c r="L52" s="935"/>
      <c r="M52" s="934"/>
      <c r="N52" s="936"/>
      <c r="O52" s="92"/>
      <c r="P52" s="92"/>
      <c r="Q52" s="92"/>
      <c r="R52" s="937"/>
      <c r="S52" s="937"/>
      <c r="T52" s="937"/>
      <c r="U52" s="937"/>
      <c r="V52" s="937"/>
      <c r="W52" s="937"/>
      <c r="X52" s="937"/>
      <c r="Y52" s="937"/>
      <c r="Z52" s="940"/>
      <c r="AA52" s="940"/>
      <c r="AB52" s="937"/>
      <c r="AC52" s="937"/>
      <c r="AD52" s="942"/>
      <c r="AE52" s="943"/>
      <c r="AF52" s="943"/>
      <c r="AG52" s="879"/>
      <c r="AH52" s="942"/>
      <c r="AI52" s="943"/>
      <c r="AJ52" s="943"/>
      <c r="AK52" s="879"/>
      <c r="AL52" s="889"/>
      <c r="AM52" s="889"/>
      <c r="AN52" s="889"/>
      <c r="AO52" s="935"/>
      <c r="AP52" s="935"/>
      <c r="AQ52" s="935"/>
      <c r="AR52" s="935"/>
      <c r="AS52" s="889"/>
      <c r="AT52" s="889"/>
      <c r="AU52" s="889"/>
      <c r="AV52" s="889"/>
      <c r="AW52" s="92"/>
      <c r="AX52" s="92"/>
      <c r="AY52" s="92"/>
      <c r="AZ52" s="941"/>
      <c r="BA52" s="941"/>
      <c r="BB52" s="941"/>
      <c r="BC52" s="941"/>
      <c r="BD52" s="941"/>
      <c r="BE52" s="941"/>
      <c r="BF52" s="941"/>
      <c r="BG52" s="937"/>
      <c r="BH52" s="937"/>
      <c r="BI52" s="937"/>
      <c r="BJ52" s="937"/>
      <c r="BK52" s="937"/>
      <c r="BL52" s="937"/>
      <c r="BM52" s="937"/>
      <c r="BN52" s="937"/>
      <c r="BO52" s="937"/>
      <c r="BP52" s="937"/>
    </row>
    <row r="53" spans="1:68" ht="15" customHeight="1">
      <c r="A53" s="935"/>
      <c r="B53" s="937"/>
      <c r="C53" s="937"/>
      <c r="D53" s="937"/>
      <c r="E53" s="937"/>
      <c r="F53" s="937"/>
      <c r="G53" s="889"/>
      <c r="H53" s="889"/>
      <c r="I53" s="889"/>
      <c r="J53" s="889"/>
      <c r="K53" s="889"/>
      <c r="L53" s="889"/>
      <c r="M53" s="935"/>
      <c r="N53" s="935"/>
      <c r="O53" s="937"/>
      <c r="P53" s="937"/>
      <c r="Q53" s="937"/>
      <c r="R53" s="937"/>
      <c r="S53" s="937"/>
      <c r="T53" s="937"/>
      <c r="U53" s="944"/>
      <c r="V53" s="944"/>
      <c r="W53" s="944"/>
      <c r="X53" s="944"/>
      <c r="Y53" s="935"/>
      <c r="Z53" s="889"/>
      <c r="AA53" s="935"/>
      <c r="AB53" s="890"/>
      <c r="AC53" s="935"/>
      <c r="AD53" s="945"/>
      <c r="AE53" s="945"/>
      <c r="AF53" s="945"/>
      <c r="AG53" s="945"/>
      <c r="AH53" s="945"/>
      <c r="AI53" s="945"/>
      <c r="AJ53" s="945"/>
      <c r="AK53" s="945"/>
      <c r="AL53" s="946"/>
      <c r="AM53" s="946"/>
      <c r="AN53" s="946"/>
      <c r="AO53" s="946"/>
      <c r="AP53" s="946"/>
      <c r="AQ53" s="946"/>
      <c r="AR53" s="946"/>
      <c r="AS53" s="946"/>
      <c r="AT53" s="946"/>
      <c r="AU53" s="946"/>
      <c r="AV53" s="946"/>
      <c r="AW53" s="947"/>
      <c r="AX53" s="947"/>
      <c r="AY53" s="947"/>
      <c r="AZ53" s="948"/>
      <c r="BA53" s="948"/>
      <c r="BB53" s="948"/>
      <c r="BC53" s="948"/>
      <c r="BD53" s="948"/>
      <c r="BE53" s="948"/>
      <c r="BF53" s="948"/>
      <c r="BG53" s="938"/>
      <c r="BH53" s="938"/>
      <c r="BI53" s="938"/>
      <c r="BJ53" s="938"/>
      <c r="BK53" s="938"/>
      <c r="BL53" s="938"/>
      <c r="BM53" s="938"/>
      <c r="BN53" s="938"/>
      <c r="BO53" s="938"/>
      <c r="BP53" s="938"/>
    </row>
    <row r="54" spans="1:68" ht="15" customHeight="1">
      <c r="A54" s="935"/>
      <c r="B54" s="937"/>
      <c r="C54" s="937"/>
      <c r="D54" s="937"/>
      <c r="E54" s="937"/>
      <c r="F54" s="937"/>
      <c r="G54" s="889"/>
      <c r="H54" s="889"/>
      <c r="I54" s="889"/>
      <c r="J54" s="889"/>
      <c r="K54" s="889"/>
      <c r="L54" s="889"/>
      <c r="M54" s="935"/>
      <c r="N54" s="935"/>
      <c r="O54" s="949"/>
      <c r="P54" s="949"/>
      <c r="Q54" s="949"/>
      <c r="R54" s="937"/>
      <c r="S54" s="937"/>
      <c r="T54" s="937"/>
      <c r="U54" s="944"/>
      <c r="V54" s="944"/>
      <c r="W54" s="944"/>
      <c r="X54" s="944"/>
      <c r="Y54" s="935"/>
      <c r="Z54" s="889"/>
      <c r="AA54" s="935"/>
      <c r="AB54" s="890"/>
      <c r="AC54" s="935"/>
      <c r="AD54" s="945"/>
      <c r="AE54" s="945"/>
      <c r="AF54" s="945"/>
      <c r="AG54" s="945"/>
      <c r="AH54" s="945"/>
      <c r="AI54" s="945"/>
      <c r="AJ54" s="945"/>
      <c r="AK54" s="945"/>
      <c r="AL54" s="946"/>
      <c r="AM54" s="946"/>
      <c r="AN54" s="946"/>
      <c r="AO54" s="946"/>
      <c r="AP54" s="946"/>
      <c r="AQ54" s="946"/>
      <c r="AR54" s="946"/>
      <c r="AS54" s="946"/>
      <c r="AT54" s="946"/>
      <c r="AU54" s="946"/>
      <c r="AV54" s="946"/>
      <c r="AW54" s="947"/>
      <c r="AX54" s="947"/>
      <c r="AY54" s="947"/>
      <c r="AZ54" s="948"/>
      <c r="BA54" s="948"/>
      <c r="BB54" s="948"/>
      <c r="BC54" s="948"/>
      <c r="BD54" s="948"/>
      <c r="BE54" s="948"/>
      <c r="BF54" s="948"/>
      <c r="BG54" s="938"/>
      <c r="BH54" s="938"/>
      <c r="BI54" s="938"/>
      <c r="BJ54" s="938"/>
      <c r="BK54" s="938"/>
      <c r="BL54" s="938"/>
      <c r="BM54" s="938"/>
      <c r="BN54" s="938"/>
      <c r="BO54" s="938"/>
      <c r="BP54" s="938"/>
    </row>
    <row r="55" spans="1:68" ht="15" customHeight="1">
      <c r="A55" s="935"/>
      <c r="B55" s="937"/>
      <c r="C55" s="937"/>
      <c r="D55" s="937"/>
      <c r="E55" s="937"/>
      <c r="F55" s="937"/>
      <c r="G55" s="889"/>
      <c r="H55" s="889"/>
      <c r="I55" s="889"/>
      <c r="J55" s="889"/>
      <c r="K55" s="889"/>
      <c r="L55" s="889"/>
      <c r="M55" s="935"/>
      <c r="N55" s="935"/>
      <c r="O55" s="949"/>
      <c r="P55" s="949"/>
      <c r="Q55" s="949"/>
      <c r="R55" s="937"/>
      <c r="S55" s="937"/>
      <c r="T55" s="937"/>
      <c r="U55" s="950"/>
      <c r="V55" s="950"/>
      <c r="W55" s="950"/>
      <c r="X55" s="889"/>
      <c r="Y55" s="951"/>
      <c r="Z55" s="889"/>
      <c r="AA55" s="951"/>
      <c r="AB55" s="890"/>
      <c r="AC55" s="951"/>
      <c r="AD55" s="892"/>
      <c r="AE55" s="943"/>
      <c r="AF55" s="943"/>
      <c r="AG55" s="892"/>
      <c r="AH55" s="892"/>
      <c r="AI55" s="943"/>
      <c r="AJ55" s="943"/>
      <c r="AK55" s="892"/>
      <c r="AL55" s="946"/>
      <c r="AM55" s="946"/>
      <c r="AN55" s="946"/>
      <c r="AO55" s="946"/>
      <c r="AP55" s="946"/>
      <c r="AQ55" s="946"/>
      <c r="AR55" s="946"/>
      <c r="AS55" s="946"/>
      <c r="AT55" s="946"/>
      <c r="AU55" s="946"/>
      <c r="AV55" s="946"/>
      <c r="AW55" s="947"/>
      <c r="AX55" s="947"/>
      <c r="AY55" s="947"/>
      <c r="AZ55" s="937"/>
      <c r="BA55" s="937"/>
      <c r="BB55" s="937"/>
      <c r="BC55" s="937"/>
      <c r="BD55" s="937"/>
      <c r="BE55" s="937"/>
      <c r="BF55" s="937"/>
      <c r="BG55" s="938"/>
      <c r="BH55" s="938"/>
      <c r="BI55" s="938"/>
      <c r="BJ55" s="938"/>
      <c r="BK55" s="938"/>
      <c r="BL55" s="938"/>
      <c r="BM55" s="938"/>
      <c r="BN55" s="938"/>
      <c r="BO55" s="938"/>
      <c r="BP55" s="938"/>
    </row>
    <row r="56" spans="1:68" ht="15" customHeight="1">
      <c r="A56" s="935"/>
      <c r="B56" s="937"/>
      <c r="C56" s="937"/>
      <c r="D56" s="937"/>
      <c r="E56" s="937"/>
      <c r="F56" s="937"/>
      <c r="G56" s="889"/>
      <c r="H56" s="889"/>
      <c r="I56" s="889"/>
      <c r="J56" s="889"/>
      <c r="K56" s="889"/>
      <c r="L56" s="889"/>
      <c r="M56" s="935"/>
      <c r="N56" s="935"/>
      <c r="O56" s="937"/>
      <c r="P56" s="937"/>
      <c r="Q56" s="937"/>
      <c r="R56" s="937"/>
      <c r="S56" s="937"/>
      <c r="T56" s="937"/>
      <c r="U56" s="944"/>
      <c r="V56" s="944"/>
      <c r="W56" s="944"/>
      <c r="X56" s="944"/>
      <c r="Y56" s="935"/>
      <c r="Z56" s="889"/>
      <c r="AA56" s="935"/>
      <c r="AB56" s="890"/>
      <c r="AC56" s="935"/>
      <c r="AD56" s="945"/>
      <c r="AE56" s="945"/>
      <c r="AF56" s="945"/>
      <c r="AG56" s="945"/>
      <c r="AH56" s="945"/>
      <c r="AI56" s="945"/>
      <c r="AJ56" s="945"/>
      <c r="AK56" s="945"/>
      <c r="AL56" s="946"/>
      <c r="AM56" s="946"/>
      <c r="AN56" s="946"/>
      <c r="AO56" s="946"/>
      <c r="AP56" s="946"/>
      <c r="AQ56" s="946"/>
      <c r="AR56" s="946"/>
      <c r="AS56" s="946"/>
      <c r="AT56" s="946"/>
      <c r="AU56" s="946"/>
      <c r="AV56" s="946"/>
      <c r="AW56" s="947"/>
      <c r="AX56" s="947"/>
      <c r="AY56" s="947"/>
      <c r="AZ56" s="948"/>
      <c r="BA56" s="948"/>
      <c r="BB56" s="948"/>
      <c r="BC56" s="948"/>
      <c r="BD56" s="948"/>
      <c r="BE56" s="948"/>
      <c r="BF56" s="948"/>
      <c r="BG56" s="938"/>
      <c r="BH56" s="938"/>
      <c r="BI56" s="938"/>
      <c r="BJ56" s="938"/>
      <c r="BK56" s="938"/>
      <c r="BL56" s="938"/>
      <c r="BM56" s="938"/>
      <c r="BN56" s="938"/>
      <c r="BO56" s="938"/>
      <c r="BP56" s="938"/>
    </row>
    <row r="57" spans="1:68" ht="15" customHeight="1">
      <c r="A57" s="935"/>
      <c r="B57" s="937"/>
      <c r="C57" s="937"/>
      <c r="D57" s="937"/>
      <c r="E57" s="937"/>
      <c r="F57" s="937"/>
      <c r="G57" s="889"/>
      <c r="H57" s="889"/>
      <c r="I57" s="889"/>
      <c r="J57" s="889"/>
      <c r="K57" s="889"/>
      <c r="L57" s="889"/>
      <c r="M57" s="935"/>
      <c r="N57" s="935"/>
      <c r="O57" s="949"/>
      <c r="P57" s="949"/>
      <c r="Q57" s="949"/>
      <c r="R57" s="937"/>
      <c r="S57" s="937"/>
      <c r="T57" s="937"/>
      <c r="U57" s="944"/>
      <c r="V57" s="944"/>
      <c r="W57" s="944"/>
      <c r="X57" s="944"/>
      <c r="Y57" s="935"/>
      <c r="Z57" s="889"/>
      <c r="AA57" s="935"/>
      <c r="AB57" s="890"/>
      <c r="AC57" s="935"/>
      <c r="AD57" s="945"/>
      <c r="AE57" s="945"/>
      <c r="AF57" s="945"/>
      <c r="AG57" s="945"/>
      <c r="AH57" s="945"/>
      <c r="AI57" s="945"/>
      <c r="AJ57" s="945"/>
      <c r="AK57" s="945"/>
      <c r="AL57" s="946"/>
      <c r="AM57" s="946"/>
      <c r="AN57" s="946"/>
      <c r="AO57" s="946"/>
      <c r="AP57" s="946"/>
      <c r="AQ57" s="946"/>
      <c r="AR57" s="946"/>
      <c r="AS57" s="946"/>
      <c r="AT57" s="946"/>
      <c r="AU57" s="946"/>
      <c r="AV57" s="946"/>
      <c r="AW57" s="947"/>
      <c r="AX57" s="947"/>
      <c r="AY57" s="947"/>
      <c r="AZ57" s="948"/>
      <c r="BA57" s="948"/>
      <c r="BB57" s="948"/>
      <c r="BC57" s="948"/>
      <c r="BD57" s="948"/>
      <c r="BE57" s="948"/>
      <c r="BF57" s="948"/>
      <c r="BG57" s="938"/>
      <c r="BH57" s="938"/>
      <c r="BI57" s="938"/>
      <c r="BJ57" s="938"/>
      <c r="BK57" s="938"/>
      <c r="BL57" s="938"/>
      <c r="BM57" s="938"/>
      <c r="BN57" s="938"/>
      <c r="BO57" s="938"/>
      <c r="BP57" s="938"/>
    </row>
    <row r="58" spans="1:68" ht="15" customHeight="1">
      <c r="A58" s="935"/>
      <c r="B58" s="937"/>
      <c r="C58" s="937"/>
      <c r="D58" s="937"/>
      <c r="E58" s="937"/>
      <c r="F58" s="937"/>
      <c r="G58" s="889"/>
      <c r="H58" s="889"/>
      <c r="I58" s="889"/>
      <c r="J58" s="889"/>
      <c r="K58" s="889"/>
      <c r="L58" s="889"/>
      <c r="M58" s="935"/>
      <c r="N58" s="935"/>
      <c r="O58" s="949"/>
      <c r="P58" s="949"/>
      <c r="Q58" s="949"/>
      <c r="R58" s="937"/>
      <c r="S58" s="937"/>
      <c r="T58" s="937"/>
      <c r="U58" s="950"/>
      <c r="V58" s="950"/>
      <c r="W58" s="950"/>
      <c r="X58" s="889"/>
      <c r="Y58" s="951"/>
      <c r="Z58" s="889"/>
      <c r="AA58" s="951"/>
      <c r="AB58" s="890"/>
      <c r="AC58" s="951"/>
      <c r="AD58" s="892"/>
      <c r="AE58" s="943"/>
      <c r="AF58" s="943"/>
      <c r="AG58" s="892"/>
      <c r="AH58" s="892"/>
      <c r="AI58" s="943"/>
      <c r="AJ58" s="943"/>
      <c r="AK58" s="892"/>
      <c r="AL58" s="946"/>
      <c r="AM58" s="946"/>
      <c r="AN58" s="946"/>
      <c r="AO58" s="946"/>
      <c r="AP58" s="946"/>
      <c r="AQ58" s="946"/>
      <c r="AR58" s="946"/>
      <c r="AS58" s="946"/>
      <c r="AT58" s="946"/>
      <c r="AU58" s="946"/>
      <c r="AV58" s="946"/>
      <c r="AW58" s="947"/>
      <c r="AX58" s="947"/>
      <c r="AY58" s="947"/>
      <c r="AZ58" s="937"/>
      <c r="BA58" s="937"/>
      <c r="BB58" s="937"/>
      <c r="BC58" s="937"/>
      <c r="BD58" s="937"/>
      <c r="BE58" s="937"/>
      <c r="BF58" s="937"/>
      <c r="BG58" s="938"/>
      <c r="BH58" s="938"/>
      <c r="BI58" s="938"/>
      <c r="BJ58" s="938"/>
      <c r="BK58" s="938"/>
      <c r="BL58" s="938"/>
      <c r="BM58" s="938"/>
      <c r="BN58" s="938"/>
      <c r="BO58" s="938"/>
      <c r="BP58" s="938"/>
    </row>
    <row r="59" spans="1:68" ht="15" customHeight="1">
      <c r="A59" s="935"/>
      <c r="B59" s="937"/>
      <c r="C59" s="937"/>
      <c r="D59" s="937"/>
      <c r="E59" s="937"/>
      <c r="F59" s="937"/>
      <c r="G59" s="889"/>
      <c r="H59" s="889"/>
      <c r="I59" s="889"/>
      <c r="J59" s="889"/>
      <c r="K59" s="889"/>
      <c r="L59" s="889"/>
      <c r="M59" s="935"/>
      <c r="N59" s="935"/>
      <c r="O59" s="937"/>
      <c r="P59" s="937"/>
      <c r="Q59" s="937"/>
      <c r="R59" s="937"/>
      <c r="S59" s="937"/>
      <c r="T59" s="937"/>
      <c r="U59" s="944"/>
      <c r="V59" s="944"/>
      <c r="W59" s="944"/>
      <c r="X59" s="944"/>
      <c r="Y59" s="935"/>
      <c r="Z59" s="889"/>
      <c r="AA59" s="935"/>
      <c r="AB59" s="890"/>
      <c r="AC59" s="935"/>
      <c r="AD59" s="945"/>
      <c r="AE59" s="945"/>
      <c r="AF59" s="945"/>
      <c r="AG59" s="945"/>
      <c r="AH59" s="945"/>
      <c r="AI59" s="945"/>
      <c r="AJ59" s="945"/>
      <c r="AK59" s="945"/>
      <c r="AL59" s="946"/>
      <c r="AM59" s="946"/>
      <c r="AN59" s="946"/>
      <c r="AO59" s="946"/>
      <c r="AP59" s="946"/>
      <c r="AQ59" s="946"/>
      <c r="AR59" s="946"/>
      <c r="AS59" s="946"/>
      <c r="AT59" s="946"/>
      <c r="AU59" s="946"/>
      <c r="AV59" s="946"/>
      <c r="AW59" s="947"/>
      <c r="AX59" s="947"/>
      <c r="AY59" s="947"/>
      <c r="AZ59" s="948"/>
      <c r="BA59" s="948"/>
      <c r="BB59" s="948"/>
      <c r="BC59" s="948"/>
      <c r="BD59" s="948"/>
      <c r="BE59" s="948"/>
      <c r="BF59" s="948"/>
      <c r="BG59" s="938"/>
      <c r="BH59" s="938"/>
      <c r="BI59" s="938"/>
      <c r="BJ59" s="938"/>
      <c r="BK59" s="938"/>
      <c r="BL59" s="938"/>
      <c r="BM59" s="938"/>
      <c r="BN59" s="938"/>
      <c r="BO59" s="938"/>
      <c r="BP59" s="938"/>
    </row>
    <row r="60" spans="1:68" ht="15" customHeight="1">
      <c r="A60" s="935"/>
      <c r="B60" s="937"/>
      <c r="C60" s="937"/>
      <c r="D60" s="937"/>
      <c r="E60" s="937"/>
      <c r="F60" s="937"/>
      <c r="G60" s="889"/>
      <c r="H60" s="889"/>
      <c r="I60" s="889"/>
      <c r="J60" s="889"/>
      <c r="K60" s="889"/>
      <c r="L60" s="889"/>
      <c r="M60" s="935"/>
      <c r="N60" s="935"/>
      <c r="O60" s="949"/>
      <c r="P60" s="949"/>
      <c r="Q60" s="949"/>
      <c r="R60" s="937"/>
      <c r="S60" s="937"/>
      <c r="T60" s="937"/>
      <c r="U60" s="944"/>
      <c r="V60" s="944"/>
      <c r="W60" s="944"/>
      <c r="X60" s="944"/>
      <c r="Y60" s="935"/>
      <c r="Z60" s="889"/>
      <c r="AA60" s="935"/>
      <c r="AB60" s="890"/>
      <c r="AC60" s="935"/>
      <c r="AD60" s="945"/>
      <c r="AE60" s="945"/>
      <c r="AF60" s="945"/>
      <c r="AG60" s="945"/>
      <c r="AH60" s="945"/>
      <c r="AI60" s="945"/>
      <c r="AJ60" s="945"/>
      <c r="AK60" s="945"/>
      <c r="AL60" s="946"/>
      <c r="AM60" s="946"/>
      <c r="AN60" s="946"/>
      <c r="AO60" s="946"/>
      <c r="AP60" s="946"/>
      <c r="AQ60" s="946"/>
      <c r="AR60" s="946"/>
      <c r="AS60" s="946"/>
      <c r="AT60" s="946"/>
      <c r="AU60" s="946"/>
      <c r="AV60" s="946"/>
      <c r="AW60" s="947"/>
      <c r="AX60" s="947"/>
      <c r="AY60" s="947"/>
      <c r="AZ60" s="948"/>
      <c r="BA60" s="948"/>
      <c r="BB60" s="948"/>
      <c r="BC60" s="948"/>
      <c r="BD60" s="948"/>
      <c r="BE60" s="948"/>
      <c r="BF60" s="948"/>
      <c r="BG60" s="952"/>
      <c r="BH60" s="952"/>
      <c r="BI60" s="952"/>
      <c r="BJ60" s="952"/>
      <c r="BK60" s="952"/>
      <c r="BL60" s="952"/>
      <c r="BM60" s="952"/>
      <c r="BN60" s="952"/>
      <c r="BO60" s="952"/>
      <c r="BP60" s="952"/>
    </row>
    <row r="61" spans="1:68" ht="15" customHeight="1">
      <c r="A61" s="935"/>
      <c r="B61" s="937"/>
      <c r="C61" s="937"/>
      <c r="D61" s="937"/>
      <c r="E61" s="937"/>
      <c r="F61" s="937"/>
      <c r="G61" s="889"/>
      <c r="H61" s="889"/>
      <c r="I61" s="889"/>
      <c r="J61" s="889"/>
      <c r="K61" s="889"/>
      <c r="L61" s="889"/>
      <c r="M61" s="935"/>
      <c r="N61" s="935"/>
      <c r="O61" s="949"/>
      <c r="P61" s="949"/>
      <c r="Q61" s="949"/>
      <c r="R61" s="937"/>
      <c r="S61" s="937"/>
      <c r="T61" s="937"/>
      <c r="U61" s="950"/>
      <c r="V61" s="950"/>
      <c r="W61" s="950"/>
      <c r="X61" s="889"/>
      <c r="Y61" s="951"/>
      <c r="Z61" s="889"/>
      <c r="AA61" s="951"/>
      <c r="AB61" s="890"/>
      <c r="AC61" s="951"/>
      <c r="AD61" s="892"/>
      <c r="AE61" s="943"/>
      <c r="AF61" s="943"/>
      <c r="AG61" s="892"/>
      <c r="AH61" s="892"/>
      <c r="AI61" s="943"/>
      <c r="AJ61" s="943"/>
      <c r="AK61" s="892"/>
      <c r="AL61" s="946"/>
      <c r="AM61" s="946"/>
      <c r="AN61" s="946"/>
      <c r="AO61" s="946"/>
      <c r="AP61" s="946"/>
      <c r="AQ61" s="946"/>
      <c r="AR61" s="946"/>
      <c r="AS61" s="946"/>
      <c r="AT61" s="946"/>
      <c r="AU61" s="946"/>
      <c r="AV61" s="946"/>
      <c r="AW61" s="947"/>
      <c r="AX61" s="947"/>
      <c r="AY61" s="947"/>
      <c r="AZ61" s="937"/>
      <c r="BA61" s="937"/>
      <c r="BB61" s="937"/>
      <c r="BC61" s="937"/>
      <c r="BD61" s="937"/>
      <c r="BE61" s="937"/>
      <c r="BF61" s="937"/>
      <c r="BG61" s="952"/>
      <c r="BH61" s="952"/>
      <c r="BI61" s="952"/>
      <c r="BJ61" s="952"/>
      <c r="BK61" s="952"/>
      <c r="BL61" s="952"/>
      <c r="BM61" s="952"/>
      <c r="BN61" s="952"/>
      <c r="BO61" s="952"/>
      <c r="BP61" s="952"/>
    </row>
    <row r="62" spans="1:68" ht="15" customHeight="1">
      <c r="A62" s="935"/>
      <c r="B62" s="937"/>
      <c r="C62" s="937"/>
      <c r="D62" s="937"/>
      <c r="E62" s="937"/>
      <c r="F62" s="937"/>
      <c r="G62" s="889"/>
      <c r="H62" s="889"/>
      <c r="I62" s="889"/>
      <c r="J62" s="889"/>
      <c r="K62" s="889"/>
      <c r="L62" s="889"/>
      <c r="M62" s="935"/>
      <c r="N62" s="935"/>
      <c r="O62" s="937"/>
      <c r="P62" s="937"/>
      <c r="Q62" s="937"/>
      <c r="R62" s="937"/>
      <c r="S62" s="937"/>
      <c r="T62" s="937"/>
      <c r="U62" s="944"/>
      <c r="V62" s="944"/>
      <c r="W62" s="944"/>
      <c r="X62" s="944"/>
      <c r="Y62" s="935"/>
      <c r="Z62" s="889"/>
      <c r="AA62" s="935"/>
      <c r="AB62" s="890"/>
      <c r="AC62" s="935"/>
      <c r="AD62" s="945"/>
      <c r="AE62" s="945"/>
      <c r="AF62" s="945"/>
      <c r="AG62" s="945"/>
      <c r="AH62" s="945"/>
      <c r="AI62" s="945"/>
      <c r="AJ62" s="945"/>
      <c r="AK62" s="945"/>
      <c r="AL62" s="946"/>
      <c r="AM62" s="946"/>
      <c r="AN62" s="946"/>
      <c r="AO62" s="946"/>
      <c r="AP62" s="946"/>
      <c r="AQ62" s="946"/>
      <c r="AR62" s="946"/>
      <c r="AS62" s="946"/>
      <c r="AT62" s="946"/>
      <c r="AU62" s="946"/>
      <c r="AV62" s="946"/>
      <c r="AW62" s="947"/>
      <c r="AX62" s="947"/>
      <c r="AY62" s="947"/>
      <c r="AZ62" s="948"/>
      <c r="BA62" s="948"/>
      <c r="BB62" s="948"/>
      <c r="BC62" s="948"/>
      <c r="BD62" s="948"/>
      <c r="BE62" s="948"/>
      <c r="BF62" s="948"/>
      <c r="BG62" s="938"/>
      <c r="BH62" s="952"/>
      <c r="BI62" s="952"/>
      <c r="BJ62" s="952"/>
      <c r="BK62" s="952"/>
      <c r="BL62" s="952"/>
      <c r="BM62" s="952"/>
      <c r="BN62" s="952"/>
      <c r="BO62" s="952"/>
      <c r="BP62" s="952"/>
    </row>
    <row r="63" spans="1:68" ht="15" customHeight="1">
      <c r="A63" s="935"/>
      <c r="B63" s="937"/>
      <c r="C63" s="937"/>
      <c r="D63" s="937"/>
      <c r="E63" s="937"/>
      <c r="F63" s="937"/>
      <c r="G63" s="889"/>
      <c r="H63" s="889"/>
      <c r="I63" s="889"/>
      <c r="J63" s="889"/>
      <c r="K63" s="889"/>
      <c r="L63" s="889"/>
      <c r="M63" s="935"/>
      <c r="N63" s="935"/>
      <c r="O63" s="949"/>
      <c r="P63" s="949"/>
      <c r="Q63" s="949"/>
      <c r="R63" s="937"/>
      <c r="S63" s="937"/>
      <c r="T63" s="937"/>
      <c r="U63" s="944"/>
      <c r="V63" s="944"/>
      <c r="W63" s="944"/>
      <c r="X63" s="944"/>
      <c r="Y63" s="935"/>
      <c r="Z63" s="889"/>
      <c r="AA63" s="935"/>
      <c r="AB63" s="890"/>
      <c r="AC63" s="935"/>
      <c r="AD63" s="945"/>
      <c r="AE63" s="945"/>
      <c r="AF63" s="945"/>
      <c r="AG63" s="945"/>
      <c r="AH63" s="945"/>
      <c r="AI63" s="945"/>
      <c r="AJ63" s="945"/>
      <c r="AK63" s="945"/>
      <c r="AL63" s="946"/>
      <c r="AM63" s="946"/>
      <c r="AN63" s="946"/>
      <c r="AO63" s="946"/>
      <c r="AP63" s="946"/>
      <c r="AQ63" s="946"/>
      <c r="AR63" s="946"/>
      <c r="AS63" s="946"/>
      <c r="AT63" s="946"/>
      <c r="AU63" s="946"/>
      <c r="AV63" s="946"/>
      <c r="AW63" s="947"/>
      <c r="AX63" s="947"/>
      <c r="AY63" s="947"/>
      <c r="AZ63" s="948"/>
      <c r="BA63" s="948"/>
      <c r="BB63" s="948"/>
      <c r="BC63" s="948"/>
      <c r="BD63" s="948"/>
      <c r="BE63" s="948"/>
      <c r="BF63" s="948"/>
      <c r="BG63" s="952"/>
      <c r="BH63" s="952"/>
      <c r="BI63" s="952"/>
      <c r="BJ63" s="952"/>
      <c r="BK63" s="952"/>
      <c r="BL63" s="952"/>
      <c r="BM63" s="952"/>
      <c r="BN63" s="952"/>
      <c r="BO63" s="952"/>
      <c r="BP63" s="952"/>
    </row>
    <row r="64" spans="1:68" ht="15" customHeight="1">
      <c r="A64" s="935"/>
      <c r="B64" s="937"/>
      <c r="C64" s="937"/>
      <c r="D64" s="937"/>
      <c r="E64" s="937"/>
      <c r="F64" s="937"/>
      <c r="G64" s="889"/>
      <c r="H64" s="889"/>
      <c r="I64" s="889"/>
      <c r="J64" s="889"/>
      <c r="K64" s="889"/>
      <c r="L64" s="889"/>
      <c r="M64" s="935"/>
      <c r="N64" s="935"/>
      <c r="O64" s="949"/>
      <c r="P64" s="949"/>
      <c r="Q64" s="949"/>
      <c r="R64" s="937"/>
      <c r="S64" s="937"/>
      <c r="T64" s="937"/>
      <c r="U64" s="950"/>
      <c r="V64" s="950"/>
      <c r="W64" s="950"/>
      <c r="X64" s="889"/>
      <c r="Y64" s="951"/>
      <c r="Z64" s="889"/>
      <c r="AA64" s="951"/>
      <c r="AB64" s="890"/>
      <c r="AC64" s="951"/>
      <c r="AD64" s="892"/>
      <c r="AE64" s="943"/>
      <c r="AF64" s="943"/>
      <c r="AG64" s="892"/>
      <c r="AH64" s="892"/>
      <c r="AI64" s="943"/>
      <c r="AJ64" s="943"/>
      <c r="AK64" s="892"/>
      <c r="AL64" s="946"/>
      <c r="AM64" s="946"/>
      <c r="AN64" s="946"/>
      <c r="AO64" s="946"/>
      <c r="AP64" s="946"/>
      <c r="AQ64" s="946"/>
      <c r="AR64" s="946"/>
      <c r="AS64" s="946"/>
      <c r="AT64" s="946"/>
      <c r="AU64" s="946"/>
      <c r="AV64" s="946"/>
      <c r="AW64" s="947"/>
      <c r="AX64" s="947"/>
      <c r="AY64" s="947"/>
      <c r="AZ64" s="937"/>
      <c r="BA64" s="937"/>
      <c r="BB64" s="937"/>
      <c r="BC64" s="937"/>
      <c r="BD64" s="937"/>
      <c r="BE64" s="937"/>
      <c r="BF64" s="937"/>
      <c r="BG64" s="952"/>
      <c r="BH64" s="952"/>
      <c r="BI64" s="952"/>
      <c r="BJ64" s="952"/>
      <c r="BK64" s="952"/>
      <c r="BL64" s="952"/>
      <c r="BM64" s="952"/>
      <c r="BN64" s="952"/>
      <c r="BO64" s="952"/>
      <c r="BP64" s="952"/>
    </row>
    <row r="65" spans="1:68" ht="15" customHeight="1">
      <c r="A65" s="935"/>
      <c r="B65" s="937"/>
      <c r="C65" s="937"/>
      <c r="D65" s="937"/>
      <c r="E65" s="937"/>
      <c r="F65" s="937"/>
      <c r="G65" s="889"/>
      <c r="H65" s="889"/>
      <c r="I65" s="889"/>
      <c r="J65" s="889"/>
      <c r="K65" s="889"/>
      <c r="L65" s="889"/>
      <c r="M65" s="935"/>
      <c r="N65" s="935"/>
      <c r="O65" s="937"/>
      <c r="P65" s="937"/>
      <c r="Q65" s="937"/>
      <c r="R65" s="937"/>
      <c r="S65" s="937"/>
      <c r="T65" s="937"/>
      <c r="U65" s="944"/>
      <c r="V65" s="944"/>
      <c r="W65" s="944"/>
      <c r="X65" s="944"/>
      <c r="Y65" s="935"/>
      <c r="Z65" s="889"/>
      <c r="AA65" s="935"/>
      <c r="AB65" s="890"/>
      <c r="AC65" s="935"/>
      <c r="AD65" s="945"/>
      <c r="AE65" s="945"/>
      <c r="AF65" s="945"/>
      <c r="AG65" s="945"/>
      <c r="AH65" s="945"/>
      <c r="AI65" s="945"/>
      <c r="AJ65" s="945"/>
      <c r="AK65" s="945"/>
      <c r="AL65" s="946"/>
      <c r="AM65" s="946"/>
      <c r="AN65" s="946"/>
      <c r="AO65" s="946"/>
      <c r="AP65" s="946"/>
      <c r="AQ65" s="946"/>
      <c r="AR65" s="946"/>
      <c r="AS65" s="946"/>
      <c r="AT65" s="946"/>
      <c r="AU65" s="946"/>
      <c r="AV65" s="946"/>
      <c r="AW65" s="947"/>
      <c r="AX65" s="947"/>
      <c r="AY65" s="947"/>
      <c r="AZ65" s="948"/>
      <c r="BA65" s="948"/>
      <c r="BB65" s="948"/>
      <c r="BC65" s="948"/>
      <c r="BD65" s="948"/>
      <c r="BE65" s="948"/>
      <c r="BF65" s="948"/>
      <c r="BG65" s="938"/>
      <c r="BH65" s="952"/>
      <c r="BI65" s="952"/>
      <c r="BJ65" s="952"/>
      <c r="BK65" s="952"/>
      <c r="BL65" s="952"/>
      <c r="BM65" s="952"/>
      <c r="BN65" s="952"/>
      <c r="BO65" s="952"/>
      <c r="BP65" s="952"/>
    </row>
    <row r="66" spans="1:68" ht="15" customHeight="1">
      <c r="A66" s="935"/>
      <c r="B66" s="937"/>
      <c r="C66" s="937"/>
      <c r="D66" s="937"/>
      <c r="E66" s="937"/>
      <c r="F66" s="937"/>
      <c r="G66" s="889"/>
      <c r="H66" s="889"/>
      <c r="I66" s="889"/>
      <c r="J66" s="889"/>
      <c r="K66" s="889"/>
      <c r="L66" s="889"/>
      <c r="M66" s="935"/>
      <c r="N66" s="935"/>
      <c r="O66" s="949"/>
      <c r="P66" s="949"/>
      <c r="Q66" s="949"/>
      <c r="R66" s="937"/>
      <c r="S66" s="937"/>
      <c r="T66" s="937"/>
      <c r="U66" s="944"/>
      <c r="V66" s="944"/>
      <c r="W66" s="944"/>
      <c r="X66" s="944"/>
      <c r="Y66" s="935"/>
      <c r="Z66" s="889"/>
      <c r="AA66" s="935"/>
      <c r="AB66" s="890"/>
      <c r="AC66" s="935"/>
      <c r="AD66" s="945"/>
      <c r="AE66" s="945"/>
      <c r="AF66" s="945"/>
      <c r="AG66" s="945"/>
      <c r="AH66" s="945"/>
      <c r="AI66" s="945"/>
      <c r="AJ66" s="945"/>
      <c r="AK66" s="945"/>
      <c r="AL66" s="946"/>
      <c r="AM66" s="946"/>
      <c r="AN66" s="946"/>
      <c r="AO66" s="946"/>
      <c r="AP66" s="946"/>
      <c r="AQ66" s="946"/>
      <c r="AR66" s="946"/>
      <c r="AS66" s="946"/>
      <c r="AT66" s="946"/>
      <c r="AU66" s="946"/>
      <c r="AV66" s="946"/>
      <c r="AW66" s="947"/>
      <c r="AX66" s="947"/>
      <c r="AY66" s="947"/>
      <c r="AZ66" s="948"/>
      <c r="BA66" s="948"/>
      <c r="BB66" s="948"/>
      <c r="BC66" s="948"/>
      <c r="BD66" s="948"/>
      <c r="BE66" s="948"/>
      <c r="BF66" s="948"/>
      <c r="BG66" s="952"/>
      <c r="BH66" s="952"/>
      <c r="BI66" s="952"/>
      <c r="BJ66" s="952"/>
      <c r="BK66" s="952"/>
      <c r="BL66" s="952"/>
      <c r="BM66" s="952"/>
      <c r="BN66" s="952"/>
      <c r="BO66" s="952"/>
      <c r="BP66" s="952"/>
    </row>
    <row r="67" spans="1:68" ht="15" customHeight="1">
      <c r="A67" s="935"/>
      <c r="B67" s="937"/>
      <c r="C67" s="937"/>
      <c r="D67" s="937"/>
      <c r="E67" s="937"/>
      <c r="F67" s="937"/>
      <c r="G67" s="889"/>
      <c r="H67" s="889"/>
      <c r="I67" s="889"/>
      <c r="J67" s="889"/>
      <c r="K67" s="889"/>
      <c r="L67" s="889"/>
      <c r="M67" s="935"/>
      <c r="N67" s="935"/>
      <c r="O67" s="949"/>
      <c r="P67" s="949"/>
      <c r="Q67" s="949"/>
      <c r="R67" s="937"/>
      <c r="S67" s="937"/>
      <c r="T67" s="937"/>
      <c r="U67" s="950"/>
      <c r="V67" s="950"/>
      <c r="W67" s="950"/>
      <c r="X67" s="889"/>
      <c r="Y67" s="951"/>
      <c r="Z67" s="889"/>
      <c r="AA67" s="951"/>
      <c r="AB67" s="890"/>
      <c r="AC67" s="951"/>
      <c r="AD67" s="892"/>
      <c r="AE67" s="943"/>
      <c r="AF67" s="943"/>
      <c r="AG67" s="892"/>
      <c r="AH67" s="892"/>
      <c r="AI67" s="943"/>
      <c r="AJ67" s="943"/>
      <c r="AK67" s="892"/>
      <c r="AL67" s="946"/>
      <c r="AM67" s="946"/>
      <c r="AN67" s="946"/>
      <c r="AO67" s="946"/>
      <c r="AP67" s="946"/>
      <c r="AQ67" s="946"/>
      <c r="AR67" s="946"/>
      <c r="AS67" s="946"/>
      <c r="AT67" s="946"/>
      <c r="AU67" s="946"/>
      <c r="AV67" s="946"/>
      <c r="AW67" s="947"/>
      <c r="AX67" s="947"/>
      <c r="AY67" s="947"/>
      <c r="AZ67" s="937"/>
      <c r="BA67" s="937"/>
      <c r="BB67" s="937"/>
      <c r="BC67" s="937"/>
      <c r="BD67" s="937"/>
      <c r="BE67" s="937"/>
      <c r="BF67" s="937"/>
      <c r="BG67" s="952"/>
      <c r="BH67" s="952"/>
      <c r="BI67" s="952"/>
      <c r="BJ67" s="952"/>
      <c r="BK67" s="952"/>
      <c r="BL67" s="952"/>
      <c r="BM67" s="952"/>
      <c r="BN67" s="952"/>
      <c r="BO67" s="952"/>
      <c r="BP67" s="952"/>
    </row>
    <row r="68" spans="1:68" ht="15" customHeight="1">
      <c r="A68" s="935"/>
      <c r="B68" s="937"/>
      <c r="C68" s="937"/>
      <c r="D68" s="937"/>
      <c r="E68" s="937"/>
      <c r="F68" s="937"/>
      <c r="G68" s="889"/>
      <c r="H68" s="889"/>
      <c r="I68" s="889"/>
      <c r="J68" s="889"/>
      <c r="K68" s="889"/>
      <c r="L68" s="889"/>
      <c r="M68" s="935"/>
      <c r="N68" s="935"/>
      <c r="O68" s="937"/>
      <c r="P68" s="937"/>
      <c r="Q68" s="937"/>
      <c r="R68" s="937"/>
      <c r="S68" s="937"/>
      <c r="T68" s="937"/>
      <c r="U68" s="944"/>
      <c r="V68" s="944"/>
      <c r="W68" s="944"/>
      <c r="X68" s="944"/>
      <c r="Y68" s="935"/>
      <c r="Z68" s="889"/>
      <c r="AA68" s="935"/>
      <c r="AB68" s="890"/>
      <c r="AC68" s="935"/>
      <c r="AD68" s="945"/>
      <c r="AE68" s="945"/>
      <c r="AF68" s="945"/>
      <c r="AG68" s="945"/>
      <c r="AH68" s="945"/>
      <c r="AI68" s="945"/>
      <c r="AJ68" s="945"/>
      <c r="AK68" s="945"/>
      <c r="AL68" s="946"/>
      <c r="AM68" s="946"/>
      <c r="AN68" s="946"/>
      <c r="AO68" s="946"/>
      <c r="AP68" s="946"/>
      <c r="AQ68" s="946"/>
      <c r="AR68" s="946"/>
      <c r="AS68" s="946"/>
      <c r="AT68" s="946"/>
      <c r="AU68" s="946"/>
      <c r="AV68" s="946"/>
      <c r="AW68" s="947"/>
      <c r="AX68" s="947"/>
      <c r="AY68" s="947"/>
      <c r="AZ68" s="948"/>
      <c r="BA68" s="948"/>
      <c r="BB68" s="948"/>
      <c r="BC68" s="948"/>
      <c r="BD68" s="948"/>
      <c r="BE68" s="948"/>
      <c r="BF68" s="948"/>
      <c r="BG68" s="938"/>
      <c r="BH68" s="952"/>
      <c r="BI68" s="952"/>
      <c r="BJ68" s="952"/>
      <c r="BK68" s="952"/>
      <c r="BL68" s="952"/>
      <c r="BM68" s="952"/>
      <c r="BN68" s="952"/>
      <c r="BO68" s="952"/>
      <c r="BP68" s="952"/>
    </row>
    <row r="69" spans="1:68" ht="15" customHeight="1">
      <c r="A69" s="935"/>
      <c r="B69" s="937"/>
      <c r="C69" s="937"/>
      <c r="D69" s="937"/>
      <c r="E69" s="937"/>
      <c r="F69" s="937"/>
      <c r="G69" s="889"/>
      <c r="H69" s="889"/>
      <c r="I69" s="889"/>
      <c r="J69" s="889"/>
      <c r="K69" s="889"/>
      <c r="L69" s="889"/>
      <c r="M69" s="935"/>
      <c r="N69" s="935"/>
      <c r="O69" s="949"/>
      <c r="P69" s="949"/>
      <c r="Q69" s="949"/>
      <c r="R69" s="937"/>
      <c r="S69" s="937"/>
      <c r="T69" s="937"/>
      <c r="U69" s="944"/>
      <c r="V69" s="944"/>
      <c r="W69" s="944"/>
      <c r="X69" s="944"/>
      <c r="Y69" s="935"/>
      <c r="Z69" s="889"/>
      <c r="AA69" s="935"/>
      <c r="AB69" s="890"/>
      <c r="AC69" s="935"/>
      <c r="AD69" s="945"/>
      <c r="AE69" s="945"/>
      <c r="AF69" s="945"/>
      <c r="AG69" s="945"/>
      <c r="AH69" s="945"/>
      <c r="AI69" s="945"/>
      <c r="AJ69" s="945"/>
      <c r="AK69" s="945"/>
      <c r="AL69" s="946"/>
      <c r="AM69" s="946"/>
      <c r="AN69" s="946"/>
      <c r="AO69" s="946"/>
      <c r="AP69" s="946"/>
      <c r="AQ69" s="946"/>
      <c r="AR69" s="946"/>
      <c r="AS69" s="946"/>
      <c r="AT69" s="946"/>
      <c r="AU69" s="946"/>
      <c r="AV69" s="946"/>
      <c r="AW69" s="947"/>
      <c r="AX69" s="947"/>
      <c r="AY69" s="947"/>
      <c r="AZ69" s="948"/>
      <c r="BA69" s="948"/>
      <c r="BB69" s="948"/>
      <c r="BC69" s="948"/>
      <c r="BD69" s="948"/>
      <c r="BE69" s="948"/>
      <c r="BF69" s="948"/>
      <c r="BG69" s="952"/>
      <c r="BH69" s="952"/>
      <c r="BI69" s="952"/>
      <c r="BJ69" s="952"/>
      <c r="BK69" s="952"/>
      <c r="BL69" s="952"/>
      <c r="BM69" s="952"/>
      <c r="BN69" s="952"/>
      <c r="BO69" s="952"/>
      <c r="BP69" s="952"/>
    </row>
    <row r="70" spans="1:68" ht="15" customHeight="1">
      <c r="A70" s="935"/>
      <c r="B70" s="937"/>
      <c r="C70" s="937"/>
      <c r="D70" s="937"/>
      <c r="E70" s="937"/>
      <c r="F70" s="937"/>
      <c r="G70" s="889"/>
      <c r="H70" s="889"/>
      <c r="I70" s="889"/>
      <c r="J70" s="889"/>
      <c r="K70" s="889"/>
      <c r="L70" s="889"/>
      <c r="M70" s="935"/>
      <c r="N70" s="935"/>
      <c r="O70" s="949"/>
      <c r="P70" s="949"/>
      <c r="Q70" s="949"/>
      <c r="R70" s="937"/>
      <c r="S70" s="937"/>
      <c r="T70" s="937"/>
      <c r="U70" s="950"/>
      <c r="V70" s="950"/>
      <c r="W70" s="950"/>
      <c r="X70" s="889"/>
      <c r="Y70" s="951"/>
      <c r="Z70" s="889"/>
      <c r="AA70" s="951"/>
      <c r="AB70" s="890"/>
      <c r="AC70" s="951"/>
      <c r="AD70" s="892"/>
      <c r="AE70" s="943"/>
      <c r="AF70" s="943"/>
      <c r="AG70" s="892"/>
      <c r="AH70" s="892"/>
      <c r="AI70" s="943"/>
      <c r="AJ70" s="943"/>
      <c r="AK70" s="892"/>
      <c r="AL70" s="946"/>
      <c r="AM70" s="946"/>
      <c r="AN70" s="946"/>
      <c r="AO70" s="946"/>
      <c r="AP70" s="946"/>
      <c r="AQ70" s="946"/>
      <c r="AR70" s="946"/>
      <c r="AS70" s="946"/>
      <c r="AT70" s="946"/>
      <c r="AU70" s="946"/>
      <c r="AV70" s="946"/>
      <c r="AW70" s="947"/>
      <c r="AX70" s="947"/>
      <c r="AY70" s="947"/>
      <c r="AZ70" s="937"/>
      <c r="BA70" s="937"/>
      <c r="BB70" s="937"/>
      <c r="BC70" s="937"/>
      <c r="BD70" s="937"/>
      <c r="BE70" s="937"/>
      <c r="BF70" s="937"/>
      <c r="BG70" s="952"/>
      <c r="BH70" s="952"/>
      <c r="BI70" s="952"/>
      <c r="BJ70" s="952"/>
      <c r="BK70" s="952"/>
      <c r="BL70" s="952"/>
      <c r="BM70" s="952"/>
      <c r="BN70" s="952"/>
      <c r="BO70" s="952"/>
      <c r="BP70" s="952"/>
    </row>
    <row r="71" spans="1:68" ht="15" customHeight="1">
      <c r="A71" s="935"/>
      <c r="B71" s="937"/>
      <c r="C71" s="937"/>
      <c r="D71" s="937"/>
      <c r="E71" s="937"/>
      <c r="F71" s="937"/>
      <c r="G71" s="889"/>
      <c r="H71" s="889"/>
      <c r="I71" s="889"/>
      <c r="J71" s="889"/>
      <c r="K71" s="889"/>
      <c r="L71" s="889"/>
      <c r="M71" s="935"/>
      <c r="N71" s="935"/>
      <c r="O71" s="937"/>
      <c r="P71" s="937"/>
      <c r="Q71" s="937"/>
      <c r="R71" s="937"/>
      <c r="S71" s="937"/>
      <c r="T71" s="937"/>
      <c r="U71" s="944"/>
      <c r="V71" s="944"/>
      <c r="W71" s="944"/>
      <c r="X71" s="944"/>
      <c r="Y71" s="935"/>
      <c r="Z71" s="889"/>
      <c r="AA71" s="935"/>
      <c r="AB71" s="890"/>
      <c r="AC71" s="935"/>
      <c r="AD71" s="945"/>
      <c r="AE71" s="945"/>
      <c r="AF71" s="945"/>
      <c r="AG71" s="945"/>
      <c r="AH71" s="945"/>
      <c r="AI71" s="945"/>
      <c r="AJ71" s="945"/>
      <c r="AK71" s="945"/>
      <c r="AL71" s="946"/>
      <c r="AM71" s="946"/>
      <c r="AN71" s="946"/>
      <c r="AO71" s="946"/>
      <c r="AP71" s="946"/>
      <c r="AQ71" s="946"/>
      <c r="AR71" s="946"/>
      <c r="AS71" s="946"/>
      <c r="AT71" s="946"/>
      <c r="AU71" s="946"/>
      <c r="AV71" s="946"/>
      <c r="AW71" s="947"/>
      <c r="AX71" s="947"/>
      <c r="AY71" s="947"/>
      <c r="AZ71" s="948"/>
      <c r="BA71" s="948"/>
      <c r="BB71" s="948"/>
      <c r="BC71" s="948"/>
      <c r="BD71" s="948"/>
      <c r="BE71" s="948"/>
      <c r="BF71" s="948"/>
      <c r="BG71" s="938"/>
      <c r="BH71" s="952"/>
      <c r="BI71" s="952"/>
      <c r="BJ71" s="952"/>
      <c r="BK71" s="952"/>
      <c r="BL71" s="952"/>
      <c r="BM71" s="952"/>
      <c r="BN71" s="952"/>
      <c r="BO71" s="952"/>
      <c r="BP71" s="952"/>
    </row>
    <row r="72" spans="1:68" ht="15" customHeight="1">
      <c r="A72" s="935"/>
      <c r="B72" s="937"/>
      <c r="C72" s="937"/>
      <c r="D72" s="937"/>
      <c r="E72" s="937"/>
      <c r="F72" s="937"/>
      <c r="G72" s="889"/>
      <c r="H72" s="889"/>
      <c r="I72" s="889"/>
      <c r="J72" s="889"/>
      <c r="K72" s="889"/>
      <c r="L72" s="889"/>
      <c r="M72" s="935"/>
      <c r="N72" s="935"/>
      <c r="O72" s="949"/>
      <c r="P72" s="949"/>
      <c r="Q72" s="949"/>
      <c r="R72" s="937"/>
      <c r="S72" s="937"/>
      <c r="T72" s="937"/>
      <c r="U72" s="944"/>
      <c r="V72" s="944"/>
      <c r="W72" s="944"/>
      <c r="X72" s="944"/>
      <c r="Y72" s="935"/>
      <c r="Z72" s="889"/>
      <c r="AA72" s="935"/>
      <c r="AB72" s="890"/>
      <c r="AC72" s="935"/>
      <c r="AD72" s="945"/>
      <c r="AE72" s="945"/>
      <c r="AF72" s="945"/>
      <c r="AG72" s="945"/>
      <c r="AH72" s="945"/>
      <c r="AI72" s="945"/>
      <c r="AJ72" s="945"/>
      <c r="AK72" s="945"/>
      <c r="AL72" s="946"/>
      <c r="AM72" s="946"/>
      <c r="AN72" s="946"/>
      <c r="AO72" s="946"/>
      <c r="AP72" s="946"/>
      <c r="AQ72" s="946"/>
      <c r="AR72" s="946"/>
      <c r="AS72" s="953"/>
      <c r="AT72" s="953"/>
      <c r="AU72" s="953"/>
      <c r="AV72" s="953"/>
      <c r="AW72" s="947"/>
      <c r="AX72" s="947"/>
      <c r="AY72" s="947"/>
      <c r="AZ72" s="948"/>
      <c r="BA72" s="948"/>
      <c r="BB72" s="948"/>
      <c r="BC72" s="948"/>
      <c r="BD72" s="948"/>
      <c r="BE72" s="948"/>
      <c r="BF72" s="948"/>
      <c r="BG72" s="952"/>
      <c r="BH72" s="952"/>
      <c r="BI72" s="952"/>
      <c r="BJ72" s="952"/>
      <c r="BK72" s="952"/>
      <c r="BL72" s="952"/>
      <c r="BM72" s="952"/>
      <c r="BN72" s="952"/>
      <c r="BO72" s="952"/>
      <c r="BP72" s="952"/>
    </row>
    <row r="73" spans="1:68" ht="15" customHeight="1">
      <c r="A73" s="935"/>
      <c r="B73" s="937"/>
      <c r="C73" s="937"/>
      <c r="D73" s="937"/>
      <c r="E73" s="937"/>
      <c r="F73" s="937"/>
      <c r="G73" s="889"/>
      <c r="H73" s="889"/>
      <c r="I73" s="889"/>
      <c r="J73" s="889"/>
      <c r="K73" s="889"/>
      <c r="L73" s="889"/>
      <c r="M73" s="935"/>
      <c r="N73" s="935"/>
      <c r="O73" s="949"/>
      <c r="P73" s="949"/>
      <c r="Q73" s="949"/>
      <c r="R73" s="937"/>
      <c r="S73" s="937"/>
      <c r="T73" s="937"/>
      <c r="U73" s="950"/>
      <c r="V73" s="950"/>
      <c r="W73" s="950"/>
      <c r="X73" s="889"/>
      <c r="Y73" s="951"/>
      <c r="Z73" s="889"/>
      <c r="AA73" s="951"/>
      <c r="AB73" s="890"/>
      <c r="AC73" s="951"/>
      <c r="AD73" s="892"/>
      <c r="AE73" s="943"/>
      <c r="AF73" s="943"/>
      <c r="AG73" s="892"/>
      <c r="AH73" s="892"/>
      <c r="AI73" s="943"/>
      <c r="AJ73" s="943"/>
      <c r="AK73" s="892"/>
      <c r="AL73" s="946"/>
      <c r="AM73" s="946"/>
      <c r="AN73" s="946"/>
      <c r="AO73" s="947"/>
      <c r="AP73" s="947"/>
      <c r="AQ73" s="947"/>
      <c r="AR73" s="947"/>
      <c r="AS73" s="946"/>
      <c r="AT73" s="946"/>
      <c r="AU73" s="946"/>
      <c r="AV73" s="946"/>
      <c r="AW73" s="947"/>
      <c r="AX73" s="947"/>
      <c r="AY73" s="947"/>
      <c r="AZ73" s="937"/>
      <c r="BA73" s="937"/>
      <c r="BB73" s="937"/>
      <c r="BC73" s="937"/>
      <c r="BD73" s="937"/>
      <c r="BE73" s="937"/>
      <c r="BF73" s="937"/>
      <c r="BG73" s="952"/>
      <c r="BH73" s="952"/>
      <c r="BI73" s="952"/>
      <c r="BJ73" s="952"/>
      <c r="BK73" s="952"/>
      <c r="BL73" s="952"/>
      <c r="BM73" s="952"/>
      <c r="BN73" s="952"/>
      <c r="BO73" s="952"/>
      <c r="BP73" s="952"/>
    </row>
    <row r="74" spans="1:68">
      <c r="A74" s="937"/>
      <c r="B74" s="937"/>
      <c r="C74" s="937"/>
      <c r="D74" s="937"/>
      <c r="E74" s="937"/>
      <c r="F74" s="937"/>
      <c r="G74" s="937"/>
      <c r="H74" s="937"/>
      <c r="I74" s="937"/>
      <c r="J74" s="937"/>
      <c r="K74" s="937"/>
      <c r="L74" s="937"/>
      <c r="M74" s="937"/>
      <c r="N74" s="937"/>
      <c r="O74" s="937"/>
      <c r="P74" s="937"/>
      <c r="Q74" s="937"/>
      <c r="R74" s="937"/>
      <c r="S74" s="937"/>
      <c r="T74" s="937"/>
      <c r="U74" s="937"/>
      <c r="V74" s="937"/>
      <c r="W74" s="937"/>
      <c r="X74" s="954"/>
      <c r="Y74" s="955"/>
      <c r="Z74" s="954"/>
      <c r="AA74" s="956"/>
      <c r="AB74" s="957"/>
      <c r="AC74" s="955"/>
      <c r="AD74" s="958"/>
      <c r="AE74" s="958"/>
      <c r="AF74" s="958"/>
      <c r="AG74" s="958"/>
      <c r="AH74" s="958"/>
      <c r="AI74" s="958"/>
      <c r="AJ74" s="958"/>
      <c r="AK74" s="958"/>
      <c r="AL74" s="693"/>
      <c r="AM74" s="693"/>
      <c r="AN74" s="693"/>
      <c r="AO74" s="693"/>
      <c r="AP74" s="693"/>
      <c r="AQ74" s="693"/>
      <c r="AR74" s="693"/>
      <c r="AS74" s="693"/>
      <c r="AT74" s="693"/>
      <c r="AU74" s="693"/>
      <c r="AV74" s="693"/>
      <c r="AW74" s="957"/>
      <c r="AX74" s="959"/>
      <c r="AY74" s="959"/>
      <c r="AZ74" s="960"/>
      <c r="BA74" s="960"/>
      <c r="BB74" s="960"/>
      <c r="BC74" s="960"/>
      <c r="BD74" s="960"/>
      <c r="BE74" s="960"/>
      <c r="BF74" s="960"/>
      <c r="BG74" s="961"/>
      <c r="BH74" s="961"/>
      <c r="BI74" s="961"/>
      <c r="BJ74" s="961"/>
      <c r="BK74" s="961"/>
      <c r="BL74" s="961"/>
      <c r="BM74" s="961"/>
      <c r="BN74" s="961"/>
      <c r="BO74" s="961"/>
      <c r="BP74" s="961"/>
    </row>
    <row r="75" spans="1:68">
      <c r="A75" s="937"/>
      <c r="B75" s="937"/>
      <c r="C75" s="937"/>
      <c r="D75" s="937"/>
      <c r="E75" s="937"/>
      <c r="F75" s="937"/>
      <c r="G75" s="937"/>
      <c r="H75" s="937"/>
      <c r="I75" s="937"/>
      <c r="J75" s="937"/>
      <c r="K75" s="937"/>
      <c r="L75" s="937"/>
      <c r="M75" s="937"/>
      <c r="N75" s="937"/>
      <c r="O75" s="937"/>
      <c r="P75" s="937"/>
      <c r="Q75" s="937"/>
      <c r="R75" s="937"/>
      <c r="S75" s="937"/>
      <c r="T75" s="937"/>
      <c r="U75" s="937"/>
      <c r="V75" s="937"/>
      <c r="W75" s="937"/>
      <c r="X75" s="954"/>
      <c r="Y75" s="955"/>
      <c r="Z75" s="954"/>
      <c r="AA75" s="955"/>
      <c r="AB75" s="957"/>
      <c r="AC75" s="955"/>
      <c r="AD75" s="958"/>
      <c r="AE75" s="958"/>
      <c r="AF75" s="958"/>
      <c r="AG75" s="958"/>
      <c r="AH75" s="958"/>
      <c r="AI75" s="958"/>
      <c r="AJ75" s="958"/>
      <c r="AK75" s="958"/>
      <c r="AL75" s="693"/>
      <c r="AM75" s="693"/>
      <c r="AN75" s="693"/>
      <c r="AO75" s="693"/>
      <c r="AP75" s="693"/>
      <c r="AQ75" s="693"/>
      <c r="AR75" s="693"/>
      <c r="AS75" s="693"/>
      <c r="AT75" s="693"/>
      <c r="AU75" s="693"/>
      <c r="AV75" s="693"/>
      <c r="AW75" s="959"/>
      <c r="AX75" s="959"/>
      <c r="AY75" s="959"/>
      <c r="AZ75" s="960"/>
      <c r="BA75" s="960"/>
      <c r="BB75" s="960"/>
      <c r="BC75" s="960"/>
      <c r="BD75" s="960"/>
      <c r="BE75" s="960"/>
      <c r="BF75" s="960"/>
      <c r="BG75" s="961"/>
      <c r="BH75" s="961"/>
      <c r="BI75" s="961"/>
      <c r="BJ75" s="961"/>
      <c r="BK75" s="961"/>
      <c r="BL75" s="961"/>
      <c r="BM75" s="961"/>
      <c r="BN75" s="961"/>
      <c r="BO75" s="961"/>
      <c r="BP75" s="961"/>
    </row>
    <row r="76" spans="1:68">
      <c r="A76" s="877"/>
      <c r="B76" s="877"/>
      <c r="C76" s="927"/>
      <c r="D76" s="927"/>
      <c r="E76" s="927"/>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row>
    <row r="77" spans="1:68">
      <c r="A77" s="926"/>
      <c r="B77" s="926"/>
      <c r="C77" s="927"/>
      <c r="D77" s="927"/>
      <c r="E77" s="927"/>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row>
    <row r="78" spans="1:68">
      <c r="A78" s="877"/>
      <c r="B78" s="859"/>
      <c r="C78" s="927"/>
      <c r="D78" s="927"/>
      <c r="E78" s="92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7"/>
      <c r="AY78" s="507"/>
      <c r="AZ78" s="507"/>
      <c r="BA78" s="507"/>
      <c r="BB78" s="507"/>
      <c r="BC78" s="507"/>
      <c r="BD78" s="507"/>
      <c r="BE78" s="507"/>
      <c r="BF78" s="507"/>
      <c r="BG78" s="507"/>
      <c r="BH78" s="507"/>
      <c r="BI78" s="507"/>
      <c r="BJ78" s="507"/>
      <c r="BK78" s="507"/>
      <c r="BL78" s="507"/>
      <c r="BM78" s="507"/>
      <c r="BN78" s="507"/>
      <c r="BO78" s="507"/>
      <c r="BP78" s="507"/>
    </row>
    <row r="79" spans="1:68">
      <c r="A79" s="877"/>
      <c r="B79" s="877"/>
      <c r="C79" s="927"/>
      <c r="D79" s="927"/>
      <c r="E79" s="92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c r="BB79" s="507"/>
      <c r="BC79" s="507"/>
      <c r="BD79" s="507"/>
      <c r="BE79" s="507"/>
      <c r="BF79" s="507"/>
      <c r="BG79" s="507"/>
      <c r="BH79" s="507"/>
      <c r="BI79" s="507"/>
      <c r="BJ79" s="507"/>
      <c r="BK79" s="507"/>
      <c r="BL79" s="507"/>
      <c r="BM79" s="507"/>
      <c r="BN79" s="507"/>
      <c r="BO79" s="507"/>
      <c r="BP79" s="507"/>
    </row>
    <row r="80" spans="1:68">
      <c r="A80" s="877"/>
      <c r="B80" s="877"/>
      <c r="C80" s="927"/>
      <c r="D80" s="927"/>
      <c r="E80" s="92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507"/>
      <c r="BA80" s="507"/>
      <c r="BB80" s="507"/>
      <c r="BC80" s="507"/>
      <c r="BD80" s="507"/>
      <c r="BE80" s="507"/>
      <c r="BF80" s="507"/>
      <c r="BG80" s="507"/>
      <c r="BH80" s="507"/>
      <c r="BI80" s="507"/>
      <c r="BJ80" s="507"/>
      <c r="BK80" s="507"/>
      <c r="BL80" s="507"/>
      <c r="BM80" s="507"/>
      <c r="BN80" s="507"/>
      <c r="BO80" s="507"/>
      <c r="BP80" s="507"/>
    </row>
    <row r="81" spans="1:68">
      <c r="A81" s="877"/>
      <c r="B81" s="877"/>
      <c r="C81" s="927"/>
      <c r="D81" s="927"/>
      <c r="E81" s="927"/>
      <c r="F81" s="507"/>
      <c r="G81" s="507"/>
      <c r="H81" s="507"/>
      <c r="I81" s="507"/>
      <c r="J81" s="507"/>
      <c r="K81" s="507"/>
      <c r="L81" s="507"/>
      <c r="M81" s="507"/>
      <c r="N81" s="507"/>
      <c r="O81" s="507"/>
      <c r="P81" s="507"/>
      <c r="Q81" s="507"/>
      <c r="R81" s="507"/>
      <c r="S81" s="507"/>
      <c r="T81" s="507"/>
      <c r="U81" s="507"/>
      <c r="V81" s="507"/>
      <c r="W81" s="507"/>
      <c r="X81" s="507"/>
      <c r="Y81" s="507"/>
      <c r="Z81" s="507"/>
      <c r="AA81" s="507"/>
      <c r="AB81" s="507"/>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07"/>
      <c r="AY81" s="507"/>
      <c r="AZ81" s="507"/>
      <c r="BA81" s="507"/>
      <c r="BB81" s="507"/>
      <c r="BC81" s="507"/>
      <c r="BD81" s="507"/>
      <c r="BE81" s="507"/>
      <c r="BF81" s="507"/>
      <c r="BG81" s="507"/>
      <c r="BH81" s="507"/>
      <c r="BI81" s="507"/>
      <c r="BJ81" s="507"/>
      <c r="BK81" s="507"/>
      <c r="BL81" s="507"/>
      <c r="BM81" s="507"/>
      <c r="BN81" s="507"/>
      <c r="BO81" s="507"/>
      <c r="BP81" s="507"/>
    </row>
    <row r="82" spans="1:68">
      <c r="A82" s="877"/>
      <c r="B82" s="877"/>
      <c r="C82" s="927"/>
      <c r="D82" s="927"/>
      <c r="E82" s="927"/>
      <c r="F82" s="507"/>
      <c r="G82" s="962"/>
      <c r="H82" s="962"/>
      <c r="I82" s="962"/>
      <c r="J82" s="962"/>
      <c r="K82" s="962"/>
      <c r="L82" s="962"/>
      <c r="M82" s="962"/>
      <c r="N82" s="962"/>
      <c r="O82" s="962"/>
      <c r="P82" s="962"/>
      <c r="Q82" s="962"/>
      <c r="R82" s="962"/>
      <c r="S82" s="962"/>
      <c r="T82" s="962"/>
      <c r="U82" s="962"/>
      <c r="V82" s="962"/>
      <c r="W82" s="962"/>
      <c r="X82" s="962"/>
      <c r="Y82" s="962"/>
      <c r="Z82" s="962"/>
      <c r="AA82" s="962"/>
      <c r="AB82" s="962"/>
      <c r="AC82" s="962"/>
      <c r="AD82" s="962"/>
      <c r="AE82" s="962"/>
      <c r="AF82" s="962"/>
      <c r="AG82" s="962"/>
      <c r="AH82" s="962"/>
      <c r="AI82" s="962"/>
      <c r="AJ82" s="962"/>
      <c r="AK82" s="962"/>
      <c r="AL82" s="962"/>
      <c r="AM82" s="962"/>
      <c r="AN82" s="962"/>
      <c r="AO82" s="962"/>
      <c r="AP82" s="962"/>
      <c r="AQ82" s="962"/>
      <c r="AR82" s="962"/>
      <c r="AS82" s="962"/>
      <c r="AT82" s="962"/>
      <c r="AU82" s="962"/>
      <c r="AV82" s="962"/>
      <c r="AW82" s="962"/>
      <c r="AX82" s="962"/>
      <c r="AY82" s="962"/>
      <c r="AZ82" s="962"/>
      <c r="BA82" s="962"/>
      <c r="BB82" s="962"/>
      <c r="BC82" s="962"/>
      <c r="BD82" s="962"/>
      <c r="BE82" s="962"/>
      <c r="BF82" s="962"/>
      <c r="BG82" s="962"/>
      <c r="BH82" s="962"/>
      <c r="BI82" s="962"/>
      <c r="BJ82" s="962"/>
      <c r="BK82" s="962"/>
      <c r="BL82" s="962"/>
      <c r="BM82" s="962"/>
      <c r="BN82" s="962"/>
      <c r="BO82" s="962"/>
      <c r="BP82" s="962"/>
    </row>
    <row r="83" spans="1:68">
      <c r="A83" s="877"/>
      <c r="B83" s="877"/>
      <c r="C83" s="927"/>
      <c r="D83" s="927"/>
      <c r="E83" s="927"/>
      <c r="F83" s="962"/>
      <c r="G83" s="962"/>
      <c r="H83" s="962"/>
      <c r="I83" s="962"/>
      <c r="J83" s="962"/>
      <c r="K83" s="962"/>
      <c r="L83" s="962"/>
      <c r="M83" s="962"/>
      <c r="N83" s="962"/>
      <c r="O83" s="962"/>
      <c r="P83" s="962"/>
      <c r="Q83" s="962"/>
      <c r="R83" s="962"/>
      <c r="S83" s="962"/>
      <c r="T83" s="962"/>
      <c r="U83" s="962"/>
      <c r="V83" s="962"/>
      <c r="W83" s="962"/>
      <c r="X83" s="962"/>
      <c r="Y83" s="962"/>
      <c r="Z83" s="962"/>
      <c r="AA83" s="962"/>
      <c r="AB83" s="962"/>
      <c r="AC83" s="962"/>
      <c r="AD83" s="962"/>
      <c r="AE83" s="962"/>
      <c r="AF83" s="962"/>
      <c r="AG83" s="962"/>
      <c r="AH83" s="962"/>
      <c r="AI83" s="962"/>
      <c r="AJ83" s="962"/>
      <c r="AK83" s="962"/>
      <c r="AL83" s="962"/>
      <c r="AM83" s="962"/>
      <c r="AN83" s="962"/>
      <c r="AO83" s="962"/>
      <c r="AP83" s="962"/>
      <c r="AQ83" s="962"/>
      <c r="AR83" s="962"/>
      <c r="AS83" s="962"/>
      <c r="AT83" s="962"/>
      <c r="AU83" s="962"/>
      <c r="AV83" s="962"/>
      <c r="AW83" s="962"/>
      <c r="AX83" s="962"/>
      <c r="AY83" s="962"/>
      <c r="AZ83" s="962"/>
      <c r="BA83" s="962"/>
      <c r="BB83" s="962"/>
      <c r="BC83" s="962"/>
      <c r="BD83" s="962"/>
      <c r="BE83" s="962"/>
      <c r="BF83" s="962"/>
      <c r="BG83" s="962"/>
      <c r="BH83" s="962"/>
      <c r="BI83" s="962"/>
      <c r="BJ83" s="962"/>
      <c r="BK83" s="962"/>
      <c r="BL83" s="962"/>
      <c r="BM83" s="962"/>
      <c r="BN83" s="962"/>
      <c r="BO83" s="962"/>
      <c r="BP83" s="962"/>
    </row>
    <row r="84" spans="1:68">
      <c r="C84" s="928"/>
      <c r="D84" s="928"/>
      <c r="E84" s="928"/>
      <c r="F84" s="877"/>
      <c r="G84" s="877"/>
      <c r="H84" s="877"/>
      <c r="I84" s="877"/>
      <c r="J84" s="877"/>
      <c r="K84" s="877"/>
      <c r="L84" s="877"/>
      <c r="M84" s="877"/>
      <c r="N84" s="877"/>
      <c r="O84" s="877"/>
      <c r="P84" s="877"/>
      <c r="Q84" s="877"/>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877"/>
      <c r="BA84" s="877"/>
      <c r="BB84" s="877"/>
      <c r="BC84" s="877"/>
      <c r="BD84" s="877"/>
      <c r="BE84" s="877"/>
      <c r="BF84" s="877"/>
      <c r="BG84" s="877"/>
      <c r="BH84" s="877"/>
      <c r="BI84" s="877"/>
      <c r="BJ84" s="877"/>
      <c r="BK84" s="877"/>
      <c r="BL84" s="877"/>
      <c r="BM84" s="877"/>
      <c r="BN84" s="877"/>
      <c r="BO84" s="877"/>
      <c r="BP84" s="877"/>
    </row>
  </sheetData>
  <sheetProtection algorithmName="SHA-512" hashValue="ZuirrYTumMGePrWGozwt0H6qf7Jq3wBF0WMjlksh78pfZ6Nlp1795ularrDJPG0N0Crqhxz4KsspdqBSidkfxg==" saltValue="RAwOLzI2oLM3Wx/jcD22Tg==" spinCount="100000" sheet="1" objects="1" scenarios="1"/>
  <mergeCells count="300">
    <mergeCell ref="D37:BP38"/>
    <mergeCell ref="D39:BP40"/>
    <mergeCell ref="D41:BP41"/>
    <mergeCell ref="AZ32:BB33"/>
    <mergeCell ref="BC32:BF33"/>
    <mergeCell ref="BG32:BP33"/>
    <mergeCell ref="A34:B34"/>
    <mergeCell ref="D34:BP35"/>
    <mergeCell ref="D36:BP36"/>
    <mergeCell ref="AZ31:BB31"/>
    <mergeCell ref="A32:W33"/>
    <mergeCell ref="AD32:AG33"/>
    <mergeCell ref="AH32:AK33"/>
    <mergeCell ref="AL32:AV33"/>
    <mergeCell ref="AW32:AY33"/>
    <mergeCell ref="A29:A31"/>
    <mergeCell ref="B29:F30"/>
    <mergeCell ref="G29:L31"/>
    <mergeCell ref="M29:M31"/>
    <mergeCell ref="N29:N31"/>
    <mergeCell ref="B31:D31"/>
    <mergeCell ref="E31:F31"/>
    <mergeCell ref="AS29:AV29"/>
    <mergeCell ref="AW29:AY31"/>
    <mergeCell ref="AZ29:BB30"/>
    <mergeCell ref="BG29:BP31"/>
    <mergeCell ref="O30:Q31"/>
    <mergeCell ref="AL30:AN30"/>
    <mergeCell ref="AO30:AR30"/>
    <mergeCell ref="AS30:AV30"/>
    <mergeCell ref="U31:W31"/>
    <mergeCell ref="AE31:AF31"/>
    <mergeCell ref="AB29:AB30"/>
    <mergeCell ref="AC29:AC30"/>
    <mergeCell ref="AD29:AG30"/>
    <mergeCell ref="AH29:AK30"/>
    <mergeCell ref="AL29:AN29"/>
    <mergeCell ref="AO29:AR29"/>
    <mergeCell ref="R29:T31"/>
    <mergeCell ref="U29:W30"/>
    <mergeCell ref="X29:X30"/>
    <mergeCell ref="Y29:Y30"/>
    <mergeCell ref="Z29:Z30"/>
    <mergeCell ref="AA29:AA30"/>
    <mergeCell ref="O29:Q29"/>
    <mergeCell ref="AI31:AJ31"/>
    <mergeCell ref="AL31:AN31"/>
    <mergeCell ref="AO31:AR31"/>
    <mergeCell ref="AS31:AV31"/>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A26:A28"/>
    <mergeCell ref="B26:F27"/>
    <mergeCell ref="G26:L28"/>
    <mergeCell ref="M26:M28"/>
    <mergeCell ref="N26:N28"/>
    <mergeCell ref="O26:Q26"/>
    <mergeCell ref="R26:T28"/>
    <mergeCell ref="U26:W27"/>
    <mergeCell ref="B25:D25"/>
    <mergeCell ref="E25:F25"/>
    <mergeCell ref="U25:W25"/>
    <mergeCell ref="B28:D28"/>
    <mergeCell ref="E28:F28"/>
    <mergeCell ref="U28:W28"/>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AZ11:BB12"/>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B9:D10"/>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A1:BP1"/>
    <mergeCell ref="A3:BP3"/>
    <mergeCell ref="A5:A10"/>
    <mergeCell ref="B5:F8"/>
    <mergeCell ref="G5:L10"/>
    <mergeCell ref="M5:M10"/>
    <mergeCell ref="N5:N10"/>
    <mergeCell ref="O5:Q7"/>
    <mergeCell ref="R5:T10"/>
    <mergeCell ref="U5:AC6"/>
    <mergeCell ref="U7:Y7"/>
    <mergeCell ref="Z7:AA10"/>
    <mergeCell ref="AB7:AC10"/>
    <mergeCell ref="AL7:AV7"/>
    <mergeCell ref="AZ7:BB8"/>
    <mergeCell ref="BG7:BP10"/>
    <mergeCell ref="AD5:AK5"/>
    <mergeCell ref="AL5:AV6"/>
    <mergeCell ref="AW5:AY10"/>
    <mergeCell ref="AZ5:BB6"/>
    <mergeCell ref="BC5:BF10"/>
    <mergeCell ref="BG5:BP6"/>
    <mergeCell ref="AD6:AG9"/>
    <mergeCell ref="AH6:AK9"/>
  </mergeCells>
  <phoneticPr fontId="4"/>
  <conditionalFormatting sqref="B13:D13">
    <cfRule type="containsBlanks" dxfId="254" priority="15">
      <formula>LEN(TRIM(B13))=0</formula>
    </cfRule>
  </conditionalFormatting>
  <conditionalFormatting sqref="B16:D16">
    <cfRule type="containsBlanks" dxfId="253" priority="13">
      <formula>LEN(TRIM(B16))=0</formula>
    </cfRule>
  </conditionalFormatting>
  <conditionalFormatting sqref="B19:D19">
    <cfRule type="containsBlanks" dxfId="252" priority="11">
      <formula>LEN(TRIM(B19))=0</formula>
    </cfRule>
  </conditionalFormatting>
  <conditionalFormatting sqref="B22:D22">
    <cfRule type="containsBlanks" dxfId="251" priority="9">
      <formula>LEN(TRIM(B22))=0</formula>
    </cfRule>
  </conditionalFormatting>
  <conditionalFormatting sqref="B25:D25">
    <cfRule type="containsBlanks" dxfId="250" priority="7">
      <formula>LEN(TRIM(B25))=0</formula>
    </cfRule>
  </conditionalFormatting>
  <conditionalFormatting sqref="B28:D28">
    <cfRule type="containsBlanks" dxfId="249" priority="5">
      <formula>LEN(TRIM(B28))=0</formula>
    </cfRule>
  </conditionalFormatting>
  <conditionalFormatting sqref="B31:D31">
    <cfRule type="containsBlanks" dxfId="248" priority="3">
      <formula>LEN(TRIM(B31))=0</formula>
    </cfRule>
  </conditionalFormatting>
  <conditionalFormatting sqref="B11:F12 E13:F13">
    <cfRule type="containsBlanks" dxfId="247" priority="16">
      <formula>LEN(TRIM(B11))=0</formula>
    </cfRule>
  </conditionalFormatting>
  <conditionalFormatting sqref="B14:F15 E16:F16">
    <cfRule type="containsBlanks" dxfId="246" priority="14">
      <formula>LEN(TRIM(B14))=0</formula>
    </cfRule>
  </conditionalFormatting>
  <conditionalFormatting sqref="B17:F18 E19:F19">
    <cfRule type="containsBlanks" dxfId="245" priority="12">
      <formula>LEN(TRIM(B17))=0</formula>
    </cfRule>
  </conditionalFormatting>
  <conditionalFormatting sqref="B20:F21 E22:F22">
    <cfRule type="containsBlanks" dxfId="244" priority="10">
      <formula>LEN(TRIM(B20))=0</formula>
    </cfRule>
  </conditionalFormatting>
  <conditionalFormatting sqref="B23:F24 E25:F25">
    <cfRule type="containsBlanks" dxfId="243" priority="8">
      <formula>LEN(TRIM(B23))=0</formula>
    </cfRule>
  </conditionalFormatting>
  <conditionalFormatting sqref="B26:F27 E28:F28">
    <cfRule type="containsBlanks" dxfId="242" priority="6">
      <formula>LEN(TRIM(B26))=0</formula>
    </cfRule>
  </conditionalFormatting>
  <conditionalFormatting sqref="B29:F30 E31:F31">
    <cfRule type="containsBlanks" dxfId="241" priority="4">
      <formula>LEN(TRIM(B29))=0</formula>
    </cfRule>
  </conditionalFormatting>
  <conditionalFormatting sqref="B53:G53 M53:M73 B54:F55 B56:G56 B57:F58 B59:G59 B60:F61 B62:G62 B63:F64 B65:G65 B66:F67 B68:G68 B69:F70 B71:G71 B72:F73">
    <cfRule type="containsBlanks" dxfId="240" priority="28">
      <formula>LEN(TRIM(B53))=0</formula>
    </cfRule>
  </conditionalFormatting>
  <conditionalFormatting sqref="G11 AO11:AR30 AD11:AN31 AS11:AV31 G14 G17 G20">
    <cfRule type="containsBlanks" dxfId="239" priority="25">
      <formula>LEN(TRIM(G11))=0</formula>
    </cfRule>
  </conditionalFormatting>
  <conditionalFormatting sqref="G26">
    <cfRule type="containsBlanks" dxfId="238" priority="21">
      <formula>LEN(TRIM(G26))=0</formula>
    </cfRule>
  </conditionalFormatting>
  <conditionalFormatting sqref="G29">
    <cfRule type="containsBlanks" dxfId="237" priority="23">
      <formula>LEN(TRIM(G29))=0</formula>
    </cfRule>
  </conditionalFormatting>
  <conditionalFormatting sqref="M11:M31 G23">
    <cfRule type="containsBlanks" dxfId="236" priority="19">
      <formula>LEN(TRIM(G11))=0</formula>
    </cfRule>
  </conditionalFormatting>
  <conditionalFormatting sqref="N11:O12 N13 N14:O15 N16 N17:O18 N19 N20:O21 N22">
    <cfRule type="containsBlanks" dxfId="235" priority="24">
      <formula>LEN(TRIM(N11))=0</formula>
    </cfRule>
  </conditionalFormatting>
  <conditionalFormatting sqref="N26:O27 N28">
    <cfRule type="containsBlanks" dxfId="234" priority="20">
      <formula>LEN(TRIM(N26))=0</formula>
    </cfRule>
  </conditionalFormatting>
  <conditionalFormatting sqref="N29:O30 N31">
    <cfRule type="containsBlanks" dxfId="233" priority="22">
      <formula>LEN(TRIM(N29))=0</formula>
    </cfRule>
  </conditionalFormatting>
  <conditionalFormatting sqref="N53:O54 R53:T73 N55 N56:O57 N58 N59:O60 N61 N62:O63 N64 N65:O66 N67 N68:O69 N70 N71:O72 N73">
    <cfRule type="containsBlanks" dxfId="232" priority="27">
      <formula>LEN(TRIM(N53))=0</formula>
    </cfRule>
  </conditionalFormatting>
  <conditionalFormatting sqref="R11:T31 N23:O24 N25">
    <cfRule type="containsBlanks" dxfId="231" priority="18">
      <formula>LEN(TRIM(N11))=0</formula>
    </cfRule>
  </conditionalFormatting>
  <conditionalFormatting sqref="U11:X31 Z11:Z31">
    <cfRule type="containsBlanks" dxfId="230" priority="17">
      <formula>LEN(TRIM(U11))=0</formula>
    </cfRule>
  </conditionalFormatting>
  <conditionalFormatting sqref="U53:BF73">
    <cfRule type="containsBlanks" dxfId="229" priority="1">
      <formula>LEN(TRIM(U53))=0</formula>
    </cfRule>
  </conditionalFormatting>
  <conditionalFormatting sqref="AO31">
    <cfRule type="containsBlanks" dxfId="228" priority="30">
      <formula>LEN(TRIM(AO31))=0</formula>
    </cfRule>
  </conditionalFormatting>
  <conditionalFormatting sqref="AZ11:BB31">
    <cfRule type="containsBlanks" dxfId="227" priority="2">
      <formula>LEN(TRIM(AZ11))=0</formula>
    </cfRule>
  </conditionalFormatting>
  <conditionalFormatting sqref="BG11 BG14 BG17 BG20 BG23 BG26 BG29">
    <cfRule type="containsBlanks" dxfId="226" priority="29">
      <formula>LEN(TRIM(BG11))=0</formula>
    </cfRule>
  </conditionalFormatting>
  <conditionalFormatting sqref="BG53 BG56 BG59 BG62 BG65 BG68 BG71">
    <cfRule type="containsBlanks" dxfId="225" priority="26">
      <formula>LEN(TRIM(BG53))=0</formula>
    </cfRule>
  </conditionalFormatting>
  <dataValidations count="4">
    <dataValidation type="list" allowBlank="1" showInputMessage="1" showErrorMessage="1" sqref="B31:D31 B13:D13 B16:D16 B19:D19 B22:D22 B25:D25 B28:D28" xr:uid="{C9107CC5-049A-4EDE-84A3-0CAAC3936C1F}">
      <formula1>"　,常勤,短時間"</formula1>
    </dataValidation>
    <dataValidation type="list" allowBlank="1" showInputMessage="1" showErrorMessage="1" sqref="O69 O60 O72 O54 O63 O66 O57 O30 O18 O15 O12 O21 O27 O24" xr:uid="{B0CCD6A8-F6E1-428A-82C4-86D0AF37989D}">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O71:Q71 O68:Q68 O65:Q65 O62:Q62 O59:Q59 O56:Q56 O53:Q53 N53:N73 O11:Q11 O29:Q29 O20:Q20 O17:Q17 O14:Q14 O26:Q26 N11:N31 O23:Q23" xr:uid="{8941BDD0-FD38-4740-8360-90DB2D77C8DC}">
      <formula1>"　,有,無"</formula1>
    </dataValidation>
    <dataValidation type="list" allowBlank="1" showInputMessage="1" showErrorMessage="1" sqref="R53:T73 R11:T31" xr:uid="{8CC2CB40-D600-4860-93C5-779CB5C0FE5D}">
      <formula1>"　,大学院,大学,短大,専門学校,高校,中学校,特別支援学校"</formula1>
    </dataValidation>
  </dataValidations>
  <printOptions horizontalCentered="1"/>
  <pageMargins left="0.39370078740157483" right="0.19685039370078741" top="0.62992125984251968" bottom="0.39370078740157483" header="0.19685039370078741" footer="0.19685039370078741"/>
  <pageSetup paperSize="9" scale="96" fitToWidth="0" fitToHeight="0" orientation="landscape" cellComments="asDisplayed" r:id="rId1"/>
  <headerFooter alignWithMargins="0"/>
  <rowBreaks count="1" manualBreakCount="1">
    <brk id="42"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325057"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1325058"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1325059"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1325060"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1325061"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1325062"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1325063"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1325064"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1325065"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1325066"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1325067"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1325068"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1325069"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1325070"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BC5F1-9C70-48B6-8F18-DE0163EB0053}">
  <sheetPr>
    <tabColor rgb="FFCCECFF"/>
  </sheetPr>
  <dimension ref="A1:BY83"/>
  <sheetViews>
    <sheetView showGridLines="0" view="pageBreakPreview" zoomScaleNormal="100" zoomScaleSheetLayoutView="100" workbookViewId="0">
      <selection activeCell="A3" sqref="A3:BP3"/>
    </sheetView>
  </sheetViews>
  <sheetFormatPr defaultColWidth="8" defaultRowHeight="12"/>
  <cols>
    <col min="1" max="6" width="2.375" style="504" customWidth="1"/>
    <col min="7" max="11" width="2" style="504" customWidth="1"/>
    <col min="12" max="14" width="2.625" style="504" customWidth="1"/>
    <col min="15" max="17" width="3.125" style="504" customWidth="1"/>
    <col min="18" max="20" width="1.875" style="504" customWidth="1"/>
    <col min="21" max="21" width="2.125" style="504" customWidth="1"/>
    <col min="22" max="22" width="1.625" style="504" customWidth="1"/>
    <col min="23" max="23" width="2.125" style="504" customWidth="1"/>
    <col min="24" max="28" width="2.625" style="504" customWidth="1"/>
    <col min="29" max="29" width="2.375" style="504" customWidth="1"/>
    <col min="30" max="31" width="1.875" style="504" customWidth="1"/>
    <col min="32" max="32" width="2.875" style="504" customWidth="1"/>
    <col min="33" max="35" width="1.875" style="504" customWidth="1"/>
    <col min="36" max="36" width="2.875" style="504" customWidth="1"/>
    <col min="37" max="37" width="1.875" style="504" customWidth="1"/>
    <col min="38" max="40" width="2.625" style="504" customWidth="1"/>
    <col min="41" max="51" width="2" style="504" customWidth="1"/>
    <col min="52" max="54" width="2.125" style="504" customWidth="1"/>
    <col min="55" max="58" width="1.875" style="504" customWidth="1"/>
    <col min="59" max="61" width="2.125" style="504" customWidth="1"/>
    <col min="62" max="62" width="2.625" style="504" customWidth="1"/>
    <col min="63" max="68" width="1.875" style="504" customWidth="1"/>
    <col min="69" max="71" width="2.125" style="504" customWidth="1"/>
    <col min="72" max="73" width="8" style="504" hidden="1" customWidth="1"/>
    <col min="74" max="16384" width="8" style="504"/>
  </cols>
  <sheetData>
    <row r="1" spans="1:74" ht="14.1" customHeight="1">
      <c r="A1" s="3275" t="s">
        <v>1539</v>
      </c>
      <c r="B1" s="3276"/>
      <c r="C1" s="3276"/>
      <c r="D1" s="3276"/>
      <c r="E1" s="3276"/>
      <c r="F1" s="3276"/>
      <c r="G1" s="3276"/>
      <c r="H1" s="3276"/>
      <c r="I1" s="3276"/>
      <c r="J1" s="3276"/>
      <c r="K1" s="3276"/>
      <c r="L1" s="3276"/>
      <c r="M1" s="3276"/>
      <c r="N1" s="3276"/>
      <c r="O1" s="3276"/>
      <c r="P1" s="3276"/>
      <c r="Q1" s="3276"/>
      <c r="R1" s="3276"/>
      <c r="S1" s="3276"/>
      <c r="T1" s="3276"/>
      <c r="U1" s="3276"/>
      <c r="V1" s="3276"/>
      <c r="W1" s="3276"/>
      <c r="X1" s="3276"/>
      <c r="Y1" s="3276"/>
      <c r="Z1" s="3276"/>
      <c r="AA1" s="3276"/>
      <c r="AB1" s="3276"/>
      <c r="AC1" s="3276"/>
      <c r="AD1" s="3276"/>
      <c r="AE1" s="3276"/>
      <c r="AF1" s="3276"/>
      <c r="AG1" s="3276"/>
      <c r="AH1" s="3276"/>
      <c r="AI1" s="3276"/>
      <c r="AJ1" s="3276"/>
      <c r="AK1" s="3276"/>
      <c r="AL1" s="3276"/>
      <c r="AM1" s="3276"/>
      <c r="AN1" s="3276"/>
      <c r="AO1" s="3276"/>
      <c r="AP1" s="3276"/>
      <c r="AQ1" s="3276"/>
      <c r="AR1" s="3276"/>
      <c r="AS1" s="3276"/>
      <c r="AT1" s="3276"/>
      <c r="AU1" s="3276"/>
      <c r="AV1" s="3276"/>
      <c r="AW1" s="3276"/>
      <c r="AX1" s="3276"/>
      <c r="AY1" s="3276"/>
      <c r="AZ1" s="3276"/>
      <c r="BA1" s="3276"/>
      <c r="BB1" s="3276"/>
      <c r="BC1" s="3276"/>
      <c r="BD1" s="3276"/>
      <c r="BE1" s="3276"/>
      <c r="BF1" s="3276"/>
      <c r="BG1" s="3276"/>
      <c r="BH1" s="3276"/>
      <c r="BI1" s="3276"/>
      <c r="BJ1" s="3276"/>
      <c r="BK1" s="3276"/>
      <c r="BL1" s="3276"/>
      <c r="BM1" s="3276"/>
      <c r="BN1" s="3276"/>
      <c r="BO1" s="3276"/>
      <c r="BP1" s="3276"/>
      <c r="BR1" s="194"/>
      <c r="BS1" s="194"/>
      <c r="BT1" s="194"/>
      <c r="BU1" s="194"/>
      <c r="BV1" s="194"/>
    </row>
    <row r="2" spans="1:74" ht="5.0999999999999996" customHeight="1"/>
    <row r="3" spans="1:74" ht="14.1" customHeight="1">
      <c r="A3" s="3277" t="s">
        <v>1732</v>
      </c>
      <c r="B3" s="3277"/>
      <c r="C3" s="3277"/>
      <c r="D3" s="3277"/>
      <c r="E3" s="3277"/>
      <c r="F3" s="3277"/>
      <c r="G3" s="3277"/>
      <c r="H3" s="3277"/>
      <c r="I3" s="3277"/>
      <c r="J3" s="3277"/>
      <c r="K3" s="3277"/>
      <c r="L3" s="3277"/>
      <c r="M3" s="3277"/>
      <c r="N3" s="3277"/>
      <c r="O3" s="3277"/>
      <c r="P3" s="3277"/>
      <c r="Q3" s="3277"/>
      <c r="R3" s="3277"/>
      <c r="S3" s="3277"/>
      <c r="T3" s="3277"/>
      <c r="U3" s="3277"/>
      <c r="V3" s="3277"/>
      <c r="W3" s="3277"/>
      <c r="X3" s="3277"/>
      <c r="Y3" s="3277"/>
      <c r="Z3" s="3277"/>
      <c r="AA3" s="3277"/>
      <c r="AB3" s="3277"/>
      <c r="AC3" s="3277"/>
      <c r="AD3" s="3277"/>
      <c r="AE3" s="3277"/>
      <c r="AF3" s="3277"/>
      <c r="AG3" s="3277"/>
      <c r="AH3" s="3277"/>
      <c r="AI3" s="3277"/>
      <c r="AJ3" s="3277"/>
      <c r="AK3" s="3277"/>
      <c r="AL3" s="3277"/>
      <c r="AM3" s="3277"/>
      <c r="AN3" s="3277"/>
      <c r="AO3" s="3277"/>
      <c r="AP3" s="3277"/>
      <c r="AQ3" s="3277"/>
      <c r="AR3" s="3277"/>
      <c r="AS3" s="3277"/>
      <c r="AT3" s="3277"/>
      <c r="AU3" s="3277"/>
      <c r="AV3" s="3277"/>
      <c r="AW3" s="3277"/>
      <c r="AX3" s="3277"/>
      <c r="AY3" s="3277"/>
      <c r="AZ3" s="3277"/>
      <c r="BA3" s="3277"/>
      <c r="BB3" s="3277"/>
      <c r="BC3" s="3277"/>
      <c r="BD3" s="3277"/>
      <c r="BE3" s="3277"/>
      <c r="BF3" s="3277"/>
      <c r="BG3" s="3277"/>
      <c r="BH3" s="3277"/>
      <c r="BI3" s="3277"/>
      <c r="BJ3" s="3277"/>
      <c r="BK3" s="3277"/>
      <c r="BL3" s="3277"/>
      <c r="BM3" s="3277"/>
      <c r="BN3" s="3277"/>
      <c r="BO3" s="3277"/>
      <c r="BP3" s="3277"/>
    </row>
    <row r="4" spans="1:74" ht="6.95" customHeight="1" thickBot="1">
      <c r="A4" s="875"/>
      <c r="B4" s="875"/>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row>
    <row r="5" spans="1:74" s="877" customFormat="1" ht="12.95" customHeight="1">
      <c r="A5" s="3278" t="s">
        <v>55</v>
      </c>
      <c r="B5" s="3280" t="s">
        <v>56</v>
      </c>
      <c r="C5" s="3281"/>
      <c r="D5" s="3281"/>
      <c r="E5" s="3281"/>
      <c r="F5" s="3282"/>
      <c r="G5" s="3280" t="s">
        <v>51</v>
      </c>
      <c r="H5" s="3281"/>
      <c r="I5" s="3281"/>
      <c r="J5" s="3281"/>
      <c r="K5" s="3281"/>
      <c r="L5" s="3282"/>
      <c r="M5" s="3289" t="s">
        <v>52</v>
      </c>
      <c r="N5" s="3292" t="s">
        <v>950</v>
      </c>
      <c r="O5" s="3295" t="s">
        <v>951</v>
      </c>
      <c r="P5" s="3296"/>
      <c r="Q5" s="3297"/>
      <c r="R5" s="3295" t="s">
        <v>95</v>
      </c>
      <c r="S5" s="3296"/>
      <c r="T5" s="3297"/>
      <c r="U5" s="3280" t="s">
        <v>57</v>
      </c>
      <c r="V5" s="3281"/>
      <c r="W5" s="3281"/>
      <c r="X5" s="3281"/>
      <c r="Y5" s="3281"/>
      <c r="Z5" s="3281"/>
      <c r="AA5" s="3281"/>
      <c r="AB5" s="3281"/>
      <c r="AC5" s="3281"/>
      <c r="AD5" s="3322" t="s">
        <v>1265</v>
      </c>
      <c r="AE5" s="3323"/>
      <c r="AF5" s="3323"/>
      <c r="AG5" s="3323"/>
      <c r="AH5" s="3323"/>
      <c r="AI5" s="3323"/>
      <c r="AJ5" s="3323"/>
      <c r="AK5" s="3324"/>
      <c r="AL5" s="3325" t="s">
        <v>1536</v>
      </c>
      <c r="AM5" s="3326"/>
      <c r="AN5" s="3326"/>
      <c r="AO5" s="3326"/>
      <c r="AP5" s="3326"/>
      <c r="AQ5" s="3326"/>
      <c r="AR5" s="3326"/>
      <c r="AS5" s="3326"/>
      <c r="AT5" s="3326"/>
      <c r="AU5" s="3326"/>
      <c r="AV5" s="3327"/>
      <c r="AW5" s="3331" t="s">
        <v>1207</v>
      </c>
      <c r="AX5" s="3332"/>
      <c r="AY5" s="3332"/>
      <c r="AZ5" s="3337" t="s">
        <v>259</v>
      </c>
      <c r="BA5" s="3338"/>
      <c r="BB5" s="3339"/>
      <c r="BC5" s="3343" t="s">
        <v>1578</v>
      </c>
      <c r="BD5" s="3344"/>
      <c r="BE5" s="3344"/>
      <c r="BF5" s="3345"/>
      <c r="BG5" s="3352" t="s">
        <v>1733</v>
      </c>
      <c r="BH5" s="3296"/>
      <c r="BI5" s="3296"/>
      <c r="BJ5" s="3296"/>
      <c r="BK5" s="3296"/>
      <c r="BL5" s="3296"/>
      <c r="BM5" s="3296"/>
      <c r="BN5" s="3296"/>
      <c r="BO5" s="3296"/>
      <c r="BP5" s="3353"/>
    </row>
    <row r="6" spans="1:74" s="877" customFormat="1" ht="12.95" customHeight="1">
      <c r="A6" s="3279"/>
      <c r="B6" s="3283"/>
      <c r="C6" s="3284"/>
      <c r="D6" s="3284"/>
      <c r="E6" s="3284"/>
      <c r="F6" s="3285"/>
      <c r="G6" s="3283"/>
      <c r="H6" s="3284"/>
      <c r="I6" s="3284"/>
      <c r="J6" s="3284"/>
      <c r="K6" s="3284"/>
      <c r="L6" s="3285"/>
      <c r="M6" s="3290"/>
      <c r="N6" s="3293"/>
      <c r="O6" s="2087"/>
      <c r="P6" s="2088"/>
      <c r="Q6" s="2089"/>
      <c r="R6" s="2087"/>
      <c r="S6" s="2088"/>
      <c r="T6" s="2089"/>
      <c r="U6" s="3298"/>
      <c r="V6" s="3299"/>
      <c r="W6" s="3299"/>
      <c r="X6" s="3299"/>
      <c r="Y6" s="3299"/>
      <c r="Z6" s="3299"/>
      <c r="AA6" s="3299"/>
      <c r="AB6" s="3299"/>
      <c r="AC6" s="3299"/>
      <c r="AD6" s="3357" t="s">
        <v>1734</v>
      </c>
      <c r="AE6" s="3303"/>
      <c r="AF6" s="3303"/>
      <c r="AG6" s="3303"/>
      <c r="AH6" s="3302" t="s">
        <v>1735</v>
      </c>
      <c r="AI6" s="3303"/>
      <c r="AJ6" s="3303"/>
      <c r="AK6" s="3359"/>
      <c r="AL6" s="3328"/>
      <c r="AM6" s="3329"/>
      <c r="AN6" s="3329"/>
      <c r="AO6" s="3329"/>
      <c r="AP6" s="3329"/>
      <c r="AQ6" s="3329"/>
      <c r="AR6" s="3329"/>
      <c r="AS6" s="3329"/>
      <c r="AT6" s="3329"/>
      <c r="AU6" s="3329"/>
      <c r="AV6" s="3330"/>
      <c r="AW6" s="3333"/>
      <c r="AX6" s="3334"/>
      <c r="AY6" s="3334"/>
      <c r="AZ6" s="3340"/>
      <c r="BA6" s="3341"/>
      <c r="BB6" s="3342"/>
      <c r="BC6" s="3346"/>
      <c r="BD6" s="3347"/>
      <c r="BE6" s="3347"/>
      <c r="BF6" s="3348"/>
      <c r="BG6" s="3354"/>
      <c r="BH6" s="3355"/>
      <c r="BI6" s="3355"/>
      <c r="BJ6" s="3355"/>
      <c r="BK6" s="3355"/>
      <c r="BL6" s="3355"/>
      <c r="BM6" s="3355"/>
      <c r="BN6" s="3355"/>
      <c r="BO6" s="3355"/>
      <c r="BP6" s="3356"/>
    </row>
    <row r="7" spans="1:74" s="877" customFormat="1" ht="15" customHeight="1">
      <c r="A7" s="3279"/>
      <c r="B7" s="3283"/>
      <c r="C7" s="3284"/>
      <c r="D7" s="3284"/>
      <c r="E7" s="3284"/>
      <c r="F7" s="3285"/>
      <c r="G7" s="3283"/>
      <c r="H7" s="3284"/>
      <c r="I7" s="3284"/>
      <c r="J7" s="3284"/>
      <c r="K7" s="3284"/>
      <c r="L7" s="3285"/>
      <c r="M7" s="3290"/>
      <c r="N7" s="3293"/>
      <c r="O7" s="2090"/>
      <c r="P7" s="2091"/>
      <c r="Q7" s="2092"/>
      <c r="R7" s="2087"/>
      <c r="S7" s="2088"/>
      <c r="T7" s="2089"/>
      <c r="U7" s="3300" t="s">
        <v>58</v>
      </c>
      <c r="V7" s="3301"/>
      <c r="W7" s="3301"/>
      <c r="X7" s="3301"/>
      <c r="Y7" s="3301"/>
      <c r="Z7" s="3302" t="s">
        <v>60</v>
      </c>
      <c r="AA7" s="3303"/>
      <c r="AB7" s="3305" t="s">
        <v>97</v>
      </c>
      <c r="AC7" s="3306"/>
      <c r="AD7" s="3358"/>
      <c r="AE7" s="3304"/>
      <c r="AF7" s="3304"/>
      <c r="AG7" s="3304"/>
      <c r="AH7" s="3360"/>
      <c r="AI7" s="3304"/>
      <c r="AJ7" s="3304"/>
      <c r="AK7" s="3361"/>
      <c r="AL7" s="3307" t="s">
        <v>1736</v>
      </c>
      <c r="AM7" s="3308"/>
      <c r="AN7" s="3308"/>
      <c r="AO7" s="3308"/>
      <c r="AP7" s="3308"/>
      <c r="AQ7" s="3308"/>
      <c r="AR7" s="3308"/>
      <c r="AS7" s="3308"/>
      <c r="AT7" s="3308"/>
      <c r="AU7" s="3308"/>
      <c r="AV7" s="3309"/>
      <c r="AW7" s="3333"/>
      <c r="AX7" s="3334"/>
      <c r="AY7" s="3334"/>
      <c r="AZ7" s="3310" t="s">
        <v>260</v>
      </c>
      <c r="BA7" s="3311"/>
      <c r="BB7" s="3312"/>
      <c r="BC7" s="3346"/>
      <c r="BD7" s="3347"/>
      <c r="BE7" s="3347"/>
      <c r="BF7" s="3348"/>
      <c r="BG7" s="3316" t="s">
        <v>1537</v>
      </c>
      <c r="BH7" s="3317"/>
      <c r="BI7" s="3317"/>
      <c r="BJ7" s="3317"/>
      <c r="BK7" s="3317"/>
      <c r="BL7" s="3317"/>
      <c r="BM7" s="3317"/>
      <c r="BN7" s="3317"/>
      <c r="BO7" s="3317"/>
      <c r="BP7" s="3318"/>
    </row>
    <row r="8" spans="1:74" s="877" customFormat="1" ht="15" customHeight="1">
      <c r="A8" s="3279"/>
      <c r="B8" s="3286"/>
      <c r="C8" s="3287"/>
      <c r="D8" s="3287"/>
      <c r="E8" s="3287"/>
      <c r="F8" s="3288"/>
      <c r="G8" s="3283"/>
      <c r="H8" s="3284"/>
      <c r="I8" s="3284"/>
      <c r="J8" s="3284"/>
      <c r="K8" s="3284"/>
      <c r="L8" s="3285"/>
      <c r="M8" s="3290"/>
      <c r="N8" s="3293"/>
      <c r="O8" s="3333" t="s">
        <v>862</v>
      </c>
      <c r="P8" s="3334"/>
      <c r="Q8" s="3383"/>
      <c r="R8" s="2087"/>
      <c r="S8" s="2088"/>
      <c r="T8" s="2089"/>
      <c r="U8" s="3305" t="s">
        <v>1540</v>
      </c>
      <c r="V8" s="3306"/>
      <c r="W8" s="3306"/>
      <c r="X8" s="3305" t="s">
        <v>96</v>
      </c>
      <c r="Y8" s="3384"/>
      <c r="Z8" s="3304"/>
      <c r="AA8" s="3304"/>
      <c r="AB8" s="2087"/>
      <c r="AC8" s="2088"/>
      <c r="AD8" s="3358"/>
      <c r="AE8" s="3304"/>
      <c r="AF8" s="3304"/>
      <c r="AG8" s="3304"/>
      <c r="AH8" s="3360"/>
      <c r="AI8" s="3304"/>
      <c r="AJ8" s="3304"/>
      <c r="AK8" s="3361"/>
      <c r="AL8" s="3385" t="s">
        <v>1780</v>
      </c>
      <c r="AM8" s="3386"/>
      <c r="AN8" s="3387"/>
      <c r="AO8" s="3388" t="s">
        <v>1781</v>
      </c>
      <c r="AP8" s="3389"/>
      <c r="AQ8" s="3389"/>
      <c r="AR8" s="3390"/>
      <c r="AS8" s="3388" t="s">
        <v>1199</v>
      </c>
      <c r="AT8" s="3389"/>
      <c r="AU8" s="3389"/>
      <c r="AV8" s="3390"/>
      <c r="AW8" s="3333"/>
      <c r="AX8" s="3334"/>
      <c r="AY8" s="3334"/>
      <c r="AZ8" s="3313"/>
      <c r="BA8" s="3314"/>
      <c r="BB8" s="3315"/>
      <c r="BC8" s="3346"/>
      <c r="BD8" s="3347"/>
      <c r="BE8" s="3347"/>
      <c r="BF8" s="3348"/>
      <c r="BG8" s="3316"/>
      <c r="BH8" s="3317"/>
      <c r="BI8" s="3317"/>
      <c r="BJ8" s="3317"/>
      <c r="BK8" s="3317"/>
      <c r="BL8" s="3317"/>
      <c r="BM8" s="3317"/>
      <c r="BN8" s="3317"/>
      <c r="BO8" s="3317"/>
      <c r="BP8" s="3318"/>
    </row>
    <row r="9" spans="1:74" s="877" customFormat="1" ht="15" customHeight="1">
      <c r="A9" s="3279"/>
      <c r="B9" s="3362" t="s">
        <v>264</v>
      </c>
      <c r="C9" s="3363"/>
      <c r="D9" s="3364"/>
      <c r="E9" s="3366" t="s">
        <v>263</v>
      </c>
      <c r="F9" s="3367"/>
      <c r="G9" s="3283"/>
      <c r="H9" s="3284"/>
      <c r="I9" s="3284"/>
      <c r="J9" s="3284"/>
      <c r="K9" s="3284"/>
      <c r="L9" s="3285"/>
      <c r="M9" s="3290"/>
      <c r="N9" s="3293"/>
      <c r="O9" s="3333"/>
      <c r="P9" s="3334"/>
      <c r="Q9" s="3383"/>
      <c r="R9" s="2087"/>
      <c r="S9" s="2088"/>
      <c r="T9" s="2089"/>
      <c r="U9" s="2087"/>
      <c r="V9" s="2088"/>
      <c r="W9" s="2088"/>
      <c r="X9" s="2087"/>
      <c r="Y9" s="2089"/>
      <c r="Z9" s="3304"/>
      <c r="AA9" s="3304"/>
      <c r="AB9" s="2087"/>
      <c r="AC9" s="2088"/>
      <c r="AD9" s="3358"/>
      <c r="AE9" s="3304"/>
      <c r="AF9" s="3304"/>
      <c r="AG9" s="3304"/>
      <c r="AH9" s="3360"/>
      <c r="AI9" s="3304"/>
      <c r="AJ9" s="3304"/>
      <c r="AK9" s="3361"/>
      <c r="AL9" s="3370" t="s">
        <v>1782</v>
      </c>
      <c r="AM9" s="3371"/>
      <c r="AN9" s="3372"/>
      <c r="AO9" s="3370" t="s">
        <v>1783</v>
      </c>
      <c r="AP9" s="3371"/>
      <c r="AQ9" s="3371"/>
      <c r="AR9" s="3372"/>
      <c r="AS9" s="3370" t="s">
        <v>1200</v>
      </c>
      <c r="AT9" s="3371"/>
      <c r="AU9" s="3371"/>
      <c r="AV9" s="3372"/>
      <c r="AW9" s="3333"/>
      <c r="AX9" s="3334"/>
      <c r="AY9" s="3334"/>
      <c r="AZ9" s="3313" t="s">
        <v>261</v>
      </c>
      <c r="BA9" s="3314"/>
      <c r="BB9" s="3315"/>
      <c r="BC9" s="3346"/>
      <c r="BD9" s="3347"/>
      <c r="BE9" s="3347"/>
      <c r="BF9" s="3348"/>
      <c r="BG9" s="3316"/>
      <c r="BH9" s="3317"/>
      <c r="BI9" s="3317"/>
      <c r="BJ9" s="3317"/>
      <c r="BK9" s="3317"/>
      <c r="BL9" s="3317"/>
      <c r="BM9" s="3317"/>
      <c r="BN9" s="3317"/>
      <c r="BO9" s="3317"/>
      <c r="BP9" s="3318"/>
    </row>
    <row r="10" spans="1:74" s="877" customFormat="1" ht="15" customHeight="1">
      <c r="A10" s="3279"/>
      <c r="B10" s="3283"/>
      <c r="C10" s="3284"/>
      <c r="D10" s="3365"/>
      <c r="E10" s="3368"/>
      <c r="F10" s="3369"/>
      <c r="G10" s="3283"/>
      <c r="H10" s="3284"/>
      <c r="I10" s="3284"/>
      <c r="J10" s="3284"/>
      <c r="K10" s="3284"/>
      <c r="L10" s="3285"/>
      <c r="M10" s="3291"/>
      <c r="N10" s="3294"/>
      <c r="O10" s="3333"/>
      <c r="P10" s="3334"/>
      <c r="Q10" s="3383"/>
      <c r="R10" s="2087"/>
      <c r="S10" s="2088"/>
      <c r="T10" s="2089"/>
      <c r="U10" s="2087"/>
      <c r="V10" s="2088"/>
      <c r="W10" s="2088"/>
      <c r="X10" s="2087"/>
      <c r="Y10" s="2089"/>
      <c r="Z10" s="3304"/>
      <c r="AA10" s="3304"/>
      <c r="AB10" s="2087"/>
      <c r="AC10" s="2088"/>
      <c r="AD10" s="878" t="s">
        <v>27</v>
      </c>
      <c r="AE10" s="3376" t="s">
        <v>268</v>
      </c>
      <c r="AF10" s="3376"/>
      <c r="AG10" s="879" t="s">
        <v>17</v>
      </c>
      <c r="AH10" s="880" t="s">
        <v>27</v>
      </c>
      <c r="AI10" s="3376" t="s">
        <v>268</v>
      </c>
      <c r="AJ10" s="3376"/>
      <c r="AK10" s="881" t="s">
        <v>17</v>
      </c>
      <c r="AL10" s="3377" t="s">
        <v>1784</v>
      </c>
      <c r="AM10" s="3378"/>
      <c r="AN10" s="3379"/>
      <c r="AO10" s="3380" t="s">
        <v>1198</v>
      </c>
      <c r="AP10" s="3381"/>
      <c r="AQ10" s="3381"/>
      <c r="AR10" s="3382"/>
      <c r="AS10" s="3377" t="s">
        <v>161</v>
      </c>
      <c r="AT10" s="3378"/>
      <c r="AU10" s="3378"/>
      <c r="AV10" s="3379"/>
      <c r="AW10" s="3335"/>
      <c r="AX10" s="3336"/>
      <c r="AY10" s="3336"/>
      <c r="AZ10" s="3373"/>
      <c r="BA10" s="3374"/>
      <c r="BB10" s="3375"/>
      <c r="BC10" s="3349"/>
      <c r="BD10" s="3350"/>
      <c r="BE10" s="3350"/>
      <c r="BF10" s="3351"/>
      <c r="BG10" s="3319"/>
      <c r="BH10" s="3320"/>
      <c r="BI10" s="3320"/>
      <c r="BJ10" s="3320"/>
      <c r="BK10" s="3320"/>
      <c r="BL10" s="3320"/>
      <c r="BM10" s="3320"/>
      <c r="BN10" s="3320"/>
      <c r="BO10" s="3320"/>
      <c r="BP10" s="3321"/>
    </row>
    <row r="11" spans="1:74" s="877" customFormat="1" ht="15" customHeight="1">
      <c r="A11" s="3467">
        <v>1</v>
      </c>
      <c r="B11" s="3692"/>
      <c r="C11" s="3693"/>
      <c r="D11" s="3693"/>
      <c r="E11" s="3693"/>
      <c r="F11" s="3694"/>
      <c r="G11" s="3692"/>
      <c r="H11" s="3693"/>
      <c r="I11" s="3693"/>
      <c r="J11" s="3693"/>
      <c r="K11" s="3693"/>
      <c r="L11" s="3694"/>
      <c r="M11" s="3695"/>
      <c r="N11" s="3696"/>
      <c r="O11" s="3666"/>
      <c r="P11" s="3667"/>
      <c r="Q11" s="3668"/>
      <c r="R11" s="3650"/>
      <c r="S11" s="3651"/>
      <c r="T11" s="3652"/>
      <c r="U11" s="3656"/>
      <c r="V11" s="3657"/>
      <c r="W11" s="3658"/>
      <c r="X11" s="3662"/>
      <c r="Y11" s="3434" t="s">
        <v>98</v>
      </c>
      <c r="Z11" s="3664"/>
      <c r="AA11" s="3434" t="s">
        <v>98</v>
      </c>
      <c r="AB11" s="3411">
        <f>IF((X13+Z13)&gt;=12,X11+Z11+1,X11+Z11)</f>
        <v>0</v>
      </c>
      <c r="AC11" s="3413" t="s">
        <v>98</v>
      </c>
      <c r="AD11" s="3639"/>
      <c r="AE11" s="3640"/>
      <c r="AF11" s="3640"/>
      <c r="AG11" s="3640"/>
      <c r="AH11" s="3643"/>
      <c r="AI11" s="3640"/>
      <c r="AJ11" s="3640"/>
      <c r="AK11" s="3644"/>
      <c r="AL11" s="3647"/>
      <c r="AM11" s="3648"/>
      <c r="AN11" s="3649"/>
      <c r="AO11" s="3647"/>
      <c r="AP11" s="3648"/>
      <c r="AQ11" s="3648"/>
      <c r="AR11" s="3649"/>
      <c r="AS11" s="3705"/>
      <c r="AT11" s="3706"/>
      <c r="AU11" s="3706"/>
      <c r="AV11" s="3707"/>
      <c r="AW11" s="3486">
        <f>AH11+SUM(AL11:AV13)</f>
        <v>0</v>
      </c>
      <c r="AX11" s="3487"/>
      <c r="AY11" s="3487"/>
      <c r="AZ11" s="3708"/>
      <c r="BA11" s="3709"/>
      <c r="BB11" s="3710"/>
      <c r="BC11" s="882"/>
      <c r="BD11" s="883"/>
      <c r="BE11" s="883"/>
      <c r="BF11" s="884"/>
      <c r="BG11" s="3618"/>
      <c r="BH11" s="3619"/>
      <c r="BI11" s="3619"/>
      <c r="BJ11" s="3619"/>
      <c r="BK11" s="3619"/>
      <c r="BL11" s="3619"/>
      <c r="BM11" s="3619"/>
      <c r="BN11" s="3619"/>
      <c r="BO11" s="3619"/>
      <c r="BP11" s="3620"/>
    </row>
    <row r="12" spans="1:74" s="877" customFormat="1" ht="15" customHeight="1">
      <c r="A12" s="3449"/>
      <c r="B12" s="3680"/>
      <c r="C12" s="3681"/>
      <c r="D12" s="3681"/>
      <c r="E12" s="3681"/>
      <c r="F12" s="3682"/>
      <c r="G12" s="3683"/>
      <c r="H12" s="3684"/>
      <c r="I12" s="3684"/>
      <c r="J12" s="3684"/>
      <c r="K12" s="3684"/>
      <c r="L12" s="3685"/>
      <c r="M12" s="3687"/>
      <c r="N12" s="3690"/>
      <c r="O12" s="3627"/>
      <c r="P12" s="3628"/>
      <c r="Q12" s="3629"/>
      <c r="R12" s="3653"/>
      <c r="S12" s="3654"/>
      <c r="T12" s="3655"/>
      <c r="U12" s="3659"/>
      <c r="V12" s="3660"/>
      <c r="W12" s="3661"/>
      <c r="X12" s="3663"/>
      <c r="Y12" s="3285"/>
      <c r="Z12" s="3665"/>
      <c r="AA12" s="3285"/>
      <c r="AB12" s="3412"/>
      <c r="AC12" s="3414"/>
      <c r="AD12" s="3641"/>
      <c r="AE12" s="3642"/>
      <c r="AF12" s="3642"/>
      <c r="AG12" s="3642"/>
      <c r="AH12" s="3645"/>
      <c r="AI12" s="3642"/>
      <c r="AJ12" s="3642"/>
      <c r="AK12" s="3646"/>
      <c r="AL12" s="3630"/>
      <c r="AM12" s="3631"/>
      <c r="AN12" s="3632"/>
      <c r="AO12" s="3630"/>
      <c r="AP12" s="3631"/>
      <c r="AQ12" s="3631"/>
      <c r="AR12" s="3632"/>
      <c r="AS12" s="3633"/>
      <c r="AT12" s="3634"/>
      <c r="AU12" s="3634"/>
      <c r="AV12" s="3635"/>
      <c r="AW12" s="3478"/>
      <c r="AX12" s="3479"/>
      <c r="AY12" s="3479"/>
      <c r="AZ12" s="3711"/>
      <c r="BA12" s="3712"/>
      <c r="BB12" s="3713"/>
      <c r="BC12" s="527"/>
      <c r="BD12" s="510"/>
      <c r="BE12" s="510"/>
      <c r="BF12" s="886"/>
      <c r="BG12" s="3621"/>
      <c r="BH12" s="3622"/>
      <c r="BI12" s="3622"/>
      <c r="BJ12" s="3622"/>
      <c r="BK12" s="3622"/>
      <c r="BL12" s="3622"/>
      <c r="BM12" s="3622"/>
      <c r="BN12" s="3622"/>
      <c r="BO12" s="3622"/>
      <c r="BP12" s="3623"/>
    </row>
    <row r="13" spans="1:74" s="877" customFormat="1" ht="15" customHeight="1">
      <c r="A13" s="3449"/>
      <c r="B13" s="3697"/>
      <c r="C13" s="3698"/>
      <c r="D13" s="3699"/>
      <c r="E13" s="3700"/>
      <c r="F13" s="3701"/>
      <c r="G13" s="3683"/>
      <c r="H13" s="3684"/>
      <c r="I13" s="3684"/>
      <c r="J13" s="3684"/>
      <c r="K13" s="3684"/>
      <c r="L13" s="3685"/>
      <c r="M13" s="3687"/>
      <c r="N13" s="3690"/>
      <c r="O13" s="3627"/>
      <c r="P13" s="3628"/>
      <c r="Q13" s="3629"/>
      <c r="R13" s="3653"/>
      <c r="S13" s="3654"/>
      <c r="T13" s="3655"/>
      <c r="U13" s="3636"/>
      <c r="V13" s="3637"/>
      <c r="W13" s="3637"/>
      <c r="X13" s="963"/>
      <c r="Y13" s="888" t="s">
        <v>28</v>
      </c>
      <c r="Z13" s="964"/>
      <c r="AA13" s="888" t="s">
        <v>28</v>
      </c>
      <c r="AB13" s="890">
        <f>IF((X13+Z13)&gt;=12,X13+Z13-12,X13+Z13)</f>
        <v>0</v>
      </c>
      <c r="AC13" s="888" t="s">
        <v>28</v>
      </c>
      <c r="AD13" s="965" t="s">
        <v>27</v>
      </c>
      <c r="AE13" s="3638"/>
      <c r="AF13" s="3638"/>
      <c r="AG13" s="966" t="s">
        <v>17</v>
      </c>
      <c r="AH13" s="967" t="s">
        <v>27</v>
      </c>
      <c r="AI13" s="3638"/>
      <c r="AJ13" s="3638"/>
      <c r="AK13" s="968" t="s">
        <v>17</v>
      </c>
      <c r="AL13" s="3669"/>
      <c r="AM13" s="3670"/>
      <c r="AN13" s="3671"/>
      <c r="AO13" s="3669"/>
      <c r="AP13" s="3670"/>
      <c r="AQ13" s="3670"/>
      <c r="AR13" s="3671"/>
      <c r="AS13" s="3672"/>
      <c r="AT13" s="3673"/>
      <c r="AU13" s="3673"/>
      <c r="AV13" s="3674"/>
      <c r="AW13" s="3478"/>
      <c r="AX13" s="3479"/>
      <c r="AY13" s="3479"/>
      <c r="AZ13" s="3675"/>
      <c r="BA13" s="3654"/>
      <c r="BB13" s="3676"/>
      <c r="BC13" s="895"/>
      <c r="BD13" s="896"/>
      <c r="BE13" s="896"/>
      <c r="BF13" s="897"/>
      <c r="BG13" s="3624"/>
      <c r="BH13" s="3625"/>
      <c r="BI13" s="3625"/>
      <c r="BJ13" s="3625"/>
      <c r="BK13" s="3625"/>
      <c r="BL13" s="3625"/>
      <c r="BM13" s="3625"/>
      <c r="BN13" s="3625"/>
      <c r="BO13" s="3625"/>
      <c r="BP13" s="3626"/>
    </row>
    <row r="14" spans="1:74" s="877" customFormat="1" ht="15" customHeight="1">
      <c r="A14" s="3448">
        <v>2</v>
      </c>
      <c r="B14" s="3677"/>
      <c r="C14" s="3678"/>
      <c r="D14" s="3678"/>
      <c r="E14" s="3678"/>
      <c r="F14" s="3679"/>
      <c r="G14" s="3677"/>
      <c r="H14" s="3678"/>
      <c r="I14" s="3678"/>
      <c r="J14" s="3678"/>
      <c r="K14" s="3678"/>
      <c r="L14" s="3679"/>
      <c r="M14" s="3686"/>
      <c r="N14" s="3689"/>
      <c r="O14" s="3727"/>
      <c r="P14" s="3728"/>
      <c r="Q14" s="3729"/>
      <c r="R14" s="3730"/>
      <c r="S14" s="3731"/>
      <c r="T14" s="3732"/>
      <c r="U14" s="3736"/>
      <c r="V14" s="3737"/>
      <c r="W14" s="3737"/>
      <c r="X14" s="3740"/>
      <c r="Y14" s="3503" t="s">
        <v>98</v>
      </c>
      <c r="Z14" s="3741"/>
      <c r="AA14" s="3503" t="s">
        <v>98</v>
      </c>
      <c r="AB14" s="3504">
        <f>IF((X16+Z16)&gt;=12,X14+Z14+1,X14+Z14)</f>
        <v>0</v>
      </c>
      <c r="AC14" s="3505" t="s">
        <v>98</v>
      </c>
      <c r="AD14" s="3723"/>
      <c r="AE14" s="3724"/>
      <c r="AF14" s="3724"/>
      <c r="AG14" s="3724"/>
      <c r="AH14" s="3725"/>
      <c r="AI14" s="3724"/>
      <c r="AJ14" s="3724"/>
      <c r="AK14" s="3726"/>
      <c r="AL14" s="3630"/>
      <c r="AM14" s="3631"/>
      <c r="AN14" s="3632"/>
      <c r="AO14" s="3630"/>
      <c r="AP14" s="3631"/>
      <c r="AQ14" s="3631"/>
      <c r="AR14" s="3632"/>
      <c r="AS14" s="3633"/>
      <c r="AT14" s="3634"/>
      <c r="AU14" s="3634"/>
      <c r="AV14" s="3635"/>
      <c r="AW14" s="3478">
        <f>AH14+SUM(AL14:AV16)</f>
        <v>0</v>
      </c>
      <c r="AX14" s="3479"/>
      <c r="AY14" s="3479"/>
      <c r="AZ14" s="3702"/>
      <c r="BA14" s="3703"/>
      <c r="BB14" s="3704"/>
      <c r="BC14" s="527"/>
      <c r="BD14" s="510"/>
      <c r="BE14" s="510"/>
      <c r="BF14" s="886"/>
      <c r="BG14" s="3714"/>
      <c r="BH14" s="3715"/>
      <c r="BI14" s="3715"/>
      <c r="BJ14" s="3715"/>
      <c r="BK14" s="3715"/>
      <c r="BL14" s="3715"/>
      <c r="BM14" s="3715"/>
      <c r="BN14" s="3715"/>
      <c r="BO14" s="3715"/>
      <c r="BP14" s="3716"/>
    </row>
    <row r="15" spans="1:74" s="877" customFormat="1" ht="15" customHeight="1">
      <c r="A15" s="3449"/>
      <c r="B15" s="3680"/>
      <c r="C15" s="3681"/>
      <c r="D15" s="3681"/>
      <c r="E15" s="3681"/>
      <c r="F15" s="3682"/>
      <c r="G15" s="3683"/>
      <c r="H15" s="3684"/>
      <c r="I15" s="3684"/>
      <c r="J15" s="3684"/>
      <c r="K15" s="3684"/>
      <c r="L15" s="3685"/>
      <c r="M15" s="3687"/>
      <c r="N15" s="3690"/>
      <c r="O15" s="3717"/>
      <c r="P15" s="3718"/>
      <c r="Q15" s="3719"/>
      <c r="R15" s="3653"/>
      <c r="S15" s="3654"/>
      <c r="T15" s="3655"/>
      <c r="U15" s="3738"/>
      <c r="V15" s="3739"/>
      <c r="W15" s="3739"/>
      <c r="X15" s="3663"/>
      <c r="Y15" s="3285"/>
      <c r="Z15" s="3665"/>
      <c r="AA15" s="3285"/>
      <c r="AB15" s="3412"/>
      <c r="AC15" s="3414"/>
      <c r="AD15" s="3641"/>
      <c r="AE15" s="3642"/>
      <c r="AF15" s="3642"/>
      <c r="AG15" s="3642"/>
      <c r="AH15" s="3645"/>
      <c r="AI15" s="3642"/>
      <c r="AJ15" s="3642"/>
      <c r="AK15" s="3646"/>
      <c r="AL15" s="3630"/>
      <c r="AM15" s="3631"/>
      <c r="AN15" s="3632"/>
      <c r="AO15" s="3630"/>
      <c r="AP15" s="3631"/>
      <c r="AQ15" s="3631"/>
      <c r="AR15" s="3632"/>
      <c r="AS15" s="3633"/>
      <c r="AT15" s="3634"/>
      <c r="AU15" s="3634"/>
      <c r="AV15" s="3635"/>
      <c r="AW15" s="3478"/>
      <c r="AX15" s="3479"/>
      <c r="AY15" s="3479"/>
      <c r="AZ15" s="3702"/>
      <c r="BA15" s="3703"/>
      <c r="BB15" s="3704"/>
      <c r="BC15" s="527"/>
      <c r="BD15" s="510"/>
      <c r="BE15" s="510"/>
      <c r="BF15" s="886"/>
      <c r="BG15" s="3621"/>
      <c r="BH15" s="3622"/>
      <c r="BI15" s="3622"/>
      <c r="BJ15" s="3622"/>
      <c r="BK15" s="3622"/>
      <c r="BL15" s="3622"/>
      <c r="BM15" s="3622"/>
      <c r="BN15" s="3622"/>
      <c r="BO15" s="3622"/>
      <c r="BP15" s="3623"/>
    </row>
    <row r="16" spans="1:74" s="877" customFormat="1" ht="15" customHeight="1">
      <c r="A16" s="3450"/>
      <c r="B16" s="3697"/>
      <c r="C16" s="3698"/>
      <c r="D16" s="3699"/>
      <c r="E16" s="3700"/>
      <c r="F16" s="3701"/>
      <c r="G16" s="3680"/>
      <c r="H16" s="3681"/>
      <c r="I16" s="3681"/>
      <c r="J16" s="3681"/>
      <c r="K16" s="3681"/>
      <c r="L16" s="3682"/>
      <c r="M16" s="3688"/>
      <c r="N16" s="3691"/>
      <c r="O16" s="3720"/>
      <c r="P16" s="3721"/>
      <c r="Q16" s="3722"/>
      <c r="R16" s="3733"/>
      <c r="S16" s="3734"/>
      <c r="T16" s="3735"/>
      <c r="U16" s="3745"/>
      <c r="V16" s="3746"/>
      <c r="W16" s="3746"/>
      <c r="X16" s="969"/>
      <c r="Y16" s="899" t="s">
        <v>28</v>
      </c>
      <c r="Z16" s="970"/>
      <c r="AA16" s="899" t="s">
        <v>28</v>
      </c>
      <c r="AB16" s="901">
        <f>IF((X16+Z16)&gt;=12,X16+Z16-12,X16+Z16)</f>
        <v>0</v>
      </c>
      <c r="AC16" s="899" t="s">
        <v>28</v>
      </c>
      <c r="AD16" s="971" t="s">
        <v>27</v>
      </c>
      <c r="AE16" s="3744"/>
      <c r="AF16" s="3744"/>
      <c r="AG16" s="972" t="s">
        <v>17</v>
      </c>
      <c r="AH16" s="973" t="s">
        <v>27</v>
      </c>
      <c r="AI16" s="3744"/>
      <c r="AJ16" s="3744"/>
      <c r="AK16" s="974" t="s">
        <v>17</v>
      </c>
      <c r="AL16" s="3630"/>
      <c r="AM16" s="3631"/>
      <c r="AN16" s="3632"/>
      <c r="AO16" s="3669"/>
      <c r="AP16" s="3670"/>
      <c r="AQ16" s="3670"/>
      <c r="AR16" s="3671"/>
      <c r="AS16" s="3633"/>
      <c r="AT16" s="3634"/>
      <c r="AU16" s="3634"/>
      <c r="AV16" s="3635"/>
      <c r="AW16" s="3478"/>
      <c r="AX16" s="3479"/>
      <c r="AY16" s="3479"/>
      <c r="AZ16" s="3742"/>
      <c r="BA16" s="3728"/>
      <c r="BB16" s="3743"/>
      <c r="BC16" s="895"/>
      <c r="BD16" s="896"/>
      <c r="BE16" s="896"/>
      <c r="BF16" s="897"/>
      <c r="BG16" s="3624"/>
      <c r="BH16" s="3625"/>
      <c r="BI16" s="3625"/>
      <c r="BJ16" s="3625"/>
      <c r="BK16" s="3625"/>
      <c r="BL16" s="3625"/>
      <c r="BM16" s="3625"/>
      <c r="BN16" s="3625"/>
      <c r="BO16" s="3625"/>
      <c r="BP16" s="3626"/>
    </row>
    <row r="17" spans="1:77" s="877" customFormat="1" ht="15" customHeight="1">
      <c r="A17" s="3449">
        <v>3</v>
      </c>
      <c r="B17" s="3677"/>
      <c r="C17" s="3678"/>
      <c r="D17" s="3678"/>
      <c r="E17" s="3678"/>
      <c r="F17" s="3679"/>
      <c r="G17" s="3683"/>
      <c r="H17" s="3684"/>
      <c r="I17" s="3684"/>
      <c r="J17" s="3684"/>
      <c r="K17" s="3684"/>
      <c r="L17" s="3685"/>
      <c r="M17" s="3687"/>
      <c r="N17" s="3690"/>
      <c r="O17" s="3733"/>
      <c r="P17" s="3734"/>
      <c r="Q17" s="3735"/>
      <c r="R17" s="3653"/>
      <c r="S17" s="3654"/>
      <c r="T17" s="3655"/>
      <c r="U17" s="3738"/>
      <c r="V17" s="3739"/>
      <c r="W17" s="3739"/>
      <c r="X17" s="3663"/>
      <c r="Y17" s="3285" t="s">
        <v>98</v>
      </c>
      <c r="Z17" s="3665"/>
      <c r="AA17" s="3285" t="s">
        <v>98</v>
      </c>
      <c r="AB17" s="3412">
        <f>IF((X19+Z19)&gt;=12,X17+Z17+1,X17+Z17)</f>
        <v>0</v>
      </c>
      <c r="AC17" s="3414" t="s">
        <v>98</v>
      </c>
      <c r="AD17" s="3641"/>
      <c r="AE17" s="3642"/>
      <c r="AF17" s="3642"/>
      <c r="AG17" s="3642"/>
      <c r="AH17" s="3645"/>
      <c r="AI17" s="3642"/>
      <c r="AJ17" s="3642"/>
      <c r="AK17" s="3646"/>
      <c r="AL17" s="3755"/>
      <c r="AM17" s="3756"/>
      <c r="AN17" s="3757"/>
      <c r="AO17" s="3630"/>
      <c r="AP17" s="3631"/>
      <c r="AQ17" s="3631"/>
      <c r="AR17" s="3632"/>
      <c r="AS17" s="3758"/>
      <c r="AT17" s="3759"/>
      <c r="AU17" s="3759"/>
      <c r="AV17" s="3760"/>
      <c r="AW17" s="3478">
        <f>AH17+SUM(AL17:AV19)</f>
        <v>0</v>
      </c>
      <c r="AX17" s="3479"/>
      <c r="AY17" s="3479"/>
      <c r="AZ17" s="3711"/>
      <c r="BA17" s="3712"/>
      <c r="BB17" s="3713"/>
      <c r="BC17" s="527"/>
      <c r="BD17" s="510"/>
      <c r="BE17" s="510"/>
      <c r="BF17" s="886"/>
      <c r="BG17" s="3714"/>
      <c r="BH17" s="3715"/>
      <c r="BI17" s="3715"/>
      <c r="BJ17" s="3715"/>
      <c r="BK17" s="3715"/>
      <c r="BL17" s="3715"/>
      <c r="BM17" s="3715"/>
      <c r="BN17" s="3715"/>
      <c r="BO17" s="3715"/>
      <c r="BP17" s="3716"/>
      <c r="BY17" s="906"/>
    </row>
    <row r="18" spans="1:77" s="877" customFormat="1" ht="15" customHeight="1">
      <c r="A18" s="3449"/>
      <c r="B18" s="3680"/>
      <c r="C18" s="3681"/>
      <c r="D18" s="3681"/>
      <c r="E18" s="3681"/>
      <c r="F18" s="3682"/>
      <c r="G18" s="3683"/>
      <c r="H18" s="3684"/>
      <c r="I18" s="3684"/>
      <c r="J18" s="3684"/>
      <c r="K18" s="3684"/>
      <c r="L18" s="3685"/>
      <c r="M18" s="3687"/>
      <c r="N18" s="3690"/>
      <c r="O18" s="3627"/>
      <c r="P18" s="3628"/>
      <c r="Q18" s="3629"/>
      <c r="R18" s="3653"/>
      <c r="S18" s="3654"/>
      <c r="T18" s="3655"/>
      <c r="U18" s="3738"/>
      <c r="V18" s="3739"/>
      <c r="W18" s="3739"/>
      <c r="X18" s="3663"/>
      <c r="Y18" s="3285"/>
      <c r="Z18" s="3665"/>
      <c r="AA18" s="3285"/>
      <c r="AB18" s="3412"/>
      <c r="AC18" s="3414"/>
      <c r="AD18" s="3641"/>
      <c r="AE18" s="3642"/>
      <c r="AF18" s="3642"/>
      <c r="AG18" s="3642"/>
      <c r="AH18" s="3645"/>
      <c r="AI18" s="3642"/>
      <c r="AJ18" s="3642"/>
      <c r="AK18" s="3646"/>
      <c r="AL18" s="3630"/>
      <c r="AM18" s="3631"/>
      <c r="AN18" s="3632"/>
      <c r="AO18" s="3630"/>
      <c r="AP18" s="3631"/>
      <c r="AQ18" s="3631"/>
      <c r="AR18" s="3632"/>
      <c r="AS18" s="3633"/>
      <c r="AT18" s="3634"/>
      <c r="AU18" s="3634"/>
      <c r="AV18" s="3635"/>
      <c r="AW18" s="3478"/>
      <c r="AX18" s="3479"/>
      <c r="AY18" s="3479"/>
      <c r="AZ18" s="3702"/>
      <c r="BA18" s="3703"/>
      <c r="BB18" s="3704"/>
      <c r="BC18" s="527"/>
      <c r="BD18" s="510"/>
      <c r="BE18" s="510"/>
      <c r="BF18" s="886"/>
      <c r="BG18" s="3747"/>
      <c r="BH18" s="3748"/>
      <c r="BI18" s="3748"/>
      <c r="BJ18" s="3748"/>
      <c r="BK18" s="3748"/>
      <c r="BL18" s="3748"/>
      <c r="BM18" s="3748"/>
      <c r="BN18" s="3748"/>
      <c r="BO18" s="3748"/>
      <c r="BP18" s="3749"/>
    </row>
    <row r="19" spans="1:77" s="877" customFormat="1" ht="15" customHeight="1">
      <c r="A19" s="3449"/>
      <c r="B19" s="3697"/>
      <c r="C19" s="3698"/>
      <c r="D19" s="3699"/>
      <c r="E19" s="3700"/>
      <c r="F19" s="3701"/>
      <c r="G19" s="3683"/>
      <c r="H19" s="3684"/>
      <c r="I19" s="3684"/>
      <c r="J19" s="3684"/>
      <c r="K19" s="3684"/>
      <c r="L19" s="3685"/>
      <c r="M19" s="3687"/>
      <c r="N19" s="3690"/>
      <c r="O19" s="3627"/>
      <c r="P19" s="3628"/>
      <c r="Q19" s="3629"/>
      <c r="R19" s="3653"/>
      <c r="S19" s="3654"/>
      <c r="T19" s="3655"/>
      <c r="U19" s="3636"/>
      <c r="V19" s="3637"/>
      <c r="W19" s="3637"/>
      <c r="X19" s="963"/>
      <c r="Y19" s="888" t="s">
        <v>28</v>
      </c>
      <c r="Z19" s="964"/>
      <c r="AA19" s="888" t="s">
        <v>28</v>
      </c>
      <c r="AB19" s="890">
        <f>IF((X19+Z19)&gt;=12,X19+Z19-12,X19+Z19)</f>
        <v>0</v>
      </c>
      <c r="AC19" s="888" t="s">
        <v>28</v>
      </c>
      <c r="AD19" s="965" t="s">
        <v>27</v>
      </c>
      <c r="AE19" s="3638"/>
      <c r="AF19" s="3638"/>
      <c r="AG19" s="966" t="s">
        <v>17</v>
      </c>
      <c r="AH19" s="967" t="s">
        <v>27</v>
      </c>
      <c r="AI19" s="3638"/>
      <c r="AJ19" s="3638"/>
      <c r="AK19" s="968" t="s">
        <v>17</v>
      </c>
      <c r="AL19" s="3669"/>
      <c r="AM19" s="3670"/>
      <c r="AN19" s="3671"/>
      <c r="AO19" s="3630"/>
      <c r="AP19" s="3631"/>
      <c r="AQ19" s="3631"/>
      <c r="AR19" s="3632"/>
      <c r="AS19" s="3672"/>
      <c r="AT19" s="3673"/>
      <c r="AU19" s="3673"/>
      <c r="AV19" s="3674"/>
      <c r="AW19" s="3478"/>
      <c r="AX19" s="3479"/>
      <c r="AY19" s="3479"/>
      <c r="AZ19" s="3753"/>
      <c r="BA19" s="3731"/>
      <c r="BB19" s="3754"/>
      <c r="BC19" s="895"/>
      <c r="BD19" s="896"/>
      <c r="BE19" s="896"/>
      <c r="BF19" s="897"/>
      <c r="BG19" s="3750"/>
      <c r="BH19" s="3751"/>
      <c r="BI19" s="3751"/>
      <c r="BJ19" s="3751"/>
      <c r="BK19" s="3751"/>
      <c r="BL19" s="3751"/>
      <c r="BM19" s="3751"/>
      <c r="BN19" s="3751"/>
      <c r="BO19" s="3751"/>
      <c r="BP19" s="3752"/>
    </row>
    <row r="20" spans="1:77" s="877" customFormat="1" ht="15" customHeight="1">
      <c r="A20" s="3448">
        <v>4</v>
      </c>
      <c r="B20" s="3677"/>
      <c r="C20" s="3678"/>
      <c r="D20" s="3678"/>
      <c r="E20" s="3678"/>
      <c r="F20" s="3679"/>
      <c r="G20" s="3677"/>
      <c r="H20" s="3678"/>
      <c r="I20" s="3678"/>
      <c r="J20" s="3678"/>
      <c r="K20" s="3678"/>
      <c r="L20" s="3679"/>
      <c r="M20" s="3686"/>
      <c r="N20" s="3689"/>
      <c r="O20" s="3727"/>
      <c r="P20" s="3728"/>
      <c r="Q20" s="3729"/>
      <c r="R20" s="3730"/>
      <c r="S20" s="3731"/>
      <c r="T20" s="3732"/>
      <c r="U20" s="3736"/>
      <c r="V20" s="3737"/>
      <c r="W20" s="3737"/>
      <c r="X20" s="3740"/>
      <c r="Y20" s="3503" t="s">
        <v>98</v>
      </c>
      <c r="Z20" s="3741"/>
      <c r="AA20" s="3503" t="s">
        <v>98</v>
      </c>
      <c r="AB20" s="3504">
        <f>IF((X22+Z22)&gt;=12,X20+Z20+1,X20+Z20)</f>
        <v>0</v>
      </c>
      <c r="AC20" s="3505" t="s">
        <v>98</v>
      </c>
      <c r="AD20" s="3723"/>
      <c r="AE20" s="3724"/>
      <c r="AF20" s="3724"/>
      <c r="AG20" s="3724"/>
      <c r="AH20" s="3725"/>
      <c r="AI20" s="3724"/>
      <c r="AJ20" s="3724"/>
      <c r="AK20" s="3726"/>
      <c r="AL20" s="3630"/>
      <c r="AM20" s="3631"/>
      <c r="AN20" s="3632"/>
      <c r="AO20" s="3630"/>
      <c r="AP20" s="3631"/>
      <c r="AQ20" s="3631"/>
      <c r="AR20" s="3632"/>
      <c r="AS20" s="3633"/>
      <c r="AT20" s="3634"/>
      <c r="AU20" s="3634"/>
      <c r="AV20" s="3635"/>
      <c r="AW20" s="3478">
        <f>AH20+SUM(AL20:AV22)</f>
        <v>0</v>
      </c>
      <c r="AX20" s="3479"/>
      <c r="AY20" s="3479"/>
      <c r="AZ20" s="3702"/>
      <c r="BA20" s="3703"/>
      <c r="BB20" s="3704"/>
      <c r="BC20" s="527"/>
      <c r="BD20" s="510"/>
      <c r="BE20" s="510"/>
      <c r="BF20" s="886"/>
      <c r="BG20" s="3714"/>
      <c r="BH20" s="3761"/>
      <c r="BI20" s="3761"/>
      <c r="BJ20" s="3761"/>
      <c r="BK20" s="3761"/>
      <c r="BL20" s="3761"/>
      <c r="BM20" s="3761"/>
      <c r="BN20" s="3761"/>
      <c r="BO20" s="3761"/>
      <c r="BP20" s="3762"/>
    </row>
    <row r="21" spans="1:77" s="877" customFormat="1" ht="15" customHeight="1">
      <c r="A21" s="3449"/>
      <c r="B21" s="3680"/>
      <c r="C21" s="3681"/>
      <c r="D21" s="3681"/>
      <c r="E21" s="3681"/>
      <c r="F21" s="3682"/>
      <c r="G21" s="3683"/>
      <c r="H21" s="3684"/>
      <c r="I21" s="3684"/>
      <c r="J21" s="3684"/>
      <c r="K21" s="3684"/>
      <c r="L21" s="3685"/>
      <c r="M21" s="3687"/>
      <c r="N21" s="3690"/>
      <c r="O21" s="3627"/>
      <c r="P21" s="3628"/>
      <c r="Q21" s="3629"/>
      <c r="R21" s="3653"/>
      <c r="S21" s="3654"/>
      <c r="T21" s="3655"/>
      <c r="U21" s="3738"/>
      <c r="V21" s="3739"/>
      <c r="W21" s="3739"/>
      <c r="X21" s="3663"/>
      <c r="Y21" s="3285"/>
      <c r="Z21" s="3665"/>
      <c r="AA21" s="3285"/>
      <c r="AB21" s="3412"/>
      <c r="AC21" s="3414"/>
      <c r="AD21" s="3641"/>
      <c r="AE21" s="3642"/>
      <c r="AF21" s="3642"/>
      <c r="AG21" s="3642"/>
      <c r="AH21" s="3645"/>
      <c r="AI21" s="3642"/>
      <c r="AJ21" s="3642"/>
      <c r="AK21" s="3646"/>
      <c r="AL21" s="3630"/>
      <c r="AM21" s="3631"/>
      <c r="AN21" s="3632"/>
      <c r="AO21" s="3630"/>
      <c r="AP21" s="3631"/>
      <c r="AQ21" s="3631"/>
      <c r="AR21" s="3632"/>
      <c r="AS21" s="3633"/>
      <c r="AT21" s="3634"/>
      <c r="AU21" s="3634"/>
      <c r="AV21" s="3635"/>
      <c r="AW21" s="3478"/>
      <c r="AX21" s="3479"/>
      <c r="AY21" s="3479"/>
      <c r="AZ21" s="3702"/>
      <c r="BA21" s="3703"/>
      <c r="BB21" s="3704"/>
      <c r="BC21" s="527"/>
      <c r="BD21" s="510"/>
      <c r="BE21" s="510"/>
      <c r="BF21" s="886"/>
      <c r="BG21" s="3747"/>
      <c r="BH21" s="3748"/>
      <c r="BI21" s="3748"/>
      <c r="BJ21" s="3748"/>
      <c r="BK21" s="3748"/>
      <c r="BL21" s="3748"/>
      <c r="BM21" s="3748"/>
      <c r="BN21" s="3748"/>
      <c r="BO21" s="3748"/>
      <c r="BP21" s="3749"/>
    </row>
    <row r="22" spans="1:77" s="877" customFormat="1" ht="15" customHeight="1">
      <c r="A22" s="3450"/>
      <c r="B22" s="3697"/>
      <c r="C22" s="3698"/>
      <c r="D22" s="3699"/>
      <c r="E22" s="3700"/>
      <c r="F22" s="3701"/>
      <c r="G22" s="3680"/>
      <c r="H22" s="3681"/>
      <c r="I22" s="3681"/>
      <c r="J22" s="3681"/>
      <c r="K22" s="3681"/>
      <c r="L22" s="3682"/>
      <c r="M22" s="3688"/>
      <c r="N22" s="3691"/>
      <c r="O22" s="3720"/>
      <c r="P22" s="3721"/>
      <c r="Q22" s="3722"/>
      <c r="R22" s="3733"/>
      <c r="S22" s="3734"/>
      <c r="T22" s="3735"/>
      <c r="U22" s="3745"/>
      <c r="V22" s="3746"/>
      <c r="W22" s="3746"/>
      <c r="X22" s="969"/>
      <c r="Y22" s="899" t="s">
        <v>28</v>
      </c>
      <c r="Z22" s="970"/>
      <c r="AA22" s="899" t="s">
        <v>28</v>
      </c>
      <c r="AB22" s="901">
        <f>IF((X22+Z22)&gt;=12,X22+Z22-12,X22+Z22)</f>
        <v>0</v>
      </c>
      <c r="AC22" s="899" t="s">
        <v>28</v>
      </c>
      <c r="AD22" s="971" t="s">
        <v>27</v>
      </c>
      <c r="AE22" s="3744"/>
      <c r="AF22" s="3744"/>
      <c r="AG22" s="972" t="s">
        <v>17</v>
      </c>
      <c r="AH22" s="973" t="s">
        <v>27</v>
      </c>
      <c r="AI22" s="3744"/>
      <c r="AJ22" s="3744"/>
      <c r="AK22" s="974" t="s">
        <v>17</v>
      </c>
      <c r="AL22" s="3630"/>
      <c r="AM22" s="3631"/>
      <c r="AN22" s="3632"/>
      <c r="AO22" s="3630"/>
      <c r="AP22" s="3631"/>
      <c r="AQ22" s="3631"/>
      <c r="AR22" s="3632"/>
      <c r="AS22" s="3633"/>
      <c r="AT22" s="3634"/>
      <c r="AU22" s="3634"/>
      <c r="AV22" s="3635"/>
      <c r="AW22" s="3478"/>
      <c r="AX22" s="3479"/>
      <c r="AY22" s="3479"/>
      <c r="AZ22" s="3742"/>
      <c r="BA22" s="3728"/>
      <c r="BB22" s="3743"/>
      <c r="BC22" s="895"/>
      <c r="BD22" s="896"/>
      <c r="BE22" s="896"/>
      <c r="BF22" s="897"/>
      <c r="BG22" s="3750"/>
      <c r="BH22" s="3751"/>
      <c r="BI22" s="3751"/>
      <c r="BJ22" s="3751"/>
      <c r="BK22" s="3751"/>
      <c r="BL22" s="3751"/>
      <c r="BM22" s="3751"/>
      <c r="BN22" s="3751"/>
      <c r="BO22" s="3751"/>
      <c r="BP22" s="3752"/>
    </row>
    <row r="23" spans="1:77" s="877" customFormat="1" ht="15" customHeight="1">
      <c r="A23" s="3449">
        <v>5</v>
      </c>
      <c r="B23" s="3677"/>
      <c r="C23" s="3678"/>
      <c r="D23" s="3678"/>
      <c r="E23" s="3678"/>
      <c r="F23" s="3679"/>
      <c r="G23" s="3683"/>
      <c r="H23" s="3684"/>
      <c r="I23" s="3684"/>
      <c r="J23" s="3684"/>
      <c r="K23" s="3684"/>
      <c r="L23" s="3685"/>
      <c r="M23" s="3687"/>
      <c r="N23" s="3690"/>
      <c r="O23" s="3733"/>
      <c r="P23" s="3734"/>
      <c r="Q23" s="3735"/>
      <c r="R23" s="3653"/>
      <c r="S23" s="3654"/>
      <c r="T23" s="3655"/>
      <c r="U23" s="3738"/>
      <c r="V23" s="3739"/>
      <c r="W23" s="3739"/>
      <c r="X23" s="3663"/>
      <c r="Y23" s="3285" t="s">
        <v>98</v>
      </c>
      <c r="Z23" s="3665"/>
      <c r="AA23" s="3285" t="s">
        <v>98</v>
      </c>
      <c r="AB23" s="3412">
        <f>IF((X25+Z25)&gt;=12,X23+Z23+1,X23+Z23)</f>
        <v>0</v>
      </c>
      <c r="AC23" s="3414" t="s">
        <v>98</v>
      </c>
      <c r="AD23" s="3641"/>
      <c r="AE23" s="3642"/>
      <c r="AF23" s="3642"/>
      <c r="AG23" s="3642"/>
      <c r="AH23" s="3645"/>
      <c r="AI23" s="3642"/>
      <c r="AJ23" s="3642"/>
      <c r="AK23" s="3646"/>
      <c r="AL23" s="3755"/>
      <c r="AM23" s="3756"/>
      <c r="AN23" s="3757"/>
      <c r="AO23" s="3630"/>
      <c r="AP23" s="3631"/>
      <c r="AQ23" s="3631"/>
      <c r="AR23" s="3632"/>
      <c r="AS23" s="3758"/>
      <c r="AT23" s="3759"/>
      <c r="AU23" s="3759"/>
      <c r="AV23" s="3760"/>
      <c r="AW23" s="3478">
        <f>AH23+SUM(AL23:AV25)</f>
        <v>0</v>
      </c>
      <c r="AX23" s="3479"/>
      <c r="AY23" s="3479"/>
      <c r="AZ23" s="3711"/>
      <c r="BA23" s="3712"/>
      <c r="BB23" s="3713"/>
      <c r="BC23" s="527"/>
      <c r="BD23" s="510"/>
      <c r="BE23" s="510"/>
      <c r="BF23" s="886"/>
      <c r="BG23" s="3714"/>
      <c r="BH23" s="3761"/>
      <c r="BI23" s="3761"/>
      <c r="BJ23" s="3761"/>
      <c r="BK23" s="3761"/>
      <c r="BL23" s="3761"/>
      <c r="BM23" s="3761"/>
      <c r="BN23" s="3761"/>
      <c r="BO23" s="3761"/>
      <c r="BP23" s="3762"/>
    </row>
    <row r="24" spans="1:77" s="877" customFormat="1" ht="15" customHeight="1">
      <c r="A24" s="3449"/>
      <c r="B24" s="3680"/>
      <c r="C24" s="3681"/>
      <c r="D24" s="3681"/>
      <c r="E24" s="3681"/>
      <c r="F24" s="3682"/>
      <c r="G24" s="3683"/>
      <c r="H24" s="3684"/>
      <c r="I24" s="3684"/>
      <c r="J24" s="3684"/>
      <c r="K24" s="3684"/>
      <c r="L24" s="3685"/>
      <c r="M24" s="3687"/>
      <c r="N24" s="3690"/>
      <c r="O24" s="3627"/>
      <c r="P24" s="3628"/>
      <c r="Q24" s="3629"/>
      <c r="R24" s="3653"/>
      <c r="S24" s="3654"/>
      <c r="T24" s="3655"/>
      <c r="U24" s="3738"/>
      <c r="V24" s="3739"/>
      <c r="W24" s="3739"/>
      <c r="X24" s="3663"/>
      <c r="Y24" s="3285"/>
      <c r="Z24" s="3665"/>
      <c r="AA24" s="3285"/>
      <c r="AB24" s="3412"/>
      <c r="AC24" s="3414"/>
      <c r="AD24" s="3641"/>
      <c r="AE24" s="3642"/>
      <c r="AF24" s="3642"/>
      <c r="AG24" s="3642"/>
      <c r="AH24" s="3645"/>
      <c r="AI24" s="3642"/>
      <c r="AJ24" s="3642"/>
      <c r="AK24" s="3646"/>
      <c r="AL24" s="3630"/>
      <c r="AM24" s="3631"/>
      <c r="AN24" s="3632"/>
      <c r="AO24" s="3630"/>
      <c r="AP24" s="3631"/>
      <c r="AQ24" s="3631"/>
      <c r="AR24" s="3632"/>
      <c r="AS24" s="3633"/>
      <c r="AT24" s="3634"/>
      <c r="AU24" s="3634"/>
      <c r="AV24" s="3635"/>
      <c r="AW24" s="3478"/>
      <c r="AX24" s="3479"/>
      <c r="AY24" s="3479"/>
      <c r="AZ24" s="3702"/>
      <c r="BA24" s="3703"/>
      <c r="BB24" s="3704"/>
      <c r="BC24" s="527"/>
      <c r="BD24" s="510"/>
      <c r="BE24" s="510"/>
      <c r="BF24" s="886"/>
      <c r="BG24" s="3747"/>
      <c r="BH24" s="3748"/>
      <c r="BI24" s="3748"/>
      <c r="BJ24" s="3748"/>
      <c r="BK24" s="3748"/>
      <c r="BL24" s="3748"/>
      <c r="BM24" s="3748"/>
      <c r="BN24" s="3748"/>
      <c r="BO24" s="3748"/>
      <c r="BP24" s="3749"/>
    </row>
    <row r="25" spans="1:77" s="877" customFormat="1" ht="15" customHeight="1">
      <c r="A25" s="3449"/>
      <c r="B25" s="3697"/>
      <c r="C25" s="3698"/>
      <c r="D25" s="3699"/>
      <c r="E25" s="3700"/>
      <c r="F25" s="3701"/>
      <c r="G25" s="3683"/>
      <c r="H25" s="3684"/>
      <c r="I25" s="3684"/>
      <c r="J25" s="3684"/>
      <c r="K25" s="3684"/>
      <c r="L25" s="3685"/>
      <c r="M25" s="3687"/>
      <c r="N25" s="3690"/>
      <c r="O25" s="3627"/>
      <c r="P25" s="3628"/>
      <c r="Q25" s="3629"/>
      <c r="R25" s="3653"/>
      <c r="S25" s="3654"/>
      <c r="T25" s="3655"/>
      <c r="U25" s="3636"/>
      <c r="V25" s="3637"/>
      <c r="W25" s="3637"/>
      <c r="X25" s="963"/>
      <c r="Y25" s="888" t="s">
        <v>28</v>
      </c>
      <c r="Z25" s="964"/>
      <c r="AA25" s="888" t="s">
        <v>28</v>
      </c>
      <c r="AB25" s="890">
        <f>IF((X25+Z25)&gt;=12,X25+Z25-12,X25+Z25)</f>
        <v>0</v>
      </c>
      <c r="AC25" s="888" t="s">
        <v>28</v>
      </c>
      <c r="AD25" s="965" t="s">
        <v>27</v>
      </c>
      <c r="AE25" s="3638"/>
      <c r="AF25" s="3638"/>
      <c r="AG25" s="966" t="s">
        <v>17</v>
      </c>
      <c r="AH25" s="967" t="s">
        <v>27</v>
      </c>
      <c r="AI25" s="3638"/>
      <c r="AJ25" s="3638"/>
      <c r="AK25" s="968" t="s">
        <v>17</v>
      </c>
      <c r="AL25" s="3669"/>
      <c r="AM25" s="3670"/>
      <c r="AN25" s="3671"/>
      <c r="AO25" s="3630"/>
      <c r="AP25" s="3631"/>
      <c r="AQ25" s="3631"/>
      <c r="AR25" s="3632"/>
      <c r="AS25" s="3672"/>
      <c r="AT25" s="3673"/>
      <c r="AU25" s="3673"/>
      <c r="AV25" s="3674"/>
      <c r="AW25" s="3478"/>
      <c r="AX25" s="3479"/>
      <c r="AY25" s="3479"/>
      <c r="AZ25" s="3753"/>
      <c r="BA25" s="3731"/>
      <c r="BB25" s="3754"/>
      <c r="BC25" s="895"/>
      <c r="BD25" s="896"/>
      <c r="BE25" s="896"/>
      <c r="BF25" s="897"/>
      <c r="BG25" s="3750"/>
      <c r="BH25" s="3751"/>
      <c r="BI25" s="3751"/>
      <c r="BJ25" s="3751"/>
      <c r="BK25" s="3751"/>
      <c r="BL25" s="3751"/>
      <c r="BM25" s="3751"/>
      <c r="BN25" s="3751"/>
      <c r="BO25" s="3751"/>
      <c r="BP25" s="3752"/>
    </row>
    <row r="26" spans="1:77" s="877" customFormat="1" ht="15" customHeight="1">
      <c r="A26" s="3448">
        <v>6</v>
      </c>
      <c r="B26" s="3677"/>
      <c r="C26" s="3678"/>
      <c r="D26" s="3678"/>
      <c r="E26" s="3678"/>
      <c r="F26" s="3679"/>
      <c r="G26" s="3677"/>
      <c r="H26" s="3678"/>
      <c r="I26" s="3678"/>
      <c r="J26" s="3678"/>
      <c r="K26" s="3678"/>
      <c r="L26" s="3679"/>
      <c r="M26" s="3686"/>
      <c r="N26" s="3689"/>
      <c r="O26" s="3727"/>
      <c r="P26" s="3728"/>
      <c r="Q26" s="3729"/>
      <c r="R26" s="3730"/>
      <c r="S26" s="3731"/>
      <c r="T26" s="3732"/>
      <c r="U26" s="3736"/>
      <c r="V26" s="3737"/>
      <c r="W26" s="3737"/>
      <c r="X26" s="3740"/>
      <c r="Y26" s="3503" t="s">
        <v>98</v>
      </c>
      <c r="Z26" s="3741"/>
      <c r="AA26" s="3503" t="s">
        <v>98</v>
      </c>
      <c r="AB26" s="3504">
        <f>IF((X28+Z28)&gt;=12,X26+Z26+1,X26+Z26)</f>
        <v>0</v>
      </c>
      <c r="AC26" s="3505" t="s">
        <v>98</v>
      </c>
      <c r="AD26" s="3723"/>
      <c r="AE26" s="3724"/>
      <c r="AF26" s="3724"/>
      <c r="AG26" s="3724"/>
      <c r="AH26" s="3725"/>
      <c r="AI26" s="3724"/>
      <c r="AJ26" s="3724"/>
      <c r="AK26" s="3726"/>
      <c r="AL26" s="3630"/>
      <c r="AM26" s="3631"/>
      <c r="AN26" s="3632"/>
      <c r="AO26" s="3630"/>
      <c r="AP26" s="3631"/>
      <c r="AQ26" s="3631"/>
      <c r="AR26" s="3632"/>
      <c r="AS26" s="3633"/>
      <c r="AT26" s="3634"/>
      <c r="AU26" s="3634"/>
      <c r="AV26" s="3635"/>
      <c r="AW26" s="3478">
        <f>AH26+SUM(AL26:AV28)</f>
        <v>0</v>
      </c>
      <c r="AX26" s="3479"/>
      <c r="AY26" s="3479"/>
      <c r="AZ26" s="3702"/>
      <c r="BA26" s="3703"/>
      <c r="BB26" s="3704"/>
      <c r="BC26" s="527"/>
      <c r="BD26" s="510"/>
      <c r="BE26" s="510"/>
      <c r="BF26" s="886"/>
      <c r="BG26" s="3714"/>
      <c r="BH26" s="3761"/>
      <c r="BI26" s="3761"/>
      <c r="BJ26" s="3761"/>
      <c r="BK26" s="3761"/>
      <c r="BL26" s="3761"/>
      <c r="BM26" s="3761"/>
      <c r="BN26" s="3761"/>
      <c r="BO26" s="3761"/>
      <c r="BP26" s="3762"/>
    </row>
    <row r="27" spans="1:77" s="877" customFormat="1" ht="15" customHeight="1">
      <c r="A27" s="3449"/>
      <c r="B27" s="3680"/>
      <c r="C27" s="3681"/>
      <c r="D27" s="3681"/>
      <c r="E27" s="3681"/>
      <c r="F27" s="3682"/>
      <c r="G27" s="3683"/>
      <c r="H27" s="3684"/>
      <c r="I27" s="3684"/>
      <c r="J27" s="3684"/>
      <c r="K27" s="3684"/>
      <c r="L27" s="3685"/>
      <c r="M27" s="3687"/>
      <c r="N27" s="3690"/>
      <c r="O27" s="3627"/>
      <c r="P27" s="3628"/>
      <c r="Q27" s="3629"/>
      <c r="R27" s="3653"/>
      <c r="S27" s="3654"/>
      <c r="T27" s="3655"/>
      <c r="U27" s="3738"/>
      <c r="V27" s="3739"/>
      <c r="W27" s="3739"/>
      <c r="X27" s="3663"/>
      <c r="Y27" s="3285"/>
      <c r="Z27" s="3665"/>
      <c r="AA27" s="3285"/>
      <c r="AB27" s="3412"/>
      <c r="AC27" s="3414"/>
      <c r="AD27" s="3641"/>
      <c r="AE27" s="3642"/>
      <c r="AF27" s="3642"/>
      <c r="AG27" s="3642"/>
      <c r="AH27" s="3645"/>
      <c r="AI27" s="3642"/>
      <c r="AJ27" s="3642"/>
      <c r="AK27" s="3646"/>
      <c r="AL27" s="3630"/>
      <c r="AM27" s="3631"/>
      <c r="AN27" s="3632"/>
      <c r="AO27" s="3630"/>
      <c r="AP27" s="3631"/>
      <c r="AQ27" s="3631"/>
      <c r="AR27" s="3632"/>
      <c r="AS27" s="3633"/>
      <c r="AT27" s="3634"/>
      <c r="AU27" s="3634"/>
      <c r="AV27" s="3635"/>
      <c r="AW27" s="3478"/>
      <c r="AX27" s="3479"/>
      <c r="AY27" s="3479"/>
      <c r="AZ27" s="3702"/>
      <c r="BA27" s="3703"/>
      <c r="BB27" s="3704"/>
      <c r="BC27" s="527"/>
      <c r="BD27" s="510"/>
      <c r="BE27" s="510"/>
      <c r="BF27" s="886"/>
      <c r="BG27" s="3747"/>
      <c r="BH27" s="3748"/>
      <c r="BI27" s="3748"/>
      <c r="BJ27" s="3748"/>
      <c r="BK27" s="3748"/>
      <c r="BL27" s="3748"/>
      <c r="BM27" s="3748"/>
      <c r="BN27" s="3748"/>
      <c r="BO27" s="3748"/>
      <c r="BP27" s="3749"/>
    </row>
    <row r="28" spans="1:77" s="877" customFormat="1" ht="15" customHeight="1">
      <c r="A28" s="3450"/>
      <c r="B28" s="3697"/>
      <c r="C28" s="3698"/>
      <c r="D28" s="3699"/>
      <c r="E28" s="3700"/>
      <c r="F28" s="3701"/>
      <c r="G28" s="3680"/>
      <c r="H28" s="3681"/>
      <c r="I28" s="3681"/>
      <c r="J28" s="3681"/>
      <c r="K28" s="3681"/>
      <c r="L28" s="3682"/>
      <c r="M28" s="3688"/>
      <c r="N28" s="3691"/>
      <c r="O28" s="3720"/>
      <c r="P28" s="3721"/>
      <c r="Q28" s="3722"/>
      <c r="R28" s="3733"/>
      <c r="S28" s="3734"/>
      <c r="T28" s="3735"/>
      <c r="U28" s="3745"/>
      <c r="V28" s="3746"/>
      <c r="W28" s="3746"/>
      <c r="X28" s="969"/>
      <c r="Y28" s="899" t="s">
        <v>28</v>
      </c>
      <c r="Z28" s="970"/>
      <c r="AA28" s="899" t="s">
        <v>28</v>
      </c>
      <c r="AB28" s="901">
        <f>IF((X28+Z28)&gt;=12,X28+Z28-12,X28+Z28)</f>
        <v>0</v>
      </c>
      <c r="AC28" s="899" t="s">
        <v>28</v>
      </c>
      <c r="AD28" s="971" t="s">
        <v>27</v>
      </c>
      <c r="AE28" s="3744"/>
      <c r="AF28" s="3744"/>
      <c r="AG28" s="972" t="s">
        <v>17</v>
      </c>
      <c r="AH28" s="973" t="s">
        <v>27</v>
      </c>
      <c r="AI28" s="3744"/>
      <c r="AJ28" s="3744"/>
      <c r="AK28" s="974" t="s">
        <v>17</v>
      </c>
      <c r="AL28" s="3630"/>
      <c r="AM28" s="3631"/>
      <c r="AN28" s="3632"/>
      <c r="AO28" s="3630"/>
      <c r="AP28" s="3631"/>
      <c r="AQ28" s="3631"/>
      <c r="AR28" s="3632"/>
      <c r="AS28" s="3633"/>
      <c r="AT28" s="3634"/>
      <c r="AU28" s="3634"/>
      <c r="AV28" s="3635"/>
      <c r="AW28" s="3478"/>
      <c r="AX28" s="3479"/>
      <c r="AY28" s="3479"/>
      <c r="AZ28" s="3742"/>
      <c r="BA28" s="3728"/>
      <c r="BB28" s="3743"/>
      <c r="BC28" s="895"/>
      <c r="BD28" s="896"/>
      <c r="BE28" s="896"/>
      <c r="BF28" s="897"/>
      <c r="BG28" s="3750"/>
      <c r="BH28" s="3751"/>
      <c r="BI28" s="3751"/>
      <c r="BJ28" s="3751"/>
      <c r="BK28" s="3751"/>
      <c r="BL28" s="3751"/>
      <c r="BM28" s="3751"/>
      <c r="BN28" s="3751"/>
      <c r="BO28" s="3751"/>
      <c r="BP28" s="3752"/>
    </row>
    <row r="29" spans="1:77" s="877" customFormat="1" ht="15" customHeight="1">
      <c r="A29" s="3449">
        <v>7</v>
      </c>
      <c r="B29" s="3677"/>
      <c r="C29" s="3678"/>
      <c r="D29" s="3678"/>
      <c r="E29" s="3678"/>
      <c r="F29" s="3679"/>
      <c r="G29" s="3683"/>
      <c r="H29" s="3684"/>
      <c r="I29" s="3684"/>
      <c r="J29" s="3684"/>
      <c r="K29" s="3684"/>
      <c r="L29" s="3685"/>
      <c r="M29" s="3687"/>
      <c r="N29" s="3690"/>
      <c r="O29" s="3733"/>
      <c r="P29" s="3734"/>
      <c r="Q29" s="3735"/>
      <c r="R29" s="3653"/>
      <c r="S29" s="3654"/>
      <c r="T29" s="3655"/>
      <c r="U29" s="3738"/>
      <c r="V29" s="3739"/>
      <c r="W29" s="3739"/>
      <c r="X29" s="3663"/>
      <c r="Y29" s="3285" t="s">
        <v>98</v>
      </c>
      <c r="Z29" s="3665"/>
      <c r="AA29" s="3285" t="s">
        <v>98</v>
      </c>
      <c r="AB29" s="3412">
        <f>IF((X31+Z31)&gt;=12,X29+Z29+1,X29+Z29)</f>
        <v>0</v>
      </c>
      <c r="AC29" s="3414" t="s">
        <v>98</v>
      </c>
      <c r="AD29" s="3641"/>
      <c r="AE29" s="3642"/>
      <c r="AF29" s="3642"/>
      <c r="AG29" s="3642"/>
      <c r="AH29" s="3645"/>
      <c r="AI29" s="3642"/>
      <c r="AJ29" s="3642"/>
      <c r="AK29" s="3646"/>
      <c r="AL29" s="3755"/>
      <c r="AM29" s="3756"/>
      <c r="AN29" s="3757"/>
      <c r="AO29" s="3630"/>
      <c r="AP29" s="3631"/>
      <c r="AQ29" s="3631"/>
      <c r="AR29" s="3632"/>
      <c r="AS29" s="3758"/>
      <c r="AT29" s="3759"/>
      <c r="AU29" s="3759"/>
      <c r="AV29" s="3760"/>
      <c r="AW29" s="3478">
        <f>AH29+SUM(AL29:AV31)</f>
        <v>0</v>
      </c>
      <c r="AX29" s="3479"/>
      <c r="AY29" s="3479"/>
      <c r="AZ29" s="3711"/>
      <c r="BA29" s="3712"/>
      <c r="BB29" s="3713"/>
      <c r="BC29" s="527"/>
      <c r="BD29" s="510"/>
      <c r="BE29" s="510"/>
      <c r="BF29" s="886"/>
      <c r="BG29" s="3714"/>
      <c r="BH29" s="3761"/>
      <c r="BI29" s="3761"/>
      <c r="BJ29" s="3761"/>
      <c r="BK29" s="3761"/>
      <c r="BL29" s="3761"/>
      <c r="BM29" s="3761"/>
      <c r="BN29" s="3761"/>
      <c r="BO29" s="3761"/>
      <c r="BP29" s="3762"/>
    </row>
    <row r="30" spans="1:77" s="877" customFormat="1" ht="15" customHeight="1">
      <c r="A30" s="3449"/>
      <c r="B30" s="3680"/>
      <c r="C30" s="3681"/>
      <c r="D30" s="3681"/>
      <c r="E30" s="3681"/>
      <c r="F30" s="3682"/>
      <c r="G30" s="3683"/>
      <c r="H30" s="3684"/>
      <c r="I30" s="3684"/>
      <c r="J30" s="3684"/>
      <c r="K30" s="3684"/>
      <c r="L30" s="3685"/>
      <c r="M30" s="3687"/>
      <c r="N30" s="3690"/>
      <c r="O30" s="3627"/>
      <c r="P30" s="3628"/>
      <c r="Q30" s="3629"/>
      <c r="R30" s="3653"/>
      <c r="S30" s="3654"/>
      <c r="T30" s="3655"/>
      <c r="U30" s="3738"/>
      <c r="V30" s="3739"/>
      <c r="W30" s="3739"/>
      <c r="X30" s="3663"/>
      <c r="Y30" s="3285"/>
      <c r="Z30" s="3665"/>
      <c r="AA30" s="3285"/>
      <c r="AB30" s="3412"/>
      <c r="AC30" s="3414"/>
      <c r="AD30" s="3641"/>
      <c r="AE30" s="3642"/>
      <c r="AF30" s="3642"/>
      <c r="AG30" s="3642"/>
      <c r="AH30" s="3645"/>
      <c r="AI30" s="3642"/>
      <c r="AJ30" s="3642"/>
      <c r="AK30" s="3646"/>
      <c r="AL30" s="3630"/>
      <c r="AM30" s="3631"/>
      <c r="AN30" s="3632"/>
      <c r="AO30" s="3630"/>
      <c r="AP30" s="3631"/>
      <c r="AQ30" s="3631"/>
      <c r="AR30" s="3632"/>
      <c r="AS30" s="3769"/>
      <c r="AT30" s="3770"/>
      <c r="AU30" s="3770"/>
      <c r="AV30" s="3771"/>
      <c r="AW30" s="3478"/>
      <c r="AX30" s="3479"/>
      <c r="AY30" s="3479"/>
      <c r="AZ30" s="3702"/>
      <c r="BA30" s="3703"/>
      <c r="BB30" s="3704"/>
      <c r="BC30" s="527"/>
      <c r="BD30" s="510"/>
      <c r="BE30" s="510"/>
      <c r="BF30" s="886"/>
      <c r="BG30" s="3747"/>
      <c r="BH30" s="3748"/>
      <c r="BI30" s="3748"/>
      <c r="BJ30" s="3748"/>
      <c r="BK30" s="3748"/>
      <c r="BL30" s="3748"/>
      <c r="BM30" s="3748"/>
      <c r="BN30" s="3748"/>
      <c r="BO30" s="3748"/>
      <c r="BP30" s="3749"/>
    </row>
    <row r="31" spans="1:77" s="877" customFormat="1" ht="15" customHeight="1" thickBot="1">
      <c r="A31" s="3589"/>
      <c r="B31" s="3697"/>
      <c r="C31" s="3698"/>
      <c r="D31" s="3699"/>
      <c r="E31" s="3700"/>
      <c r="F31" s="3701"/>
      <c r="G31" s="3790"/>
      <c r="H31" s="3791"/>
      <c r="I31" s="3791"/>
      <c r="J31" s="3791"/>
      <c r="K31" s="3791"/>
      <c r="L31" s="3792"/>
      <c r="M31" s="3793"/>
      <c r="N31" s="3794"/>
      <c r="O31" s="3766"/>
      <c r="P31" s="3767"/>
      <c r="Q31" s="3768"/>
      <c r="R31" s="3775"/>
      <c r="S31" s="3776"/>
      <c r="T31" s="3777"/>
      <c r="U31" s="3772"/>
      <c r="V31" s="3773"/>
      <c r="W31" s="3773"/>
      <c r="X31" s="975"/>
      <c r="Y31" s="908" t="s">
        <v>28</v>
      </c>
      <c r="Z31" s="976"/>
      <c r="AA31" s="908" t="s">
        <v>28</v>
      </c>
      <c r="AB31" s="910">
        <f>IF((X31+Z31)&gt;=12,X31+Z31-12,X31+Z31)</f>
        <v>0</v>
      </c>
      <c r="AC31" s="911" t="s">
        <v>28</v>
      </c>
      <c r="AD31" s="977" t="s">
        <v>27</v>
      </c>
      <c r="AE31" s="3774"/>
      <c r="AF31" s="3774"/>
      <c r="AG31" s="978" t="s">
        <v>17</v>
      </c>
      <c r="AH31" s="979" t="s">
        <v>27</v>
      </c>
      <c r="AI31" s="3774"/>
      <c r="AJ31" s="3774"/>
      <c r="AK31" s="980" t="s">
        <v>17</v>
      </c>
      <c r="AL31" s="3778"/>
      <c r="AM31" s="3779"/>
      <c r="AN31" s="3780"/>
      <c r="AO31" s="3781"/>
      <c r="AP31" s="3782"/>
      <c r="AQ31" s="3782"/>
      <c r="AR31" s="3783"/>
      <c r="AS31" s="3784"/>
      <c r="AT31" s="3785"/>
      <c r="AU31" s="3785"/>
      <c r="AV31" s="3786"/>
      <c r="AW31" s="3594"/>
      <c r="AX31" s="3595"/>
      <c r="AY31" s="3595"/>
      <c r="AZ31" s="3787"/>
      <c r="BA31" s="3788"/>
      <c r="BB31" s="3789"/>
      <c r="BC31" s="162"/>
      <c r="BD31" s="86"/>
      <c r="BE31" s="86"/>
      <c r="BF31" s="916"/>
      <c r="BG31" s="3763"/>
      <c r="BH31" s="3764"/>
      <c r="BI31" s="3764"/>
      <c r="BJ31" s="3764"/>
      <c r="BK31" s="3764"/>
      <c r="BL31" s="3764"/>
      <c r="BM31" s="3764"/>
      <c r="BN31" s="3764"/>
      <c r="BO31" s="3764"/>
      <c r="BP31" s="3765"/>
    </row>
    <row r="32" spans="1:77" s="877" customFormat="1" ht="14.1" customHeight="1">
      <c r="A32" s="3567" t="s">
        <v>952</v>
      </c>
      <c r="B32" s="3568"/>
      <c r="C32" s="3568"/>
      <c r="D32" s="3568"/>
      <c r="E32" s="3568"/>
      <c r="F32" s="3568"/>
      <c r="G32" s="3568"/>
      <c r="H32" s="3568"/>
      <c r="I32" s="3568"/>
      <c r="J32" s="3568"/>
      <c r="K32" s="3568"/>
      <c r="L32" s="3568"/>
      <c r="M32" s="3568"/>
      <c r="N32" s="3568"/>
      <c r="O32" s="3568"/>
      <c r="P32" s="3568"/>
      <c r="Q32" s="3568"/>
      <c r="R32" s="3568"/>
      <c r="S32" s="3568"/>
      <c r="T32" s="3568"/>
      <c r="U32" s="3568"/>
      <c r="V32" s="3568"/>
      <c r="W32" s="3569"/>
      <c r="X32" s="917" t="str">
        <f>IFERROR((X11+X14+X17+X20+X23+X26+X29)/COUNTA(G11:L31),"")</f>
        <v/>
      </c>
      <c r="Y32" s="918" t="s">
        <v>98</v>
      </c>
      <c r="Z32" s="919" t="str">
        <f>IFERROR((Z11+Z14+Z17+Z20+Z23+Z26+Z29)/COUNTA(G11:L31),"")</f>
        <v/>
      </c>
      <c r="AA32" s="920" t="s">
        <v>98</v>
      </c>
      <c r="AB32" s="919">
        <f>BU33</f>
        <v>0</v>
      </c>
      <c r="AC32" s="918" t="s">
        <v>98</v>
      </c>
      <c r="AD32" s="3573" t="str">
        <f>IFERROR(SUM(AD11,AD14,AD17,AD20,AD23,AD26,AD29)/COUNTA(AD11,AD14,AD17,AD20,AD23,AD26,AD29),"")</f>
        <v/>
      </c>
      <c r="AE32" s="3574"/>
      <c r="AF32" s="3574"/>
      <c r="AG32" s="3575"/>
      <c r="AH32" s="3573" t="str">
        <f>IFERROR(SUM(AH11,AH14,AH17,AH20,AH23,AH26,AH29)/COUNTA(AH11,AH14,AH17,AH20,AH23,AH26,AH29),"")</f>
        <v/>
      </c>
      <c r="AI32" s="3574"/>
      <c r="AJ32" s="3574"/>
      <c r="AK32" s="3575"/>
      <c r="AL32" s="3579"/>
      <c r="AM32" s="3580"/>
      <c r="AN32" s="3580"/>
      <c r="AO32" s="3580"/>
      <c r="AP32" s="3580"/>
      <c r="AQ32" s="3580"/>
      <c r="AR32" s="3580"/>
      <c r="AS32" s="3580"/>
      <c r="AT32" s="3580"/>
      <c r="AU32" s="3580"/>
      <c r="AV32" s="3581"/>
      <c r="AW32" s="3585" t="str">
        <f>IFERROR(SUM(AW11:AY31)/COUNTA(G11:L31),"")</f>
        <v/>
      </c>
      <c r="AX32" s="3586"/>
      <c r="AY32" s="3586"/>
      <c r="AZ32" s="3597" t="str">
        <f>IFERROR(AVERAGE(AZ11,AZ14,AZ17,AZ20,AZ23,AZ26,AZ29),"")</f>
        <v/>
      </c>
      <c r="BA32" s="3598"/>
      <c r="BB32" s="3599"/>
      <c r="BC32" s="3603"/>
      <c r="BD32" s="3604"/>
      <c r="BE32" s="3604"/>
      <c r="BF32" s="3605"/>
      <c r="BG32" s="3609"/>
      <c r="BH32" s="3610"/>
      <c r="BI32" s="3610"/>
      <c r="BJ32" s="3610"/>
      <c r="BK32" s="3610"/>
      <c r="BL32" s="3610"/>
      <c r="BM32" s="3610"/>
      <c r="BN32" s="3610"/>
      <c r="BO32" s="3610"/>
      <c r="BP32" s="3611"/>
      <c r="BT32" s="921">
        <f>INT(BT33/12)</f>
        <v>0</v>
      </c>
      <c r="BU32" s="921">
        <f>MOD(BT33,12)</f>
        <v>0</v>
      </c>
    </row>
    <row r="33" spans="1:74" s="877" customFormat="1" ht="14.1" customHeight="1" thickBot="1">
      <c r="A33" s="3570"/>
      <c r="B33" s="3571"/>
      <c r="C33" s="3571"/>
      <c r="D33" s="3571"/>
      <c r="E33" s="3571"/>
      <c r="F33" s="3571"/>
      <c r="G33" s="3571"/>
      <c r="H33" s="3571"/>
      <c r="I33" s="3571"/>
      <c r="J33" s="3571"/>
      <c r="K33" s="3571"/>
      <c r="L33" s="3571"/>
      <c r="M33" s="3571"/>
      <c r="N33" s="3571"/>
      <c r="O33" s="3571"/>
      <c r="P33" s="3571"/>
      <c r="Q33" s="3571"/>
      <c r="R33" s="3571"/>
      <c r="S33" s="3571"/>
      <c r="T33" s="3571"/>
      <c r="U33" s="3571"/>
      <c r="V33" s="3571"/>
      <c r="W33" s="3572"/>
      <c r="X33" s="922" t="str">
        <f>IFERROR((X13+X16+X19+X22+X25+X28+X31)/COUNTA(G11:L31),"")</f>
        <v/>
      </c>
      <c r="Y33" s="923" t="s">
        <v>28</v>
      </c>
      <c r="Z33" s="924" t="str">
        <f>IFERROR((Z13+Z16+Z19+Z22+Z25+Z28+Z31)/COUNTA(G11:L31),"")</f>
        <v/>
      </c>
      <c r="AA33" s="923" t="s">
        <v>28</v>
      </c>
      <c r="AB33" s="924">
        <f>BU32</f>
        <v>0</v>
      </c>
      <c r="AC33" s="923" t="s">
        <v>28</v>
      </c>
      <c r="AD33" s="3576"/>
      <c r="AE33" s="3577"/>
      <c r="AF33" s="3577"/>
      <c r="AG33" s="3578"/>
      <c r="AH33" s="3576"/>
      <c r="AI33" s="3577"/>
      <c r="AJ33" s="3577"/>
      <c r="AK33" s="3578"/>
      <c r="AL33" s="3582"/>
      <c r="AM33" s="3583"/>
      <c r="AN33" s="3583"/>
      <c r="AO33" s="3583"/>
      <c r="AP33" s="3583"/>
      <c r="AQ33" s="3583"/>
      <c r="AR33" s="3583"/>
      <c r="AS33" s="3583"/>
      <c r="AT33" s="3583"/>
      <c r="AU33" s="3583"/>
      <c r="AV33" s="3584"/>
      <c r="AW33" s="3587"/>
      <c r="AX33" s="3588"/>
      <c r="AY33" s="3588"/>
      <c r="AZ33" s="3600"/>
      <c r="BA33" s="3601"/>
      <c r="BB33" s="3602"/>
      <c r="BC33" s="3606"/>
      <c r="BD33" s="3607"/>
      <c r="BE33" s="3607"/>
      <c r="BF33" s="3608"/>
      <c r="BG33" s="3612"/>
      <c r="BH33" s="3613"/>
      <c r="BI33" s="3613"/>
      <c r="BJ33" s="3613"/>
      <c r="BK33" s="3613"/>
      <c r="BL33" s="3613"/>
      <c r="BM33" s="3613"/>
      <c r="BN33" s="3613"/>
      <c r="BO33" s="3613"/>
      <c r="BP33" s="3614"/>
      <c r="BT33" s="921">
        <f>IFERROR(SUM(AB13,AB16,AB19,AB22,AB25,AB28,AB31)/COUNTA(G11:L31),0)</f>
        <v>0</v>
      </c>
      <c r="BU33" s="921">
        <f>IFERROR(SUM(AB11,AB14,AB17,AB20,AB23,AB26,AB29)/COUNTA(G11:L31),0)</f>
        <v>0</v>
      </c>
    </row>
    <row r="34" spans="1:74" s="877" customFormat="1" ht="14.1" customHeight="1">
      <c r="A34" s="3615" t="s">
        <v>91</v>
      </c>
      <c r="B34" s="3615"/>
      <c r="C34" s="925" t="s">
        <v>92</v>
      </c>
      <c r="D34" s="3616" t="s">
        <v>1740</v>
      </c>
      <c r="E34" s="3616"/>
      <c r="F34" s="3616"/>
      <c r="G34" s="3616"/>
      <c r="H34" s="3616"/>
      <c r="I34" s="3616"/>
      <c r="J34" s="3616"/>
      <c r="K34" s="3616"/>
      <c r="L34" s="3616"/>
      <c r="M34" s="3616"/>
      <c r="N34" s="3616"/>
      <c r="O34" s="3616"/>
      <c r="P34" s="3616"/>
      <c r="Q34" s="3616"/>
      <c r="R34" s="3616"/>
      <c r="S34" s="3616"/>
      <c r="T34" s="3616"/>
      <c r="U34" s="3616"/>
      <c r="V34" s="3616"/>
      <c r="W34" s="3616"/>
      <c r="X34" s="3616"/>
      <c r="Y34" s="3616"/>
      <c r="Z34" s="3616"/>
      <c r="AA34" s="3616"/>
      <c r="AB34" s="3616"/>
      <c r="AC34" s="3616"/>
      <c r="AD34" s="3616"/>
      <c r="AE34" s="3616"/>
      <c r="AF34" s="3616"/>
      <c r="AG34" s="3616"/>
      <c r="AH34" s="3616"/>
      <c r="AI34" s="3616"/>
      <c r="AJ34" s="3616"/>
      <c r="AK34" s="3616"/>
      <c r="AL34" s="3616"/>
      <c r="AM34" s="3616"/>
      <c r="AN34" s="3616"/>
      <c r="AO34" s="3616"/>
      <c r="AP34" s="3616"/>
      <c r="AQ34" s="3616"/>
      <c r="AR34" s="3616"/>
      <c r="AS34" s="3616"/>
      <c r="AT34" s="3616"/>
      <c r="AU34" s="3616"/>
      <c r="AV34" s="3616"/>
      <c r="AW34" s="3616"/>
      <c r="AX34" s="3616"/>
      <c r="AY34" s="3616"/>
      <c r="AZ34" s="3616"/>
      <c r="BA34" s="3616"/>
      <c r="BB34" s="3616"/>
      <c r="BC34" s="3616"/>
      <c r="BD34" s="3616"/>
      <c r="BE34" s="3616"/>
      <c r="BF34" s="3616"/>
      <c r="BG34" s="3616"/>
      <c r="BH34" s="3616"/>
      <c r="BI34" s="3616"/>
      <c r="BJ34" s="3616"/>
      <c r="BK34" s="3616"/>
      <c r="BL34" s="3616"/>
      <c r="BM34" s="3616"/>
      <c r="BN34" s="3616"/>
      <c r="BO34" s="3616"/>
      <c r="BP34" s="3616"/>
    </row>
    <row r="35" spans="1:74" s="877" customFormat="1" ht="14.1" customHeight="1">
      <c r="A35" s="926"/>
      <c r="B35" s="926"/>
      <c r="C35" s="927"/>
      <c r="D35" s="1545"/>
      <c r="E35" s="1545"/>
      <c r="F35" s="1545"/>
      <c r="G35" s="1545"/>
      <c r="H35" s="1545"/>
      <c r="I35" s="1545"/>
      <c r="J35" s="1545"/>
      <c r="K35" s="1545"/>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1545"/>
      <c r="AV35" s="1545"/>
      <c r="AW35" s="1545"/>
      <c r="AX35" s="1545"/>
      <c r="AY35" s="1545"/>
      <c r="AZ35" s="1545"/>
      <c r="BA35" s="1545"/>
      <c r="BB35" s="1545"/>
      <c r="BC35" s="1545"/>
      <c r="BD35" s="1545"/>
      <c r="BE35" s="1545"/>
      <c r="BF35" s="1545"/>
      <c r="BG35" s="1545"/>
      <c r="BH35" s="1545"/>
      <c r="BI35" s="1545"/>
      <c r="BJ35" s="1545"/>
      <c r="BK35" s="1545"/>
      <c r="BL35" s="1545"/>
      <c r="BM35" s="1545"/>
      <c r="BN35" s="1545"/>
      <c r="BO35" s="1545"/>
      <c r="BP35" s="1545"/>
    </row>
    <row r="36" spans="1:74" s="877" customFormat="1" ht="12" customHeight="1">
      <c r="B36" s="859"/>
      <c r="C36" s="927" t="s">
        <v>864</v>
      </c>
      <c r="D36" s="3617" t="s">
        <v>1548</v>
      </c>
      <c r="E36" s="3617"/>
      <c r="F36" s="3617"/>
      <c r="G36" s="3617"/>
      <c r="H36" s="3617"/>
      <c r="I36" s="3617"/>
      <c r="J36" s="3617"/>
      <c r="K36" s="3617"/>
      <c r="L36" s="3617"/>
      <c r="M36" s="3617"/>
      <c r="N36" s="3617"/>
      <c r="O36" s="3617"/>
      <c r="P36" s="3617"/>
      <c r="Q36" s="3617"/>
      <c r="R36" s="3617"/>
      <c r="S36" s="3617"/>
      <c r="T36" s="3617"/>
      <c r="U36" s="3617"/>
      <c r="V36" s="3617"/>
      <c r="W36" s="3617"/>
      <c r="X36" s="3617"/>
      <c r="Y36" s="3617"/>
      <c r="Z36" s="3617"/>
      <c r="AA36" s="3617"/>
      <c r="AB36" s="3617"/>
      <c r="AC36" s="3617"/>
      <c r="AD36" s="3617"/>
      <c r="AE36" s="3617"/>
      <c r="AF36" s="3617"/>
      <c r="AG36" s="3617"/>
      <c r="AH36" s="3617"/>
      <c r="AI36" s="3617"/>
      <c r="AJ36" s="3617"/>
      <c r="AK36" s="3617"/>
      <c r="AL36" s="3617"/>
      <c r="AM36" s="3617"/>
      <c r="AN36" s="3617"/>
      <c r="AO36" s="3617"/>
      <c r="AP36" s="3617"/>
      <c r="AQ36" s="3617"/>
      <c r="AR36" s="3617"/>
      <c r="AS36" s="3617"/>
      <c r="AT36" s="3617"/>
      <c r="AU36" s="3617"/>
      <c r="AV36" s="3617"/>
      <c r="AW36" s="3617"/>
      <c r="AX36" s="3617"/>
      <c r="AY36" s="3617"/>
      <c r="AZ36" s="3617"/>
      <c r="BA36" s="3617"/>
      <c r="BB36" s="3617"/>
      <c r="BC36" s="3617"/>
      <c r="BD36" s="3617"/>
      <c r="BE36" s="3617"/>
      <c r="BF36" s="3617"/>
      <c r="BG36" s="3617"/>
      <c r="BH36" s="3617"/>
      <c r="BI36" s="3617"/>
      <c r="BJ36" s="3617"/>
      <c r="BK36" s="3617"/>
      <c r="BL36" s="3617"/>
      <c r="BM36" s="3617"/>
      <c r="BN36" s="3617"/>
      <c r="BO36" s="3617"/>
      <c r="BP36" s="3617"/>
    </row>
    <row r="37" spans="1:74" s="877" customFormat="1" ht="12" customHeight="1">
      <c r="C37" s="927" t="s">
        <v>865</v>
      </c>
      <c r="D37" s="2108" t="s">
        <v>1741</v>
      </c>
      <c r="E37" s="2108"/>
      <c r="F37" s="2108"/>
      <c r="G37" s="2108"/>
      <c r="H37" s="2108"/>
      <c r="I37" s="2108"/>
      <c r="J37" s="2108"/>
      <c r="K37" s="2108"/>
      <c r="L37" s="2108"/>
      <c r="M37" s="2108"/>
      <c r="N37" s="2108"/>
      <c r="O37" s="2108"/>
      <c r="P37" s="2108"/>
      <c r="Q37" s="2108"/>
      <c r="R37" s="2108"/>
      <c r="S37" s="2108"/>
      <c r="T37" s="2108"/>
      <c r="U37" s="2108"/>
      <c r="V37" s="2108"/>
      <c r="W37" s="2108"/>
      <c r="X37" s="2108"/>
      <c r="Y37" s="2108"/>
      <c r="Z37" s="2108"/>
      <c r="AA37" s="2108"/>
      <c r="AB37" s="2108"/>
      <c r="AC37" s="2108"/>
      <c r="AD37" s="2108"/>
      <c r="AE37" s="2108"/>
      <c r="AF37" s="2108"/>
      <c r="AG37" s="2108"/>
      <c r="AH37" s="2108"/>
      <c r="AI37" s="2108"/>
      <c r="AJ37" s="2108"/>
      <c r="AK37" s="2108"/>
      <c r="AL37" s="2108"/>
      <c r="AM37" s="2108"/>
      <c r="AN37" s="2108"/>
      <c r="AO37" s="2108"/>
      <c r="AP37" s="2108"/>
      <c r="AQ37" s="2108"/>
      <c r="AR37" s="2108"/>
      <c r="AS37" s="2108"/>
      <c r="AT37" s="2108"/>
      <c r="AU37" s="2108"/>
      <c r="AV37" s="2108"/>
      <c r="AW37" s="2108"/>
      <c r="AX37" s="2108"/>
      <c r="AY37" s="2108"/>
      <c r="AZ37" s="2108"/>
      <c r="BA37" s="2108"/>
      <c r="BB37" s="2108"/>
      <c r="BC37" s="2108"/>
      <c r="BD37" s="2108"/>
      <c r="BE37" s="2108"/>
      <c r="BF37" s="2108"/>
      <c r="BG37" s="2108"/>
      <c r="BH37" s="2108"/>
      <c r="BI37" s="2108"/>
      <c r="BJ37" s="2108"/>
      <c r="BK37" s="2108"/>
      <c r="BL37" s="2108"/>
      <c r="BM37" s="2108"/>
      <c r="BN37" s="2108"/>
      <c r="BO37" s="2108"/>
      <c r="BP37" s="2108"/>
    </row>
    <row r="38" spans="1:74" s="877" customFormat="1" ht="12" customHeight="1">
      <c r="D38" s="2108"/>
      <c r="E38" s="2108"/>
      <c r="F38" s="2108"/>
      <c r="G38" s="2108"/>
      <c r="H38" s="2108"/>
      <c r="I38" s="2108"/>
      <c r="J38" s="2108"/>
      <c r="K38" s="2108"/>
      <c r="L38" s="2108"/>
      <c r="M38" s="2108"/>
      <c r="N38" s="2108"/>
      <c r="O38" s="2108"/>
      <c r="P38" s="2108"/>
      <c r="Q38" s="2108"/>
      <c r="R38" s="2108"/>
      <c r="S38" s="2108"/>
      <c r="T38" s="2108"/>
      <c r="U38" s="2108"/>
      <c r="V38" s="2108"/>
      <c r="W38" s="2108"/>
      <c r="X38" s="2108"/>
      <c r="Y38" s="2108"/>
      <c r="Z38" s="2108"/>
      <c r="AA38" s="2108"/>
      <c r="AB38" s="2108"/>
      <c r="AC38" s="2108"/>
      <c r="AD38" s="2108"/>
      <c r="AE38" s="2108"/>
      <c r="AF38" s="2108"/>
      <c r="AG38" s="2108"/>
      <c r="AH38" s="2108"/>
      <c r="AI38" s="2108"/>
      <c r="AJ38" s="2108"/>
      <c r="AK38" s="2108"/>
      <c r="AL38" s="2108"/>
      <c r="AM38" s="2108"/>
      <c r="AN38" s="2108"/>
      <c r="AO38" s="2108"/>
      <c r="AP38" s="2108"/>
      <c r="AQ38" s="2108"/>
      <c r="AR38" s="2108"/>
      <c r="AS38" s="2108"/>
      <c r="AT38" s="2108"/>
      <c r="AU38" s="2108"/>
      <c r="AV38" s="2108"/>
      <c r="AW38" s="2108"/>
      <c r="AX38" s="2108"/>
      <c r="AY38" s="2108"/>
      <c r="AZ38" s="2108"/>
      <c r="BA38" s="2108"/>
      <c r="BB38" s="2108"/>
      <c r="BC38" s="2108"/>
      <c r="BD38" s="2108"/>
      <c r="BE38" s="2108"/>
      <c r="BF38" s="2108"/>
      <c r="BG38" s="2108"/>
      <c r="BH38" s="2108"/>
      <c r="BI38" s="2108"/>
      <c r="BJ38" s="2108"/>
      <c r="BK38" s="2108"/>
      <c r="BL38" s="2108"/>
      <c r="BM38" s="2108"/>
      <c r="BN38" s="2108"/>
      <c r="BO38" s="2108"/>
      <c r="BP38" s="2108"/>
    </row>
    <row r="39" spans="1:74" s="877" customFormat="1" ht="12" customHeight="1">
      <c r="C39" s="927" t="s">
        <v>866</v>
      </c>
      <c r="D39" s="2108" t="s">
        <v>1266</v>
      </c>
      <c r="E39" s="2108"/>
      <c r="F39" s="2108"/>
      <c r="G39" s="2108"/>
      <c r="H39" s="2108"/>
      <c r="I39" s="2108"/>
      <c r="J39" s="2108"/>
      <c r="K39" s="2108"/>
      <c r="L39" s="2108"/>
      <c r="M39" s="2108"/>
      <c r="N39" s="2108"/>
      <c r="O39" s="2108"/>
      <c r="P39" s="2108"/>
      <c r="Q39" s="2108"/>
      <c r="R39" s="2108"/>
      <c r="S39" s="2108"/>
      <c r="T39" s="2108"/>
      <c r="U39" s="2108"/>
      <c r="V39" s="2108"/>
      <c r="W39" s="2108"/>
      <c r="X39" s="2108"/>
      <c r="Y39" s="2108"/>
      <c r="Z39" s="2108"/>
      <c r="AA39" s="2108"/>
      <c r="AB39" s="2108"/>
      <c r="AC39" s="2108"/>
      <c r="AD39" s="2108"/>
      <c r="AE39" s="2108"/>
      <c r="AF39" s="2108"/>
      <c r="AG39" s="2108"/>
      <c r="AH39" s="2108"/>
      <c r="AI39" s="2108"/>
      <c r="AJ39" s="2108"/>
      <c r="AK39" s="2108"/>
      <c r="AL39" s="2108"/>
      <c r="AM39" s="2108"/>
      <c r="AN39" s="2108"/>
      <c r="AO39" s="2108"/>
      <c r="AP39" s="2108"/>
      <c r="AQ39" s="2108"/>
      <c r="AR39" s="2108"/>
      <c r="AS39" s="2108"/>
      <c r="AT39" s="2108"/>
      <c r="AU39" s="2108"/>
      <c r="AV39" s="2108"/>
      <c r="AW39" s="2108"/>
      <c r="AX39" s="2108"/>
      <c r="AY39" s="2108"/>
      <c r="AZ39" s="2108"/>
      <c r="BA39" s="2108"/>
      <c r="BB39" s="2108"/>
      <c r="BC39" s="2108"/>
      <c r="BD39" s="2108"/>
      <c r="BE39" s="2108"/>
      <c r="BF39" s="2108"/>
      <c r="BG39" s="2108"/>
      <c r="BH39" s="2108"/>
      <c r="BI39" s="2108"/>
      <c r="BJ39" s="2108"/>
      <c r="BK39" s="2108"/>
      <c r="BL39" s="2108"/>
      <c r="BM39" s="2108"/>
      <c r="BN39" s="2108"/>
      <c r="BO39" s="2108"/>
      <c r="BP39" s="2108"/>
    </row>
    <row r="40" spans="1:74" s="877" customFormat="1" ht="12" customHeight="1">
      <c r="D40" s="2108"/>
      <c r="E40" s="2108"/>
      <c r="F40" s="2108"/>
      <c r="G40" s="2108"/>
      <c r="H40" s="2108"/>
      <c r="I40" s="2108"/>
      <c r="J40" s="2108"/>
      <c r="K40" s="2108"/>
      <c r="L40" s="2108"/>
      <c r="M40" s="2108"/>
      <c r="N40" s="2108"/>
      <c r="O40" s="2108"/>
      <c r="P40" s="2108"/>
      <c r="Q40" s="2108"/>
      <c r="R40" s="2108"/>
      <c r="S40" s="2108"/>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c r="BD40" s="2108"/>
      <c r="BE40" s="2108"/>
      <c r="BF40" s="2108"/>
      <c r="BG40" s="2108"/>
      <c r="BH40" s="2108"/>
      <c r="BI40" s="2108"/>
      <c r="BJ40" s="2108"/>
      <c r="BK40" s="2108"/>
      <c r="BL40" s="2108"/>
      <c r="BM40" s="2108"/>
      <c r="BN40" s="2108"/>
      <c r="BO40" s="2108"/>
      <c r="BP40" s="2108"/>
    </row>
    <row r="41" spans="1:74" s="877" customFormat="1" ht="12" customHeight="1">
      <c r="C41" s="928" t="s">
        <v>867</v>
      </c>
      <c r="D41" s="3596" t="s">
        <v>1582</v>
      </c>
      <c r="E41" s="3596"/>
      <c r="F41" s="3596"/>
      <c r="G41" s="3596"/>
      <c r="H41" s="3596"/>
      <c r="I41" s="3596"/>
      <c r="J41" s="3596"/>
      <c r="K41" s="3596"/>
      <c r="L41" s="3596"/>
      <c r="M41" s="3596"/>
      <c r="N41" s="3596"/>
      <c r="O41" s="3596"/>
      <c r="P41" s="3596"/>
      <c r="Q41" s="3596"/>
      <c r="R41" s="3596"/>
      <c r="S41" s="3596"/>
      <c r="T41" s="3596"/>
      <c r="U41" s="3596"/>
      <c r="V41" s="3596"/>
      <c r="W41" s="3596"/>
      <c r="X41" s="3596"/>
      <c r="Y41" s="3596"/>
      <c r="Z41" s="3596"/>
      <c r="AA41" s="3596"/>
      <c r="AB41" s="3596"/>
      <c r="AC41" s="3596"/>
      <c r="AD41" s="3596"/>
      <c r="AE41" s="3596"/>
      <c r="AF41" s="3596"/>
      <c r="AG41" s="3596"/>
      <c r="AH41" s="3596"/>
      <c r="AI41" s="3596"/>
      <c r="AJ41" s="3596"/>
      <c r="AK41" s="3596"/>
      <c r="AL41" s="3596"/>
      <c r="AM41" s="3596"/>
      <c r="AN41" s="3596"/>
      <c r="AO41" s="3596"/>
      <c r="AP41" s="3596"/>
      <c r="AQ41" s="3596"/>
      <c r="AR41" s="3596"/>
      <c r="AS41" s="3596"/>
      <c r="AT41" s="3596"/>
      <c r="AU41" s="3596"/>
      <c r="AV41" s="3596"/>
      <c r="AW41" s="3596"/>
      <c r="AX41" s="3596"/>
      <c r="AY41" s="3596"/>
      <c r="AZ41" s="3596"/>
      <c r="BA41" s="3596"/>
      <c r="BB41" s="3596"/>
      <c r="BC41" s="3596"/>
      <c r="BD41" s="3596"/>
      <c r="BE41" s="3596"/>
      <c r="BF41" s="3596"/>
      <c r="BG41" s="3596"/>
      <c r="BH41" s="3596"/>
      <c r="BI41" s="3596"/>
      <c r="BJ41" s="3596"/>
      <c r="BK41" s="3596"/>
      <c r="BL41" s="3596"/>
      <c r="BM41" s="3596"/>
      <c r="BN41" s="3596"/>
      <c r="BO41" s="3596"/>
      <c r="BP41" s="3596"/>
    </row>
    <row r="42" spans="1:74" ht="14.1" customHeight="1">
      <c r="A42" s="3275" t="s">
        <v>1541</v>
      </c>
      <c r="B42" s="3276"/>
      <c r="C42" s="3276"/>
      <c r="D42" s="3276"/>
      <c r="E42" s="3276"/>
      <c r="F42" s="3276"/>
      <c r="G42" s="3276"/>
      <c r="H42" s="3276"/>
      <c r="I42" s="3276"/>
      <c r="J42" s="3276"/>
      <c r="K42" s="3276"/>
      <c r="L42" s="3276"/>
      <c r="M42" s="3276"/>
      <c r="N42" s="3276"/>
      <c r="O42" s="3276"/>
      <c r="P42" s="3276"/>
      <c r="Q42" s="3276"/>
      <c r="R42" s="3276"/>
      <c r="S42" s="3276"/>
      <c r="T42" s="3276"/>
      <c r="U42" s="3276"/>
      <c r="V42" s="3276"/>
      <c r="W42" s="3276"/>
      <c r="X42" s="3276"/>
      <c r="Y42" s="3276"/>
      <c r="Z42" s="3276"/>
      <c r="AA42" s="3276"/>
      <c r="AB42" s="3276"/>
      <c r="AC42" s="3276"/>
      <c r="AD42" s="3276"/>
      <c r="AE42" s="3276"/>
      <c r="AF42" s="3276"/>
      <c r="AG42" s="3276"/>
      <c r="AH42" s="3276"/>
      <c r="AI42" s="3276"/>
      <c r="AJ42" s="3276"/>
      <c r="AK42" s="3276"/>
      <c r="AL42" s="3276"/>
      <c r="AM42" s="3276"/>
      <c r="AN42" s="3276"/>
      <c r="AO42" s="3276"/>
      <c r="AP42" s="3276"/>
      <c r="AQ42" s="3276"/>
      <c r="AR42" s="3276"/>
      <c r="AS42" s="3276"/>
      <c r="AT42" s="3276"/>
      <c r="AU42" s="3276"/>
      <c r="AV42" s="3276"/>
      <c r="AW42" s="3276"/>
      <c r="AX42" s="3276"/>
      <c r="AY42" s="3276"/>
      <c r="AZ42" s="3276"/>
      <c r="BA42" s="3276"/>
      <c r="BB42" s="3276"/>
      <c r="BC42" s="3276"/>
      <c r="BD42" s="3276"/>
      <c r="BE42" s="3276"/>
      <c r="BF42" s="3276"/>
      <c r="BG42" s="3276"/>
      <c r="BH42" s="3276"/>
      <c r="BI42" s="3276"/>
      <c r="BJ42" s="3276"/>
      <c r="BK42" s="3276"/>
      <c r="BL42" s="3276"/>
      <c r="BM42" s="3276"/>
      <c r="BN42" s="3276"/>
      <c r="BO42" s="3276"/>
      <c r="BP42" s="3276"/>
      <c r="BR42" s="194"/>
      <c r="BS42" s="194"/>
      <c r="BT42" s="194"/>
      <c r="BU42" s="194"/>
      <c r="BV42" s="194"/>
    </row>
    <row r="43" spans="1:74" ht="5.0999999999999996" customHeight="1"/>
    <row r="44" spans="1:74" ht="14.1" customHeight="1">
      <c r="A44" s="3277" t="s">
        <v>1732</v>
      </c>
      <c r="B44" s="3277"/>
      <c r="C44" s="3277"/>
      <c r="D44" s="3277"/>
      <c r="E44" s="3277"/>
      <c r="F44" s="3277"/>
      <c r="G44" s="3277"/>
      <c r="H44" s="3277"/>
      <c r="I44" s="3277"/>
      <c r="J44" s="3277"/>
      <c r="K44" s="3277"/>
      <c r="L44" s="3277"/>
      <c r="M44" s="3277"/>
      <c r="N44" s="3277"/>
      <c r="O44" s="3277"/>
      <c r="P44" s="3277"/>
      <c r="Q44" s="3277"/>
      <c r="R44" s="3277"/>
      <c r="S44" s="3277"/>
      <c r="T44" s="3277"/>
      <c r="U44" s="3277"/>
      <c r="V44" s="3277"/>
      <c r="W44" s="3277"/>
      <c r="X44" s="3277"/>
      <c r="Y44" s="3277"/>
      <c r="Z44" s="3277"/>
      <c r="AA44" s="3277"/>
      <c r="AB44" s="3277"/>
      <c r="AC44" s="3277"/>
      <c r="AD44" s="3277"/>
      <c r="AE44" s="3277"/>
      <c r="AF44" s="3277"/>
      <c r="AG44" s="3277"/>
      <c r="AH44" s="3277"/>
      <c r="AI44" s="3277"/>
      <c r="AJ44" s="3277"/>
      <c r="AK44" s="3277"/>
      <c r="AL44" s="3277"/>
      <c r="AM44" s="3277"/>
      <c r="AN44" s="3277"/>
      <c r="AO44" s="3277"/>
      <c r="AP44" s="3277"/>
      <c r="AQ44" s="3277"/>
      <c r="AR44" s="3277"/>
      <c r="AS44" s="3277"/>
      <c r="AT44" s="3277"/>
      <c r="AU44" s="3277"/>
      <c r="AV44" s="3277"/>
      <c r="AW44" s="3277"/>
      <c r="AX44" s="3277"/>
      <c r="AY44" s="3277"/>
      <c r="AZ44" s="3277"/>
      <c r="BA44" s="3277"/>
      <c r="BB44" s="3277"/>
      <c r="BC44" s="3277"/>
      <c r="BD44" s="3277"/>
      <c r="BE44" s="3277"/>
      <c r="BF44" s="3277"/>
      <c r="BG44" s="3277"/>
      <c r="BH44" s="3277"/>
      <c r="BI44" s="3277"/>
      <c r="BJ44" s="3277"/>
      <c r="BK44" s="3277"/>
      <c r="BL44" s="3277"/>
      <c r="BM44" s="3277"/>
      <c r="BN44" s="3277"/>
      <c r="BO44" s="3277"/>
      <c r="BP44" s="3277"/>
    </row>
    <row r="45" spans="1:74" ht="6.95" customHeight="1" thickBot="1">
      <c r="A45" s="875"/>
      <c r="B45" s="875"/>
      <c r="C45" s="876"/>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76"/>
      <c r="AE45" s="876"/>
      <c r="AF45" s="876"/>
      <c r="AG45" s="876"/>
      <c r="AH45" s="876"/>
      <c r="AI45" s="876"/>
      <c r="AJ45" s="876"/>
    </row>
    <row r="46" spans="1:74" s="877" customFormat="1" ht="12.95" customHeight="1">
      <c r="A46" s="3278" t="s">
        <v>55</v>
      </c>
      <c r="B46" s="3280" t="s">
        <v>56</v>
      </c>
      <c r="C46" s="3281"/>
      <c r="D46" s="3281"/>
      <c r="E46" s="3281"/>
      <c r="F46" s="3282"/>
      <c r="G46" s="3280" t="s">
        <v>51</v>
      </c>
      <c r="H46" s="3281"/>
      <c r="I46" s="3281"/>
      <c r="J46" s="3281"/>
      <c r="K46" s="3281"/>
      <c r="L46" s="3282"/>
      <c r="M46" s="3289" t="s">
        <v>52</v>
      </c>
      <c r="N46" s="3292" t="s">
        <v>950</v>
      </c>
      <c r="O46" s="3295" t="s">
        <v>951</v>
      </c>
      <c r="P46" s="3296"/>
      <c r="Q46" s="3297"/>
      <c r="R46" s="3295" t="s">
        <v>95</v>
      </c>
      <c r="S46" s="3296"/>
      <c r="T46" s="3297"/>
      <c r="U46" s="3280" t="s">
        <v>57</v>
      </c>
      <c r="V46" s="3281"/>
      <c r="W46" s="3281"/>
      <c r="X46" s="3281"/>
      <c r="Y46" s="3281"/>
      <c r="Z46" s="3281"/>
      <c r="AA46" s="3281"/>
      <c r="AB46" s="3281"/>
      <c r="AC46" s="3281"/>
      <c r="AD46" s="3322" t="s">
        <v>1265</v>
      </c>
      <c r="AE46" s="3323"/>
      <c r="AF46" s="3323"/>
      <c r="AG46" s="3323"/>
      <c r="AH46" s="3323"/>
      <c r="AI46" s="3323"/>
      <c r="AJ46" s="3323"/>
      <c r="AK46" s="3324"/>
      <c r="AL46" s="3325" t="s">
        <v>1536</v>
      </c>
      <c r="AM46" s="3326"/>
      <c r="AN46" s="3326"/>
      <c r="AO46" s="3326"/>
      <c r="AP46" s="3326"/>
      <c r="AQ46" s="3326"/>
      <c r="AR46" s="3326"/>
      <c r="AS46" s="3326"/>
      <c r="AT46" s="3326"/>
      <c r="AU46" s="3326"/>
      <c r="AV46" s="3327"/>
      <c r="AW46" s="3331" t="s">
        <v>1207</v>
      </c>
      <c r="AX46" s="3332"/>
      <c r="AY46" s="3332"/>
      <c r="AZ46" s="3337" t="s">
        <v>259</v>
      </c>
      <c r="BA46" s="3338"/>
      <c r="BB46" s="3339"/>
      <c r="BC46" s="3343" t="s">
        <v>1578</v>
      </c>
      <c r="BD46" s="3344"/>
      <c r="BE46" s="3344"/>
      <c r="BF46" s="3345"/>
      <c r="BG46" s="3352" t="s">
        <v>1733</v>
      </c>
      <c r="BH46" s="3296"/>
      <c r="BI46" s="3296"/>
      <c r="BJ46" s="3296"/>
      <c r="BK46" s="3296"/>
      <c r="BL46" s="3296"/>
      <c r="BM46" s="3296"/>
      <c r="BN46" s="3296"/>
      <c r="BO46" s="3296"/>
      <c r="BP46" s="3353"/>
    </row>
    <row r="47" spans="1:74" s="877" customFormat="1" ht="12.95" customHeight="1">
      <c r="A47" s="3279"/>
      <c r="B47" s="3283"/>
      <c r="C47" s="3284"/>
      <c r="D47" s="3284"/>
      <c r="E47" s="3284"/>
      <c r="F47" s="3285"/>
      <c r="G47" s="3283"/>
      <c r="H47" s="3284"/>
      <c r="I47" s="3284"/>
      <c r="J47" s="3284"/>
      <c r="K47" s="3284"/>
      <c r="L47" s="3285"/>
      <c r="M47" s="3290"/>
      <c r="N47" s="3293"/>
      <c r="O47" s="2087"/>
      <c r="P47" s="2088"/>
      <c r="Q47" s="2089"/>
      <c r="R47" s="2087"/>
      <c r="S47" s="2088"/>
      <c r="T47" s="2089"/>
      <c r="U47" s="3298"/>
      <c r="V47" s="3299"/>
      <c r="W47" s="3299"/>
      <c r="X47" s="3299"/>
      <c r="Y47" s="3299"/>
      <c r="Z47" s="3299"/>
      <c r="AA47" s="3299"/>
      <c r="AB47" s="3299"/>
      <c r="AC47" s="3299"/>
      <c r="AD47" s="3357" t="s">
        <v>1734</v>
      </c>
      <c r="AE47" s="3303"/>
      <c r="AF47" s="3303"/>
      <c r="AG47" s="3303"/>
      <c r="AH47" s="3302" t="s">
        <v>1735</v>
      </c>
      <c r="AI47" s="3303"/>
      <c r="AJ47" s="3303"/>
      <c r="AK47" s="3359"/>
      <c r="AL47" s="3328"/>
      <c r="AM47" s="3329"/>
      <c r="AN47" s="3329"/>
      <c r="AO47" s="3329"/>
      <c r="AP47" s="3329"/>
      <c r="AQ47" s="3329"/>
      <c r="AR47" s="3329"/>
      <c r="AS47" s="3329"/>
      <c r="AT47" s="3329"/>
      <c r="AU47" s="3329"/>
      <c r="AV47" s="3330"/>
      <c r="AW47" s="3333"/>
      <c r="AX47" s="3334"/>
      <c r="AY47" s="3334"/>
      <c r="AZ47" s="3340"/>
      <c r="BA47" s="3341"/>
      <c r="BB47" s="3342"/>
      <c r="BC47" s="3346"/>
      <c r="BD47" s="3347"/>
      <c r="BE47" s="3347"/>
      <c r="BF47" s="3348"/>
      <c r="BG47" s="3354"/>
      <c r="BH47" s="3355"/>
      <c r="BI47" s="3355"/>
      <c r="BJ47" s="3355"/>
      <c r="BK47" s="3355"/>
      <c r="BL47" s="3355"/>
      <c r="BM47" s="3355"/>
      <c r="BN47" s="3355"/>
      <c r="BO47" s="3355"/>
      <c r="BP47" s="3356"/>
    </row>
    <row r="48" spans="1:74" s="877" customFormat="1" ht="15" customHeight="1">
      <c r="A48" s="3279"/>
      <c r="B48" s="3283"/>
      <c r="C48" s="3284"/>
      <c r="D48" s="3284"/>
      <c r="E48" s="3284"/>
      <c r="F48" s="3285"/>
      <c r="G48" s="3283"/>
      <c r="H48" s="3284"/>
      <c r="I48" s="3284"/>
      <c r="J48" s="3284"/>
      <c r="K48" s="3284"/>
      <c r="L48" s="3285"/>
      <c r="M48" s="3290"/>
      <c r="N48" s="3293"/>
      <c r="O48" s="2090"/>
      <c r="P48" s="2091"/>
      <c r="Q48" s="2092"/>
      <c r="R48" s="2087"/>
      <c r="S48" s="2088"/>
      <c r="T48" s="2089"/>
      <c r="U48" s="3300" t="s">
        <v>58</v>
      </c>
      <c r="V48" s="3301"/>
      <c r="W48" s="3301"/>
      <c r="X48" s="3301"/>
      <c r="Y48" s="3301"/>
      <c r="Z48" s="3302" t="s">
        <v>60</v>
      </c>
      <c r="AA48" s="3303"/>
      <c r="AB48" s="3305" t="s">
        <v>97</v>
      </c>
      <c r="AC48" s="3306"/>
      <c r="AD48" s="3358"/>
      <c r="AE48" s="3304"/>
      <c r="AF48" s="3304"/>
      <c r="AG48" s="3304"/>
      <c r="AH48" s="3360"/>
      <c r="AI48" s="3304"/>
      <c r="AJ48" s="3304"/>
      <c r="AK48" s="3361"/>
      <c r="AL48" s="3307" t="s">
        <v>1736</v>
      </c>
      <c r="AM48" s="3308"/>
      <c r="AN48" s="3308"/>
      <c r="AO48" s="3308"/>
      <c r="AP48" s="3308"/>
      <c r="AQ48" s="3308"/>
      <c r="AR48" s="3308"/>
      <c r="AS48" s="3308"/>
      <c r="AT48" s="3308"/>
      <c r="AU48" s="3308"/>
      <c r="AV48" s="3309"/>
      <c r="AW48" s="3333"/>
      <c r="AX48" s="3334"/>
      <c r="AY48" s="3334"/>
      <c r="AZ48" s="3310" t="s">
        <v>260</v>
      </c>
      <c r="BA48" s="3311"/>
      <c r="BB48" s="3312"/>
      <c r="BC48" s="3346"/>
      <c r="BD48" s="3347"/>
      <c r="BE48" s="3347"/>
      <c r="BF48" s="3348"/>
      <c r="BG48" s="3316" t="s">
        <v>1537</v>
      </c>
      <c r="BH48" s="3317"/>
      <c r="BI48" s="3317"/>
      <c r="BJ48" s="3317"/>
      <c r="BK48" s="3317"/>
      <c r="BL48" s="3317"/>
      <c r="BM48" s="3317"/>
      <c r="BN48" s="3317"/>
      <c r="BO48" s="3317"/>
      <c r="BP48" s="3318"/>
    </row>
    <row r="49" spans="1:77" s="877" customFormat="1" ht="15" customHeight="1">
      <c r="A49" s="3279"/>
      <c r="B49" s="3286"/>
      <c r="C49" s="3287"/>
      <c r="D49" s="3287"/>
      <c r="E49" s="3287"/>
      <c r="F49" s="3288"/>
      <c r="G49" s="3283"/>
      <c r="H49" s="3284"/>
      <c r="I49" s="3284"/>
      <c r="J49" s="3284"/>
      <c r="K49" s="3284"/>
      <c r="L49" s="3285"/>
      <c r="M49" s="3290"/>
      <c r="N49" s="3293"/>
      <c r="O49" s="3333" t="s">
        <v>862</v>
      </c>
      <c r="P49" s="3334"/>
      <c r="Q49" s="3383"/>
      <c r="R49" s="2087"/>
      <c r="S49" s="2088"/>
      <c r="T49" s="2089"/>
      <c r="U49" s="3305" t="s">
        <v>1540</v>
      </c>
      <c r="V49" s="3306"/>
      <c r="W49" s="3306"/>
      <c r="X49" s="3305" t="s">
        <v>96</v>
      </c>
      <c r="Y49" s="3384"/>
      <c r="Z49" s="3304"/>
      <c r="AA49" s="3304"/>
      <c r="AB49" s="2087"/>
      <c r="AC49" s="2088"/>
      <c r="AD49" s="3358"/>
      <c r="AE49" s="3304"/>
      <c r="AF49" s="3304"/>
      <c r="AG49" s="3304"/>
      <c r="AH49" s="3360"/>
      <c r="AI49" s="3304"/>
      <c r="AJ49" s="3304"/>
      <c r="AK49" s="3361"/>
      <c r="AL49" s="3385" t="s">
        <v>1780</v>
      </c>
      <c r="AM49" s="3386"/>
      <c r="AN49" s="3387"/>
      <c r="AO49" s="3388" t="s">
        <v>1781</v>
      </c>
      <c r="AP49" s="3389"/>
      <c r="AQ49" s="3389"/>
      <c r="AR49" s="3390"/>
      <c r="AS49" s="3388" t="s">
        <v>1199</v>
      </c>
      <c r="AT49" s="3389"/>
      <c r="AU49" s="3389"/>
      <c r="AV49" s="3390"/>
      <c r="AW49" s="3333"/>
      <c r="AX49" s="3334"/>
      <c r="AY49" s="3334"/>
      <c r="AZ49" s="3313"/>
      <c r="BA49" s="3314"/>
      <c r="BB49" s="3315"/>
      <c r="BC49" s="3346"/>
      <c r="BD49" s="3347"/>
      <c r="BE49" s="3347"/>
      <c r="BF49" s="3348"/>
      <c r="BG49" s="3316"/>
      <c r="BH49" s="3317"/>
      <c r="BI49" s="3317"/>
      <c r="BJ49" s="3317"/>
      <c r="BK49" s="3317"/>
      <c r="BL49" s="3317"/>
      <c r="BM49" s="3317"/>
      <c r="BN49" s="3317"/>
      <c r="BO49" s="3317"/>
      <c r="BP49" s="3318"/>
    </row>
    <row r="50" spans="1:77" s="877" customFormat="1" ht="15" customHeight="1">
      <c r="A50" s="3279"/>
      <c r="B50" s="3362" t="s">
        <v>264</v>
      </c>
      <c r="C50" s="3363"/>
      <c r="D50" s="3364"/>
      <c r="E50" s="3366" t="s">
        <v>263</v>
      </c>
      <c r="F50" s="3367"/>
      <c r="G50" s="3283"/>
      <c r="H50" s="3284"/>
      <c r="I50" s="3284"/>
      <c r="J50" s="3284"/>
      <c r="K50" s="3284"/>
      <c r="L50" s="3285"/>
      <c r="M50" s="3290"/>
      <c r="N50" s="3293"/>
      <c r="O50" s="3333"/>
      <c r="P50" s="3334"/>
      <c r="Q50" s="3383"/>
      <c r="R50" s="2087"/>
      <c r="S50" s="2088"/>
      <c r="T50" s="2089"/>
      <c r="U50" s="2087"/>
      <c r="V50" s="2088"/>
      <c r="W50" s="2088"/>
      <c r="X50" s="2087"/>
      <c r="Y50" s="2089"/>
      <c r="Z50" s="3304"/>
      <c r="AA50" s="3304"/>
      <c r="AB50" s="2087"/>
      <c r="AC50" s="2088"/>
      <c r="AD50" s="3358"/>
      <c r="AE50" s="3304"/>
      <c r="AF50" s="3304"/>
      <c r="AG50" s="3304"/>
      <c r="AH50" s="3360"/>
      <c r="AI50" s="3304"/>
      <c r="AJ50" s="3304"/>
      <c r="AK50" s="3361"/>
      <c r="AL50" s="3370" t="s">
        <v>1782</v>
      </c>
      <c r="AM50" s="3371"/>
      <c r="AN50" s="3372"/>
      <c r="AO50" s="3370" t="s">
        <v>1783</v>
      </c>
      <c r="AP50" s="3371"/>
      <c r="AQ50" s="3371"/>
      <c r="AR50" s="3372"/>
      <c r="AS50" s="3370" t="s">
        <v>1200</v>
      </c>
      <c r="AT50" s="3371"/>
      <c r="AU50" s="3371"/>
      <c r="AV50" s="3372"/>
      <c r="AW50" s="3333"/>
      <c r="AX50" s="3334"/>
      <c r="AY50" s="3334"/>
      <c r="AZ50" s="3313" t="s">
        <v>261</v>
      </c>
      <c r="BA50" s="3314"/>
      <c r="BB50" s="3315"/>
      <c r="BC50" s="3346"/>
      <c r="BD50" s="3347"/>
      <c r="BE50" s="3347"/>
      <c r="BF50" s="3348"/>
      <c r="BG50" s="3316"/>
      <c r="BH50" s="3317"/>
      <c r="BI50" s="3317"/>
      <c r="BJ50" s="3317"/>
      <c r="BK50" s="3317"/>
      <c r="BL50" s="3317"/>
      <c r="BM50" s="3317"/>
      <c r="BN50" s="3317"/>
      <c r="BO50" s="3317"/>
      <c r="BP50" s="3318"/>
    </row>
    <row r="51" spans="1:77" s="877" customFormat="1" ht="15" customHeight="1">
      <c r="A51" s="3279"/>
      <c r="B51" s="3283"/>
      <c r="C51" s="3284"/>
      <c r="D51" s="3365"/>
      <c r="E51" s="3368"/>
      <c r="F51" s="3369"/>
      <c r="G51" s="3283"/>
      <c r="H51" s="3284"/>
      <c r="I51" s="3284"/>
      <c r="J51" s="3284"/>
      <c r="K51" s="3284"/>
      <c r="L51" s="3285"/>
      <c r="M51" s="3291"/>
      <c r="N51" s="3294"/>
      <c r="O51" s="3333"/>
      <c r="P51" s="3334"/>
      <c r="Q51" s="3383"/>
      <c r="R51" s="2087"/>
      <c r="S51" s="2088"/>
      <c r="T51" s="2089"/>
      <c r="U51" s="2087"/>
      <c r="V51" s="2088"/>
      <c r="W51" s="2088"/>
      <c r="X51" s="2087"/>
      <c r="Y51" s="2089"/>
      <c r="Z51" s="3304"/>
      <c r="AA51" s="3304"/>
      <c r="AB51" s="2087"/>
      <c r="AC51" s="2088"/>
      <c r="AD51" s="878" t="s">
        <v>27</v>
      </c>
      <c r="AE51" s="3376" t="s">
        <v>268</v>
      </c>
      <c r="AF51" s="3376"/>
      <c r="AG51" s="879" t="s">
        <v>17</v>
      </c>
      <c r="AH51" s="880" t="s">
        <v>27</v>
      </c>
      <c r="AI51" s="3376" t="s">
        <v>268</v>
      </c>
      <c r="AJ51" s="3376"/>
      <c r="AK51" s="881" t="s">
        <v>17</v>
      </c>
      <c r="AL51" s="3377" t="s">
        <v>1784</v>
      </c>
      <c r="AM51" s="3378"/>
      <c r="AN51" s="3379"/>
      <c r="AO51" s="3380" t="s">
        <v>1198</v>
      </c>
      <c r="AP51" s="3381"/>
      <c r="AQ51" s="3381"/>
      <c r="AR51" s="3382"/>
      <c r="AS51" s="3377" t="s">
        <v>161</v>
      </c>
      <c r="AT51" s="3378"/>
      <c r="AU51" s="3378"/>
      <c r="AV51" s="3379"/>
      <c r="AW51" s="3335"/>
      <c r="AX51" s="3336"/>
      <c r="AY51" s="3336"/>
      <c r="AZ51" s="3373"/>
      <c r="BA51" s="3374"/>
      <c r="BB51" s="3375"/>
      <c r="BC51" s="3349"/>
      <c r="BD51" s="3350"/>
      <c r="BE51" s="3350"/>
      <c r="BF51" s="3351"/>
      <c r="BG51" s="3319"/>
      <c r="BH51" s="3320"/>
      <c r="BI51" s="3320"/>
      <c r="BJ51" s="3320"/>
      <c r="BK51" s="3320"/>
      <c r="BL51" s="3320"/>
      <c r="BM51" s="3320"/>
      <c r="BN51" s="3320"/>
      <c r="BO51" s="3320"/>
      <c r="BP51" s="3321"/>
    </row>
    <row r="52" spans="1:77" s="877" customFormat="1" ht="15" customHeight="1">
      <c r="A52" s="3467">
        <v>8</v>
      </c>
      <c r="B52" s="3692"/>
      <c r="C52" s="3693"/>
      <c r="D52" s="3693"/>
      <c r="E52" s="3693"/>
      <c r="F52" s="3694"/>
      <c r="G52" s="3692"/>
      <c r="H52" s="3693"/>
      <c r="I52" s="3693"/>
      <c r="J52" s="3693"/>
      <c r="K52" s="3693"/>
      <c r="L52" s="3694"/>
      <c r="M52" s="3695"/>
      <c r="N52" s="3696"/>
      <c r="O52" s="3666"/>
      <c r="P52" s="3667"/>
      <c r="Q52" s="3668"/>
      <c r="R52" s="3650"/>
      <c r="S52" s="3651"/>
      <c r="T52" s="3652"/>
      <c r="U52" s="3656"/>
      <c r="V52" s="3657"/>
      <c r="W52" s="3658"/>
      <c r="X52" s="3662"/>
      <c r="Y52" s="3434" t="s">
        <v>98</v>
      </c>
      <c r="Z52" s="3664"/>
      <c r="AA52" s="3434" t="s">
        <v>98</v>
      </c>
      <c r="AB52" s="3411">
        <f>IF((X54+Z54)&gt;=12,X52+Z52+1,X52+Z52)</f>
        <v>0</v>
      </c>
      <c r="AC52" s="3413" t="s">
        <v>98</v>
      </c>
      <c r="AD52" s="3639"/>
      <c r="AE52" s="3640"/>
      <c r="AF52" s="3640"/>
      <c r="AG52" s="3640"/>
      <c r="AH52" s="3643"/>
      <c r="AI52" s="3640"/>
      <c r="AJ52" s="3640"/>
      <c r="AK52" s="3644"/>
      <c r="AL52" s="3647"/>
      <c r="AM52" s="3648"/>
      <c r="AN52" s="3649"/>
      <c r="AO52" s="3647"/>
      <c r="AP52" s="3648"/>
      <c r="AQ52" s="3648"/>
      <c r="AR52" s="3649"/>
      <c r="AS52" s="3705"/>
      <c r="AT52" s="3706"/>
      <c r="AU52" s="3706"/>
      <c r="AV52" s="3707"/>
      <c r="AW52" s="3486">
        <f>AH52+SUM(AL52:AV54)</f>
        <v>0</v>
      </c>
      <c r="AX52" s="3487"/>
      <c r="AY52" s="3487"/>
      <c r="AZ52" s="3708"/>
      <c r="BA52" s="3709"/>
      <c r="BB52" s="3710"/>
      <c r="BC52" s="882"/>
      <c r="BD52" s="883"/>
      <c r="BE52" s="883"/>
      <c r="BF52" s="884"/>
      <c r="BG52" s="3618"/>
      <c r="BH52" s="3619"/>
      <c r="BI52" s="3619"/>
      <c r="BJ52" s="3619"/>
      <c r="BK52" s="3619"/>
      <c r="BL52" s="3619"/>
      <c r="BM52" s="3619"/>
      <c r="BN52" s="3619"/>
      <c r="BO52" s="3619"/>
      <c r="BP52" s="3620"/>
    </row>
    <row r="53" spans="1:77" s="877" customFormat="1" ht="15" customHeight="1">
      <c r="A53" s="3449"/>
      <c r="B53" s="3680"/>
      <c r="C53" s="3681"/>
      <c r="D53" s="3681"/>
      <c r="E53" s="3681"/>
      <c r="F53" s="3682"/>
      <c r="G53" s="3683"/>
      <c r="H53" s="3684"/>
      <c r="I53" s="3684"/>
      <c r="J53" s="3684"/>
      <c r="K53" s="3684"/>
      <c r="L53" s="3685"/>
      <c r="M53" s="3687"/>
      <c r="N53" s="3690"/>
      <c r="O53" s="3627"/>
      <c r="P53" s="3628"/>
      <c r="Q53" s="3629"/>
      <c r="R53" s="3653"/>
      <c r="S53" s="3654"/>
      <c r="T53" s="3655"/>
      <c r="U53" s="3659"/>
      <c r="V53" s="3660"/>
      <c r="W53" s="3661"/>
      <c r="X53" s="3663"/>
      <c r="Y53" s="3285"/>
      <c r="Z53" s="3665"/>
      <c r="AA53" s="3285"/>
      <c r="AB53" s="3412"/>
      <c r="AC53" s="3414"/>
      <c r="AD53" s="3641"/>
      <c r="AE53" s="3642"/>
      <c r="AF53" s="3642"/>
      <c r="AG53" s="3642"/>
      <c r="AH53" s="3645"/>
      <c r="AI53" s="3642"/>
      <c r="AJ53" s="3642"/>
      <c r="AK53" s="3646"/>
      <c r="AL53" s="3630"/>
      <c r="AM53" s="3631"/>
      <c r="AN53" s="3632"/>
      <c r="AO53" s="3630"/>
      <c r="AP53" s="3631"/>
      <c r="AQ53" s="3631"/>
      <c r="AR53" s="3632"/>
      <c r="AS53" s="3633"/>
      <c r="AT53" s="3634"/>
      <c r="AU53" s="3634"/>
      <c r="AV53" s="3635"/>
      <c r="AW53" s="3478"/>
      <c r="AX53" s="3479"/>
      <c r="AY53" s="3479"/>
      <c r="AZ53" s="3711"/>
      <c r="BA53" s="3712"/>
      <c r="BB53" s="3713"/>
      <c r="BC53" s="527"/>
      <c r="BD53" s="510"/>
      <c r="BE53" s="510"/>
      <c r="BF53" s="886"/>
      <c r="BG53" s="3621"/>
      <c r="BH53" s="3622"/>
      <c r="BI53" s="3622"/>
      <c r="BJ53" s="3622"/>
      <c r="BK53" s="3622"/>
      <c r="BL53" s="3622"/>
      <c r="BM53" s="3622"/>
      <c r="BN53" s="3622"/>
      <c r="BO53" s="3622"/>
      <c r="BP53" s="3623"/>
    </row>
    <row r="54" spans="1:77" s="877" customFormat="1" ht="15" customHeight="1">
      <c r="A54" s="3449"/>
      <c r="B54" s="3697"/>
      <c r="C54" s="3698"/>
      <c r="D54" s="3699"/>
      <c r="E54" s="3700"/>
      <c r="F54" s="3701"/>
      <c r="G54" s="3683"/>
      <c r="H54" s="3684"/>
      <c r="I54" s="3684"/>
      <c r="J54" s="3684"/>
      <c r="K54" s="3684"/>
      <c r="L54" s="3685"/>
      <c r="M54" s="3687"/>
      <c r="N54" s="3690"/>
      <c r="O54" s="3627"/>
      <c r="P54" s="3628"/>
      <c r="Q54" s="3629"/>
      <c r="R54" s="3653"/>
      <c r="S54" s="3654"/>
      <c r="T54" s="3655"/>
      <c r="U54" s="3636"/>
      <c r="V54" s="3637"/>
      <c r="W54" s="3637"/>
      <c r="X54" s="963"/>
      <c r="Y54" s="888" t="s">
        <v>28</v>
      </c>
      <c r="Z54" s="964"/>
      <c r="AA54" s="888" t="s">
        <v>28</v>
      </c>
      <c r="AB54" s="890">
        <f>IF((X54+Z54)&gt;=12,X54+Z54-12,X54+Z54)</f>
        <v>0</v>
      </c>
      <c r="AC54" s="888" t="s">
        <v>28</v>
      </c>
      <c r="AD54" s="965" t="s">
        <v>27</v>
      </c>
      <c r="AE54" s="3638"/>
      <c r="AF54" s="3638"/>
      <c r="AG54" s="966" t="s">
        <v>17</v>
      </c>
      <c r="AH54" s="967" t="s">
        <v>27</v>
      </c>
      <c r="AI54" s="3638"/>
      <c r="AJ54" s="3638"/>
      <c r="AK54" s="968" t="s">
        <v>17</v>
      </c>
      <c r="AL54" s="3669"/>
      <c r="AM54" s="3670"/>
      <c r="AN54" s="3671"/>
      <c r="AO54" s="3669"/>
      <c r="AP54" s="3670"/>
      <c r="AQ54" s="3670"/>
      <c r="AR54" s="3671"/>
      <c r="AS54" s="3672"/>
      <c r="AT54" s="3673"/>
      <c r="AU54" s="3673"/>
      <c r="AV54" s="3674"/>
      <c r="AW54" s="3478"/>
      <c r="AX54" s="3479"/>
      <c r="AY54" s="3479"/>
      <c r="AZ54" s="3675"/>
      <c r="BA54" s="3654"/>
      <c r="BB54" s="3676"/>
      <c r="BC54" s="895"/>
      <c r="BD54" s="896"/>
      <c r="BE54" s="896"/>
      <c r="BF54" s="897"/>
      <c r="BG54" s="3624"/>
      <c r="BH54" s="3625"/>
      <c r="BI54" s="3625"/>
      <c r="BJ54" s="3625"/>
      <c r="BK54" s="3625"/>
      <c r="BL54" s="3625"/>
      <c r="BM54" s="3625"/>
      <c r="BN54" s="3625"/>
      <c r="BO54" s="3625"/>
      <c r="BP54" s="3626"/>
    </row>
    <row r="55" spans="1:77" s="877" customFormat="1" ht="15" customHeight="1">
      <c r="A55" s="3448">
        <v>9</v>
      </c>
      <c r="B55" s="3677"/>
      <c r="C55" s="3678"/>
      <c r="D55" s="3678"/>
      <c r="E55" s="3678"/>
      <c r="F55" s="3679"/>
      <c r="G55" s="3677"/>
      <c r="H55" s="3678"/>
      <c r="I55" s="3678"/>
      <c r="J55" s="3678"/>
      <c r="K55" s="3678"/>
      <c r="L55" s="3679"/>
      <c r="M55" s="3686"/>
      <c r="N55" s="3689"/>
      <c r="O55" s="3727"/>
      <c r="P55" s="3728"/>
      <c r="Q55" s="3729"/>
      <c r="R55" s="3730"/>
      <c r="S55" s="3731"/>
      <c r="T55" s="3732"/>
      <c r="U55" s="3736"/>
      <c r="V55" s="3737"/>
      <c r="W55" s="3737"/>
      <c r="X55" s="3740"/>
      <c r="Y55" s="3503" t="s">
        <v>98</v>
      </c>
      <c r="Z55" s="3741"/>
      <c r="AA55" s="3503" t="s">
        <v>98</v>
      </c>
      <c r="AB55" s="3504">
        <f>IF((X57+Z57)&gt;=12,X55+Z55+1,X55+Z55)</f>
        <v>0</v>
      </c>
      <c r="AC55" s="3505" t="s">
        <v>98</v>
      </c>
      <c r="AD55" s="3723"/>
      <c r="AE55" s="3724"/>
      <c r="AF55" s="3724"/>
      <c r="AG55" s="3724"/>
      <c r="AH55" s="3725"/>
      <c r="AI55" s="3724"/>
      <c r="AJ55" s="3724"/>
      <c r="AK55" s="3726"/>
      <c r="AL55" s="3630"/>
      <c r="AM55" s="3631"/>
      <c r="AN55" s="3632"/>
      <c r="AO55" s="3630"/>
      <c r="AP55" s="3631"/>
      <c r="AQ55" s="3631"/>
      <c r="AR55" s="3632"/>
      <c r="AS55" s="3633"/>
      <c r="AT55" s="3634"/>
      <c r="AU55" s="3634"/>
      <c r="AV55" s="3635"/>
      <c r="AW55" s="3478">
        <f>AH55+SUM(AL55:AV57)</f>
        <v>0</v>
      </c>
      <c r="AX55" s="3479"/>
      <c r="AY55" s="3479"/>
      <c r="AZ55" s="3702"/>
      <c r="BA55" s="3703"/>
      <c r="BB55" s="3704"/>
      <c r="BC55" s="527"/>
      <c r="BD55" s="510"/>
      <c r="BE55" s="510"/>
      <c r="BF55" s="886"/>
      <c r="BG55" s="3714"/>
      <c r="BH55" s="3715"/>
      <c r="BI55" s="3715"/>
      <c r="BJ55" s="3715"/>
      <c r="BK55" s="3715"/>
      <c r="BL55" s="3715"/>
      <c r="BM55" s="3715"/>
      <c r="BN55" s="3715"/>
      <c r="BO55" s="3715"/>
      <c r="BP55" s="3716"/>
    </row>
    <row r="56" spans="1:77" s="877" customFormat="1" ht="15" customHeight="1">
      <c r="A56" s="3449"/>
      <c r="B56" s="3680"/>
      <c r="C56" s="3681"/>
      <c r="D56" s="3681"/>
      <c r="E56" s="3681"/>
      <c r="F56" s="3682"/>
      <c r="G56" s="3683"/>
      <c r="H56" s="3684"/>
      <c r="I56" s="3684"/>
      <c r="J56" s="3684"/>
      <c r="K56" s="3684"/>
      <c r="L56" s="3685"/>
      <c r="M56" s="3687"/>
      <c r="N56" s="3690"/>
      <c r="O56" s="3717"/>
      <c r="P56" s="3718"/>
      <c r="Q56" s="3719"/>
      <c r="R56" s="3653"/>
      <c r="S56" s="3654"/>
      <c r="T56" s="3655"/>
      <c r="U56" s="3738"/>
      <c r="V56" s="3739"/>
      <c r="W56" s="3739"/>
      <c r="X56" s="3663"/>
      <c r="Y56" s="3285"/>
      <c r="Z56" s="3665"/>
      <c r="AA56" s="3285"/>
      <c r="AB56" s="3412"/>
      <c r="AC56" s="3414"/>
      <c r="AD56" s="3641"/>
      <c r="AE56" s="3642"/>
      <c r="AF56" s="3642"/>
      <c r="AG56" s="3642"/>
      <c r="AH56" s="3645"/>
      <c r="AI56" s="3642"/>
      <c r="AJ56" s="3642"/>
      <c r="AK56" s="3646"/>
      <c r="AL56" s="3630"/>
      <c r="AM56" s="3631"/>
      <c r="AN56" s="3632"/>
      <c r="AO56" s="3630"/>
      <c r="AP56" s="3631"/>
      <c r="AQ56" s="3631"/>
      <c r="AR56" s="3632"/>
      <c r="AS56" s="3633"/>
      <c r="AT56" s="3634"/>
      <c r="AU56" s="3634"/>
      <c r="AV56" s="3635"/>
      <c r="AW56" s="3478"/>
      <c r="AX56" s="3479"/>
      <c r="AY56" s="3479"/>
      <c r="AZ56" s="3702"/>
      <c r="BA56" s="3703"/>
      <c r="BB56" s="3704"/>
      <c r="BC56" s="527"/>
      <c r="BD56" s="510"/>
      <c r="BE56" s="510"/>
      <c r="BF56" s="886"/>
      <c r="BG56" s="3621"/>
      <c r="BH56" s="3622"/>
      <c r="BI56" s="3622"/>
      <c r="BJ56" s="3622"/>
      <c r="BK56" s="3622"/>
      <c r="BL56" s="3622"/>
      <c r="BM56" s="3622"/>
      <c r="BN56" s="3622"/>
      <c r="BO56" s="3622"/>
      <c r="BP56" s="3623"/>
    </row>
    <row r="57" spans="1:77" s="877" customFormat="1" ht="15" customHeight="1">
      <c r="A57" s="3450"/>
      <c r="B57" s="3697"/>
      <c r="C57" s="3698"/>
      <c r="D57" s="3699"/>
      <c r="E57" s="3700"/>
      <c r="F57" s="3701"/>
      <c r="G57" s="3680"/>
      <c r="H57" s="3681"/>
      <c r="I57" s="3681"/>
      <c r="J57" s="3681"/>
      <c r="K57" s="3681"/>
      <c r="L57" s="3682"/>
      <c r="M57" s="3688"/>
      <c r="N57" s="3691"/>
      <c r="O57" s="3720"/>
      <c r="P57" s="3721"/>
      <c r="Q57" s="3722"/>
      <c r="R57" s="3733"/>
      <c r="S57" s="3734"/>
      <c r="T57" s="3735"/>
      <c r="U57" s="3745"/>
      <c r="V57" s="3746"/>
      <c r="W57" s="3746"/>
      <c r="X57" s="969"/>
      <c r="Y57" s="899" t="s">
        <v>28</v>
      </c>
      <c r="Z57" s="970"/>
      <c r="AA57" s="899" t="s">
        <v>28</v>
      </c>
      <c r="AB57" s="901">
        <f>IF((X57+Z57)&gt;=12,X57+Z57-12,X57+Z57)</f>
        <v>0</v>
      </c>
      <c r="AC57" s="899" t="s">
        <v>28</v>
      </c>
      <c r="AD57" s="971" t="s">
        <v>27</v>
      </c>
      <c r="AE57" s="3744"/>
      <c r="AF57" s="3744"/>
      <c r="AG57" s="972" t="s">
        <v>17</v>
      </c>
      <c r="AH57" s="973" t="s">
        <v>27</v>
      </c>
      <c r="AI57" s="3744"/>
      <c r="AJ57" s="3744"/>
      <c r="AK57" s="974" t="s">
        <v>17</v>
      </c>
      <c r="AL57" s="3630"/>
      <c r="AM57" s="3631"/>
      <c r="AN57" s="3632"/>
      <c r="AO57" s="3669"/>
      <c r="AP57" s="3670"/>
      <c r="AQ57" s="3670"/>
      <c r="AR57" s="3671"/>
      <c r="AS57" s="3633"/>
      <c r="AT57" s="3634"/>
      <c r="AU57" s="3634"/>
      <c r="AV57" s="3635"/>
      <c r="AW57" s="3478"/>
      <c r="AX57" s="3479"/>
      <c r="AY57" s="3479"/>
      <c r="AZ57" s="3742"/>
      <c r="BA57" s="3728"/>
      <c r="BB57" s="3743"/>
      <c r="BC57" s="895"/>
      <c r="BD57" s="896"/>
      <c r="BE57" s="896"/>
      <c r="BF57" s="897"/>
      <c r="BG57" s="3624"/>
      <c r="BH57" s="3625"/>
      <c r="BI57" s="3625"/>
      <c r="BJ57" s="3625"/>
      <c r="BK57" s="3625"/>
      <c r="BL57" s="3625"/>
      <c r="BM57" s="3625"/>
      <c r="BN57" s="3625"/>
      <c r="BO57" s="3625"/>
      <c r="BP57" s="3626"/>
    </row>
    <row r="58" spans="1:77" s="877" customFormat="1" ht="15" customHeight="1">
      <c r="A58" s="3449">
        <v>10</v>
      </c>
      <c r="B58" s="3677"/>
      <c r="C58" s="3678"/>
      <c r="D58" s="3678"/>
      <c r="E58" s="3678"/>
      <c r="F58" s="3679"/>
      <c r="G58" s="3683"/>
      <c r="H58" s="3684"/>
      <c r="I58" s="3684"/>
      <c r="J58" s="3684"/>
      <c r="K58" s="3684"/>
      <c r="L58" s="3685"/>
      <c r="M58" s="3687"/>
      <c r="N58" s="3690"/>
      <c r="O58" s="3733"/>
      <c r="P58" s="3734"/>
      <c r="Q58" s="3735"/>
      <c r="R58" s="3653"/>
      <c r="S58" s="3654"/>
      <c r="T58" s="3655"/>
      <c r="U58" s="3738"/>
      <c r="V58" s="3739"/>
      <c r="W58" s="3739"/>
      <c r="X58" s="3663"/>
      <c r="Y58" s="3285" t="s">
        <v>98</v>
      </c>
      <c r="Z58" s="3665"/>
      <c r="AA58" s="3285" t="s">
        <v>98</v>
      </c>
      <c r="AB58" s="3412">
        <f>IF((X60+Z60)&gt;=12,X58+Z58+1,X58+Z58)</f>
        <v>0</v>
      </c>
      <c r="AC58" s="3414" t="s">
        <v>98</v>
      </c>
      <c r="AD58" s="3641"/>
      <c r="AE58" s="3642"/>
      <c r="AF58" s="3642"/>
      <c r="AG58" s="3642"/>
      <c r="AH58" s="3645"/>
      <c r="AI58" s="3642"/>
      <c r="AJ58" s="3642"/>
      <c r="AK58" s="3646"/>
      <c r="AL58" s="3755"/>
      <c r="AM58" s="3756"/>
      <c r="AN58" s="3757"/>
      <c r="AO58" s="3630"/>
      <c r="AP58" s="3631"/>
      <c r="AQ58" s="3631"/>
      <c r="AR58" s="3632"/>
      <c r="AS58" s="3758"/>
      <c r="AT58" s="3759"/>
      <c r="AU58" s="3759"/>
      <c r="AV58" s="3760"/>
      <c r="AW58" s="3478">
        <f>AH58+SUM(AL58:AV60)</f>
        <v>0</v>
      </c>
      <c r="AX58" s="3479"/>
      <c r="AY58" s="3479"/>
      <c r="AZ58" s="3711"/>
      <c r="BA58" s="3712"/>
      <c r="BB58" s="3713"/>
      <c r="BC58" s="527"/>
      <c r="BD58" s="510"/>
      <c r="BE58" s="510"/>
      <c r="BF58" s="886"/>
      <c r="BG58" s="3714"/>
      <c r="BH58" s="3715"/>
      <c r="BI58" s="3715"/>
      <c r="BJ58" s="3715"/>
      <c r="BK58" s="3715"/>
      <c r="BL58" s="3715"/>
      <c r="BM58" s="3715"/>
      <c r="BN58" s="3715"/>
      <c r="BO58" s="3715"/>
      <c r="BP58" s="3716"/>
      <c r="BY58" s="906"/>
    </row>
    <row r="59" spans="1:77" s="877" customFormat="1" ht="15" customHeight="1">
      <c r="A59" s="3449"/>
      <c r="B59" s="3680"/>
      <c r="C59" s="3681"/>
      <c r="D59" s="3681"/>
      <c r="E59" s="3681"/>
      <c r="F59" s="3682"/>
      <c r="G59" s="3683"/>
      <c r="H59" s="3684"/>
      <c r="I59" s="3684"/>
      <c r="J59" s="3684"/>
      <c r="K59" s="3684"/>
      <c r="L59" s="3685"/>
      <c r="M59" s="3687"/>
      <c r="N59" s="3690"/>
      <c r="O59" s="3627"/>
      <c r="P59" s="3628"/>
      <c r="Q59" s="3629"/>
      <c r="R59" s="3653"/>
      <c r="S59" s="3654"/>
      <c r="T59" s="3655"/>
      <c r="U59" s="3738"/>
      <c r="V59" s="3739"/>
      <c r="W59" s="3739"/>
      <c r="X59" s="3663"/>
      <c r="Y59" s="3285"/>
      <c r="Z59" s="3665"/>
      <c r="AA59" s="3285"/>
      <c r="AB59" s="3412"/>
      <c r="AC59" s="3414"/>
      <c r="AD59" s="3641"/>
      <c r="AE59" s="3642"/>
      <c r="AF59" s="3642"/>
      <c r="AG59" s="3642"/>
      <c r="AH59" s="3645"/>
      <c r="AI59" s="3642"/>
      <c r="AJ59" s="3642"/>
      <c r="AK59" s="3646"/>
      <c r="AL59" s="3630"/>
      <c r="AM59" s="3631"/>
      <c r="AN59" s="3632"/>
      <c r="AO59" s="3630"/>
      <c r="AP59" s="3631"/>
      <c r="AQ59" s="3631"/>
      <c r="AR59" s="3632"/>
      <c r="AS59" s="3633"/>
      <c r="AT59" s="3634"/>
      <c r="AU59" s="3634"/>
      <c r="AV59" s="3635"/>
      <c r="AW59" s="3478"/>
      <c r="AX59" s="3479"/>
      <c r="AY59" s="3479"/>
      <c r="AZ59" s="3702"/>
      <c r="BA59" s="3703"/>
      <c r="BB59" s="3704"/>
      <c r="BC59" s="527"/>
      <c r="BD59" s="510"/>
      <c r="BE59" s="510"/>
      <c r="BF59" s="886"/>
      <c r="BG59" s="3747"/>
      <c r="BH59" s="3748"/>
      <c r="BI59" s="3748"/>
      <c r="BJ59" s="3748"/>
      <c r="BK59" s="3748"/>
      <c r="BL59" s="3748"/>
      <c r="BM59" s="3748"/>
      <c r="BN59" s="3748"/>
      <c r="BO59" s="3748"/>
      <c r="BP59" s="3749"/>
    </row>
    <row r="60" spans="1:77" s="877" customFormat="1" ht="15" customHeight="1">
      <c r="A60" s="3449"/>
      <c r="B60" s="3697"/>
      <c r="C60" s="3698"/>
      <c r="D60" s="3699"/>
      <c r="E60" s="3700"/>
      <c r="F60" s="3701"/>
      <c r="G60" s="3683"/>
      <c r="H60" s="3684"/>
      <c r="I60" s="3684"/>
      <c r="J60" s="3684"/>
      <c r="K60" s="3684"/>
      <c r="L60" s="3685"/>
      <c r="M60" s="3687"/>
      <c r="N60" s="3690"/>
      <c r="O60" s="3627"/>
      <c r="P60" s="3628"/>
      <c r="Q60" s="3629"/>
      <c r="R60" s="3653"/>
      <c r="S60" s="3654"/>
      <c r="T60" s="3655"/>
      <c r="U60" s="3636"/>
      <c r="V60" s="3637"/>
      <c r="W60" s="3637"/>
      <c r="X60" s="963"/>
      <c r="Y60" s="888" t="s">
        <v>28</v>
      </c>
      <c r="Z60" s="964"/>
      <c r="AA60" s="888" t="s">
        <v>28</v>
      </c>
      <c r="AB60" s="890">
        <f>IF((X60+Z60)&gt;=12,X60+Z60-12,X60+Z60)</f>
        <v>0</v>
      </c>
      <c r="AC60" s="888" t="s">
        <v>28</v>
      </c>
      <c r="AD60" s="965" t="s">
        <v>27</v>
      </c>
      <c r="AE60" s="3638"/>
      <c r="AF60" s="3638"/>
      <c r="AG60" s="966" t="s">
        <v>17</v>
      </c>
      <c r="AH60" s="967" t="s">
        <v>27</v>
      </c>
      <c r="AI60" s="3638"/>
      <c r="AJ60" s="3638"/>
      <c r="AK60" s="968" t="s">
        <v>17</v>
      </c>
      <c r="AL60" s="3669"/>
      <c r="AM60" s="3670"/>
      <c r="AN60" s="3671"/>
      <c r="AO60" s="3630"/>
      <c r="AP60" s="3631"/>
      <c r="AQ60" s="3631"/>
      <c r="AR60" s="3632"/>
      <c r="AS60" s="3672"/>
      <c r="AT60" s="3673"/>
      <c r="AU60" s="3673"/>
      <c r="AV60" s="3674"/>
      <c r="AW60" s="3478"/>
      <c r="AX60" s="3479"/>
      <c r="AY60" s="3479"/>
      <c r="AZ60" s="3753"/>
      <c r="BA60" s="3731"/>
      <c r="BB60" s="3754"/>
      <c r="BC60" s="895"/>
      <c r="BD60" s="896"/>
      <c r="BE60" s="896"/>
      <c r="BF60" s="897"/>
      <c r="BG60" s="3750"/>
      <c r="BH60" s="3751"/>
      <c r="BI60" s="3751"/>
      <c r="BJ60" s="3751"/>
      <c r="BK60" s="3751"/>
      <c r="BL60" s="3751"/>
      <c r="BM60" s="3751"/>
      <c r="BN60" s="3751"/>
      <c r="BO60" s="3751"/>
      <c r="BP60" s="3752"/>
    </row>
    <row r="61" spans="1:77" s="877" customFormat="1" ht="15" customHeight="1">
      <c r="A61" s="3448">
        <v>11</v>
      </c>
      <c r="B61" s="3677"/>
      <c r="C61" s="3678"/>
      <c r="D61" s="3678"/>
      <c r="E61" s="3678"/>
      <c r="F61" s="3679"/>
      <c r="G61" s="3677"/>
      <c r="H61" s="3678"/>
      <c r="I61" s="3678"/>
      <c r="J61" s="3678"/>
      <c r="K61" s="3678"/>
      <c r="L61" s="3679"/>
      <c r="M61" s="3686"/>
      <c r="N61" s="3689"/>
      <c r="O61" s="3727"/>
      <c r="P61" s="3728"/>
      <c r="Q61" s="3729"/>
      <c r="R61" s="3730"/>
      <c r="S61" s="3731"/>
      <c r="T61" s="3732"/>
      <c r="U61" s="3736"/>
      <c r="V61" s="3737"/>
      <c r="W61" s="3737"/>
      <c r="X61" s="3740"/>
      <c r="Y61" s="3503" t="s">
        <v>98</v>
      </c>
      <c r="Z61" s="3741"/>
      <c r="AA61" s="3503" t="s">
        <v>98</v>
      </c>
      <c r="AB61" s="3504">
        <f>IF((X63+Z63)&gt;=12,X61+Z61+1,X61+Z61)</f>
        <v>0</v>
      </c>
      <c r="AC61" s="3505" t="s">
        <v>98</v>
      </c>
      <c r="AD61" s="3723"/>
      <c r="AE61" s="3724"/>
      <c r="AF61" s="3724"/>
      <c r="AG61" s="3724"/>
      <c r="AH61" s="3725"/>
      <c r="AI61" s="3724"/>
      <c r="AJ61" s="3724"/>
      <c r="AK61" s="3726"/>
      <c r="AL61" s="3630"/>
      <c r="AM61" s="3631"/>
      <c r="AN61" s="3632"/>
      <c r="AO61" s="3630"/>
      <c r="AP61" s="3631"/>
      <c r="AQ61" s="3631"/>
      <c r="AR61" s="3632"/>
      <c r="AS61" s="3633"/>
      <c r="AT61" s="3634"/>
      <c r="AU61" s="3634"/>
      <c r="AV61" s="3635"/>
      <c r="AW61" s="3478">
        <f>AH61+SUM(AL61:AV63)</f>
        <v>0</v>
      </c>
      <c r="AX61" s="3479"/>
      <c r="AY61" s="3479"/>
      <c r="AZ61" s="3702"/>
      <c r="BA61" s="3703"/>
      <c r="BB61" s="3704"/>
      <c r="BC61" s="527"/>
      <c r="BD61" s="510"/>
      <c r="BE61" s="510"/>
      <c r="BF61" s="886"/>
      <c r="BG61" s="3714"/>
      <c r="BH61" s="3761"/>
      <c r="BI61" s="3761"/>
      <c r="BJ61" s="3761"/>
      <c r="BK61" s="3761"/>
      <c r="BL61" s="3761"/>
      <c r="BM61" s="3761"/>
      <c r="BN61" s="3761"/>
      <c r="BO61" s="3761"/>
      <c r="BP61" s="3762"/>
    </row>
    <row r="62" spans="1:77" s="877" customFormat="1" ht="15" customHeight="1">
      <c r="A62" s="3449"/>
      <c r="B62" s="3680"/>
      <c r="C62" s="3681"/>
      <c r="D62" s="3681"/>
      <c r="E62" s="3681"/>
      <c r="F62" s="3682"/>
      <c r="G62" s="3683"/>
      <c r="H62" s="3684"/>
      <c r="I62" s="3684"/>
      <c r="J62" s="3684"/>
      <c r="K62" s="3684"/>
      <c r="L62" s="3685"/>
      <c r="M62" s="3687"/>
      <c r="N62" s="3690"/>
      <c r="O62" s="3627"/>
      <c r="P62" s="3628"/>
      <c r="Q62" s="3629"/>
      <c r="R62" s="3653"/>
      <c r="S62" s="3654"/>
      <c r="T62" s="3655"/>
      <c r="U62" s="3738"/>
      <c r="V62" s="3739"/>
      <c r="W62" s="3739"/>
      <c r="X62" s="3663"/>
      <c r="Y62" s="3285"/>
      <c r="Z62" s="3665"/>
      <c r="AA62" s="3285"/>
      <c r="AB62" s="3412"/>
      <c r="AC62" s="3414"/>
      <c r="AD62" s="3641"/>
      <c r="AE62" s="3642"/>
      <c r="AF62" s="3642"/>
      <c r="AG62" s="3642"/>
      <c r="AH62" s="3645"/>
      <c r="AI62" s="3642"/>
      <c r="AJ62" s="3642"/>
      <c r="AK62" s="3646"/>
      <c r="AL62" s="3630"/>
      <c r="AM62" s="3631"/>
      <c r="AN62" s="3632"/>
      <c r="AO62" s="3630"/>
      <c r="AP62" s="3631"/>
      <c r="AQ62" s="3631"/>
      <c r="AR62" s="3632"/>
      <c r="AS62" s="3633"/>
      <c r="AT62" s="3634"/>
      <c r="AU62" s="3634"/>
      <c r="AV62" s="3635"/>
      <c r="AW62" s="3478"/>
      <c r="AX62" s="3479"/>
      <c r="AY62" s="3479"/>
      <c r="AZ62" s="3702"/>
      <c r="BA62" s="3703"/>
      <c r="BB62" s="3704"/>
      <c r="BC62" s="527"/>
      <c r="BD62" s="510"/>
      <c r="BE62" s="510"/>
      <c r="BF62" s="886"/>
      <c r="BG62" s="3747"/>
      <c r="BH62" s="3748"/>
      <c r="BI62" s="3748"/>
      <c r="BJ62" s="3748"/>
      <c r="BK62" s="3748"/>
      <c r="BL62" s="3748"/>
      <c r="BM62" s="3748"/>
      <c r="BN62" s="3748"/>
      <c r="BO62" s="3748"/>
      <c r="BP62" s="3749"/>
    </row>
    <row r="63" spans="1:77" s="877" customFormat="1" ht="15" customHeight="1">
      <c r="A63" s="3450"/>
      <c r="B63" s="3697"/>
      <c r="C63" s="3698"/>
      <c r="D63" s="3699"/>
      <c r="E63" s="3700"/>
      <c r="F63" s="3701"/>
      <c r="G63" s="3680"/>
      <c r="H63" s="3681"/>
      <c r="I63" s="3681"/>
      <c r="J63" s="3681"/>
      <c r="K63" s="3681"/>
      <c r="L63" s="3682"/>
      <c r="M63" s="3688"/>
      <c r="N63" s="3691"/>
      <c r="O63" s="3720"/>
      <c r="P63" s="3721"/>
      <c r="Q63" s="3722"/>
      <c r="R63" s="3733"/>
      <c r="S63" s="3734"/>
      <c r="T63" s="3735"/>
      <c r="U63" s="3745"/>
      <c r="V63" s="3746"/>
      <c r="W63" s="3746"/>
      <c r="X63" s="969"/>
      <c r="Y63" s="899" t="s">
        <v>28</v>
      </c>
      <c r="Z63" s="970"/>
      <c r="AA63" s="899" t="s">
        <v>28</v>
      </c>
      <c r="AB63" s="901">
        <f>IF((X63+Z63)&gt;=12,X63+Z63-12,X63+Z63)</f>
        <v>0</v>
      </c>
      <c r="AC63" s="899" t="s">
        <v>28</v>
      </c>
      <c r="AD63" s="971" t="s">
        <v>27</v>
      </c>
      <c r="AE63" s="3744"/>
      <c r="AF63" s="3744"/>
      <c r="AG63" s="972" t="s">
        <v>17</v>
      </c>
      <c r="AH63" s="973" t="s">
        <v>27</v>
      </c>
      <c r="AI63" s="3744"/>
      <c r="AJ63" s="3744"/>
      <c r="AK63" s="974" t="s">
        <v>17</v>
      </c>
      <c r="AL63" s="3630"/>
      <c r="AM63" s="3631"/>
      <c r="AN63" s="3632"/>
      <c r="AO63" s="3630"/>
      <c r="AP63" s="3631"/>
      <c r="AQ63" s="3631"/>
      <c r="AR63" s="3632"/>
      <c r="AS63" s="3633"/>
      <c r="AT63" s="3634"/>
      <c r="AU63" s="3634"/>
      <c r="AV63" s="3635"/>
      <c r="AW63" s="3478"/>
      <c r="AX63" s="3479"/>
      <c r="AY63" s="3479"/>
      <c r="AZ63" s="3742"/>
      <c r="BA63" s="3728"/>
      <c r="BB63" s="3743"/>
      <c r="BC63" s="895"/>
      <c r="BD63" s="896"/>
      <c r="BE63" s="896"/>
      <c r="BF63" s="897"/>
      <c r="BG63" s="3750"/>
      <c r="BH63" s="3751"/>
      <c r="BI63" s="3751"/>
      <c r="BJ63" s="3751"/>
      <c r="BK63" s="3751"/>
      <c r="BL63" s="3751"/>
      <c r="BM63" s="3751"/>
      <c r="BN63" s="3751"/>
      <c r="BO63" s="3751"/>
      <c r="BP63" s="3752"/>
    </row>
    <row r="64" spans="1:77" s="877" customFormat="1" ht="15" customHeight="1">
      <c r="A64" s="3449">
        <v>12</v>
      </c>
      <c r="B64" s="3677"/>
      <c r="C64" s="3678"/>
      <c r="D64" s="3678"/>
      <c r="E64" s="3678"/>
      <c r="F64" s="3679"/>
      <c r="G64" s="3683"/>
      <c r="H64" s="3684"/>
      <c r="I64" s="3684"/>
      <c r="J64" s="3684"/>
      <c r="K64" s="3684"/>
      <c r="L64" s="3685"/>
      <c r="M64" s="3687"/>
      <c r="N64" s="3690"/>
      <c r="O64" s="3733"/>
      <c r="P64" s="3734"/>
      <c r="Q64" s="3735"/>
      <c r="R64" s="3653"/>
      <c r="S64" s="3654"/>
      <c r="T64" s="3655"/>
      <c r="U64" s="3738"/>
      <c r="V64" s="3739"/>
      <c r="W64" s="3739"/>
      <c r="X64" s="3663"/>
      <c r="Y64" s="3285" t="s">
        <v>98</v>
      </c>
      <c r="Z64" s="3665"/>
      <c r="AA64" s="3285" t="s">
        <v>98</v>
      </c>
      <c r="AB64" s="3412">
        <f>IF((X66+Z66)&gt;=12,X64+Z64+1,X64+Z64)</f>
        <v>0</v>
      </c>
      <c r="AC64" s="3414" t="s">
        <v>98</v>
      </c>
      <c r="AD64" s="3641"/>
      <c r="AE64" s="3642"/>
      <c r="AF64" s="3642"/>
      <c r="AG64" s="3642"/>
      <c r="AH64" s="3645"/>
      <c r="AI64" s="3642"/>
      <c r="AJ64" s="3642"/>
      <c r="AK64" s="3646"/>
      <c r="AL64" s="3755"/>
      <c r="AM64" s="3756"/>
      <c r="AN64" s="3757"/>
      <c r="AO64" s="3630"/>
      <c r="AP64" s="3631"/>
      <c r="AQ64" s="3631"/>
      <c r="AR64" s="3632"/>
      <c r="AS64" s="3758"/>
      <c r="AT64" s="3759"/>
      <c r="AU64" s="3759"/>
      <c r="AV64" s="3760"/>
      <c r="AW64" s="3478">
        <f>AH64+SUM(AL64:AV66)</f>
        <v>0</v>
      </c>
      <c r="AX64" s="3479"/>
      <c r="AY64" s="3479"/>
      <c r="AZ64" s="3711"/>
      <c r="BA64" s="3712"/>
      <c r="BB64" s="3713"/>
      <c r="BC64" s="527"/>
      <c r="BD64" s="510"/>
      <c r="BE64" s="510"/>
      <c r="BF64" s="886"/>
      <c r="BG64" s="3714"/>
      <c r="BH64" s="3761"/>
      <c r="BI64" s="3761"/>
      <c r="BJ64" s="3761"/>
      <c r="BK64" s="3761"/>
      <c r="BL64" s="3761"/>
      <c r="BM64" s="3761"/>
      <c r="BN64" s="3761"/>
      <c r="BO64" s="3761"/>
      <c r="BP64" s="3762"/>
    </row>
    <row r="65" spans="1:73" s="877" customFormat="1" ht="15" customHeight="1">
      <c r="A65" s="3449"/>
      <c r="B65" s="3680"/>
      <c r="C65" s="3681"/>
      <c r="D65" s="3681"/>
      <c r="E65" s="3681"/>
      <c r="F65" s="3682"/>
      <c r="G65" s="3683"/>
      <c r="H65" s="3684"/>
      <c r="I65" s="3684"/>
      <c r="J65" s="3684"/>
      <c r="K65" s="3684"/>
      <c r="L65" s="3685"/>
      <c r="M65" s="3687"/>
      <c r="N65" s="3690"/>
      <c r="O65" s="3627"/>
      <c r="P65" s="3628"/>
      <c r="Q65" s="3629"/>
      <c r="R65" s="3653"/>
      <c r="S65" s="3654"/>
      <c r="T65" s="3655"/>
      <c r="U65" s="3738"/>
      <c r="V65" s="3739"/>
      <c r="W65" s="3739"/>
      <c r="X65" s="3663"/>
      <c r="Y65" s="3285"/>
      <c r="Z65" s="3665"/>
      <c r="AA65" s="3285"/>
      <c r="AB65" s="3412"/>
      <c r="AC65" s="3414"/>
      <c r="AD65" s="3641"/>
      <c r="AE65" s="3642"/>
      <c r="AF65" s="3642"/>
      <c r="AG65" s="3642"/>
      <c r="AH65" s="3645"/>
      <c r="AI65" s="3642"/>
      <c r="AJ65" s="3642"/>
      <c r="AK65" s="3646"/>
      <c r="AL65" s="3630"/>
      <c r="AM65" s="3631"/>
      <c r="AN65" s="3632"/>
      <c r="AO65" s="3630"/>
      <c r="AP65" s="3631"/>
      <c r="AQ65" s="3631"/>
      <c r="AR65" s="3632"/>
      <c r="AS65" s="3633"/>
      <c r="AT65" s="3634"/>
      <c r="AU65" s="3634"/>
      <c r="AV65" s="3635"/>
      <c r="AW65" s="3478"/>
      <c r="AX65" s="3479"/>
      <c r="AY65" s="3479"/>
      <c r="AZ65" s="3702"/>
      <c r="BA65" s="3703"/>
      <c r="BB65" s="3704"/>
      <c r="BC65" s="527"/>
      <c r="BD65" s="510"/>
      <c r="BE65" s="510"/>
      <c r="BF65" s="886"/>
      <c r="BG65" s="3747"/>
      <c r="BH65" s="3748"/>
      <c r="BI65" s="3748"/>
      <c r="BJ65" s="3748"/>
      <c r="BK65" s="3748"/>
      <c r="BL65" s="3748"/>
      <c r="BM65" s="3748"/>
      <c r="BN65" s="3748"/>
      <c r="BO65" s="3748"/>
      <c r="BP65" s="3749"/>
    </row>
    <row r="66" spans="1:73" s="877" customFormat="1" ht="15" customHeight="1">
      <c r="A66" s="3449"/>
      <c r="B66" s="3697"/>
      <c r="C66" s="3698"/>
      <c r="D66" s="3699"/>
      <c r="E66" s="3700"/>
      <c r="F66" s="3701"/>
      <c r="G66" s="3683"/>
      <c r="H66" s="3684"/>
      <c r="I66" s="3684"/>
      <c r="J66" s="3684"/>
      <c r="K66" s="3684"/>
      <c r="L66" s="3685"/>
      <c r="M66" s="3687"/>
      <c r="N66" s="3690"/>
      <c r="O66" s="3627"/>
      <c r="P66" s="3628"/>
      <c r="Q66" s="3629"/>
      <c r="R66" s="3653"/>
      <c r="S66" s="3654"/>
      <c r="T66" s="3655"/>
      <c r="U66" s="3636"/>
      <c r="V66" s="3637"/>
      <c r="W66" s="3637"/>
      <c r="X66" s="963"/>
      <c r="Y66" s="888" t="s">
        <v>28</v>
      </c>
      <c r="Z66" s="964"/>
      <c r="AA66" s="888" t="s">
        <v>28</v>
      </c>
      <c r="AB66" s="890">
        <f>IF((X66+Z66)&gt;=12,X66+Z66-12,X66+Z66)</f>
        <v>0</v>
      </c>
      <c r="AC66" s="888" t="s">
        <v>28</v>
      </c>
      <c r="AD66" s="965" t="s">
        <v>27</v>
      </c>
      <c r="AE66" s="3638"/>
      <c r="AF66" s="3638"/>
      <c r="AG66" s="966" t="s">
        <v>17</v>
      </c>
      <c r="AH66" s="967" t="s">
        <v>27</v>
      </c>
      <c r="AI66" s="3638"/>
      <c r="AJ66" s="3638"/>
      <c r="AK66" s="968" t="s">
        <v>17</v>
      </c>
      <c r="AL66" s="3669"/>
      <c r="AM66" s="3670"/>
      <c r="AN66" s="3671"/>
      <c r="AO66" s="3630"/>
      <c r="AP66" s="3631"/>
      <c r="AQ66" s="3631"/>
      <c r="AR66" s="3632"/>
      <c r="AS66" s="3672"/>
      <c r="AT66" s="3673"/>
      <c r="AU66" s="3673"/>
      <c r="AV66" s="3674"/>
      <c r="AW66" s="3478"/>
      <c r="AX66" s="3479"/>
      <c r="AY66" s="3479"/>
      <c r="AZ66" s="3753"/>
      <c r="BA66" s="3731"/>
      <c r="BB66" s="3754"/>
      <c r="BC66" s="895"/>
      <c r="BD66" s="896"/>
      <c r="BE66" s="896"/>
      <c r="BF66" s="897"/>
      <c r="BG66" s="3750"/>
      <c r="BH66" s="3751"/>
      <c r="BI66" s="3751"/>
      <c r="BJ66" s="3751"/>
      <c r="BK66" s="3751"/>
      <c r="BL66" s="3751"/>
      <c r="BM66" s="3751"/>
      <c r="BN66" s="3751"/>
      <c r="BO66" s="3751"/>
      <c r="BP66" s="3752"/>
    </row>
    <row r="67" spans="1:73" s="877" customFormat="1" ht="15" customHeight="1">
      <c r="A67" s="3448">
        <v>13</v>
      </c>
      <c r="B67" s="3677"/>
      <c r="C67" s="3678"/>
      <c r="D67" s="3678"/>
      <c r="E67" s="3678"/>
      <c r="F67" s="3679"/>
      <c r="G67" s="3677"/>
      <c r="H67" s="3678"/>
      <c r="I67" s="3678"/>
      <c r="J67" s="3678"/>
      <c r="K67" s="3678"/>
      <c r="L67" s="3679"/>
      <c r="M67" s="3686"/>
      <c r="N67" s="3689"/>
      <c r="O67" s="3727"/>
      <c r="P67" s="3728"/>
      <c r="Q67" s="3729"/>
      <c r="R67" s="3730"/>
      <c r="S67" s="3731"/>
      <c r="T67" s="3732"/>
      <c r="U67" s="3736"/>
      <c r="V67" s="3737"/>
      <c r="W67" s="3737"/>
      <c r="X67" s="3740"/>
      <c r="Y67" s="3503" t="s">
        <v>98</v>
      </c>
      <c r="Z67" s="3741"/>
      <c r="AA67" s="3503" t="s">
        <v>98</v>
      </c>
      <c r="AB67" s="3504">
        <f>IF((X69+Z69)&gt;=12,X67+Z67+1,X67+Z67)</f>
        <v>0</v>
      </c>
      <c r="AC67" s="3505" t="s">
        <v>98</v>
      </c>
      <c r="AD67" s="3723"/>
      <c r="AE67" s="3724"/>
      <c r="AF67" s="3724"/>
      <c r="AG67" s="3724"/>
      <c r="AH67" s="3725"/>
      <c r="AI67" s="3724"/>
      <c r="AJ67" s="3724"/>
      <c r="AK67" s="3726"/>
      <c r="AL67" s="3630"/>
      <c r="AM67" s="3631"/>
      <c r="AN67" s="3632"/>
      <c r="AO67" s="3630"/>
      <c r="AP67" s="3631"/>
      <c r="AQ67" s="3631"/>
      <c r="AR67" s="3632"/>
      <c r="AS67" s="3633"/>
      <c r="AT67" s="3634"/>
      <c r="AU67" s="3634"/>
      <c r="AV67" s="3635"/>
      <c r="AW67" s="3478">
        <f>AH67+SUM(AL67:AV69)</f>
        <v>0</v>
      </c>
      <c r="AX67" s="3479"/>
      <c r="AY67" s="3479"/>
      <c r="AZ67" s="3702"/>
      <c r="BA67" s="3703"/>
      <c r="BB67" s="3704"/>
      <c r="BC67" s="527"/>
      <c r="BD67" s="510"/>
      <c r="BE67" s="510"/>
      <c r="BF67" s="886"/>
      <c r="BG67" s="3714"/>
      <c r="BH67" s="3761"/>
      <c r="BI67" s="3761"/>
      <c r="BJ67" s="3761"/>
      <c r="BK67" s="3761"/>
      <c r="BL67" s="3761"/>
      <c r="BM67" s="3761"/>
      <c r="BN67" s="3761"/>
      <c r="BO67" s="3761"/>
      <c r="BP67" s="3762"/>
    </row>
    <row r="68" spans="1:73" s="877" customFormat="1" ht="15" customHeight="1">
      <c r="A68" s="3449"/>
      <c r="B68" s="3680"/>
      <c r="C68" s="3681"/>
      <c r="D68" s="3681"/>
      <c r="E68" s="3681"/>
      <c r="F68" s="3682"/>
      <c r="G68" s="3683"/>
      <c r="H68" s="3684"/>
      <c r="I68" s="3684"/>
      <c r="J68" s="3684"/>
      <c r="K68" s="3684"/>
      <c r="L68" s="3685"/>
      <c r="M68" s="3687"/>
      <c r="N68" s="3690"/>
      <c r="O68" s="3627"/>
      <c r="P68" s="3628"/>
      <c r="Q68" s="3629"/>
      <c r="R68" s="3653"/>
      <c r="S68" s="3654"/>
      <c r="T68" s="3655"/>
      <c r="U68" s="3738"/>
      <c r="V68" s="3739"/>
      <c r="W68" s="3739"/>
      <c r="X68" s="3663"/>
      <c r="Y68" s="3285"/>
      <c r="Z68" s="3665"/>
      <c r="AA68" s="3285"/>
      <c r="AB68" s="3412"/>
      <c r="AC68" s="3414"/>
      <c r="AD68" s="3641"/>
      <c r="AE68" s="3642"/>
      <c r="AF68" s="3642"/>
      <c r="AG68" s="3642"/>
      <c r="AH68" s="3645"/>
      <c r="AI68" s="3642"/>
      <c r="AJ68" s="3642"/>
      <c r="AK68" s="3646"/>
      <c r="AL68" s="3630"/>
      <c r="AM68" s="3631"/>
      <c r="AN68" s="3632"/>
      <c r="AO68" s="3630"/>
      <c r="AP68" s="3631"/>
      <c r="AQ68" s="3631"/>
      <c r="AR68" s="3632"/>
      <c r="AS68" s="3633"/>
      <c r="AT68" s="3634"/>
      <c r="AU68" s="3634"/>
      <c r="AV68" s="3635"/>
      <c r="AW68" s="3478"/>
      <c r="AX68" s="3479"/>
      <c r="AY68" s="3479"/>
      <c r="AZ68" s="3702"/>
      <c r="BA68" s="3703"/>
      <c r="BB68" s="3704"/>
      <c r="BC68" s="527"/>
      <c r="BD68" s="510"/>
      <c r="BE68" s="510"/>
      <c r="BF68" s="886"/>
      <c r="BG68" s="3747"/>
      <c r="BH68" s="3748"/>
      <c r="BI68" s="3748"/>
      <c r="BJ68" s="3748"/>
      <c r="BK68" s="3748"/>
      <c r="BL68" s="3748"/>
      <c r="BM68" s="3748"/>
      <c r="BN68" s="3748"/>
      <c r="BO68" s="3748"/>
      <c r="BP68" s="3749"/>
    </row>
    <row r="69" spans="1:73" s="877" customFormat="1" ht="15" customHeight="1">
      <c r="A69" s="3450"/>
      <c r="B69" s="3697"/>
      <c r="C69" s="3698"/>
      <c r="D69" s="3699"/>
      <c r="E69" s="3700"/>
      <c r="F69" s="3701"/>
      <c r="G69" s="3680"/>
      <c r="H69" s="3681"/>
      <c r="I69" s="3681"/>
      <c r="J69" s="3681"/>
      <c r="K69" s="3681"/>
      <c r="L69" s="3682"/>
      <c r="M69" s="3688"/>
      <c r="N69" s="3691"/>
      <c r="O69" s="3720"/>
      <c r="P69" s="3721"/>
      <c r="Q69" s="3722"/>
      <c r="R69" s="3733"/>
      <c r="S69" s="3734"/>
      <c r="T69" s="3735"/>
      <c r="U69" s="3745"/>
      <c r="V69" s="3746"/>
      <c r="W69" s="3746"/>
      <c r="X69" s="969"/>
      <c r="Y69" s="899" t="s">
        <v>28</v>
      </c>
      <c r="Z69" s="970"/>
      <c r="AA69" s="899" t="s">
        <v>28</v>
      </c>
      <c r="AB69" s="901">
        <f>IF((X69+Z69)&gt;=12,X69+Z69-12,X69+Z69)</f>
        <v>0</v>
      </c>
      <c r="AC69" s="899" t="s">
        <v>28</v>
      </c>
      <c r="AD69" s="971" t="s">
        <v>27</v>
      </c>
      <c r="AE69" s="3744"/>
      <c r="AF69" s="3744"/>
      <c r="AG69" s="972" t="s">
        <v>17</v>
      </c>
      <c r="AH69" s="973" t="s">
        <v>27</v>
      </c>
      <c r="AI69" s="3744"/>
      <c r="AJ69" s="3744"/>
      <c r="AK69" s="974" t="s">
        <v>17</v>
      </c>
      <c r="AL69" s="3630"/>
      <c r="AM69" s="3631"/>
      <c r="AN69" s="3632"/>
      <c r="AO69" s="3630"/>
      <c r="AP69" s="3631"/>
      <c r="AQ69" s="3631"/>
      <c r="AR69" s="3632"/>
      <c r="AS69" s="3633"/>
      <c r="AT69" s="3634"/>
      <c r="AU69" s="3634"/>
      <c r="AV69" s="3635"/>
      <c r="AW69" s="3478"/>
      <c r="AX69" s="3479"/>
      <c r="AY69" s="3479"/>
      <c r="AZ69" s="3742"/>
      <c r="BA69" s="3728"/>
      <c r="BB69" s="3743"/>
      <c r="BC69" s="895"/>
      <c r="BD69" s="896"/>
      <c r="BE69" s="896"/>
      <c r="BF69" s="897"/>
      <c r="BG69" s="3750"/>
      <c r="BH69" s="3751"/>
      <c r="BI69" s="3751"/>
      <c r="BJ69" s="3751"/>
      <c r="BK69" s="3751"/>
      <c r="BL69" s="3751"/>
      <c r="BM69" s="3751"/>
      <c r="BN69" s="3751"/>
      <c r="BO69" s="3751"/>
      <c r="BP69" s="3752"/>
    </row>
    <row r="70" spans="1:73" s="877" customFormat="1" ht="15" customHeight="1">
      <c r="A70" s="3449">
        <v>14</v>
      </c>
      <c r="B70" s="3677"/>
      <c r="C70" s="3678"/>
      <c r="D70" s="3678"/>
      <c r="E70" s="3678"/>
      <c r="F70" s="3679"/>
      <c r="G70" s="3683"/>
      <c r="H70" s="3684"/>
      <c r="I70" s="3684"/>
      <c r="J70" s="3684"/>
      <c r="K70" s="3684"/>
      <c r="L70" s="3685"/>
      <c r="M70" s="3687"/>
      <c r="N70" s="3690"/>
      <c r="O70" s="3733"/>
      <c r="P70" s="3734"/>
      <c r="Q70" s="3735"/>
      <c r="R70" s="3653"/>
      <c r="S70" s="3654"/>
      <c r="T70" s="3655"/>
      <c r="U70" s="3738"/>
      <c r="V70" s="3739"/>
      <c r="W70" s="3739"/>
      <c r="X70" s="3663"/>
      <c r="Y70" s="3285" t="s">
        <v>98</v>
      </c>
      <c r="Z70" s="3665"/>
      <c r="AA70" s="3285" t="s">
        <v>98</v>
      </c>
      <c r="AB70" s="3412">
        <f>IF((X72+Z72)&gt;=12,X70+Z70+1,X70+Z70)</f>
        <v>0</v>
      </c>
      <c r="AC70" s="3414" t="s">
        <v>98</v>
      </c>
      <c r="AD70" s="3641"/>
      <c r="AE70" s="3642"/>
      <c r="AF70" s="3642"/>
      <c r="AG70" s="3642"/>
      <c r="AH70" s="3645"/>
      <c r="AI70" s="3642"/>
      <c r="AJ70" s="3642"/>
      <c r="AK70" s="3646"/>
      <c r="AL70" s="3755"/>
      <c r="AM70" s="3756"/>
      <c r="AN70" s="3757"/>
      <c r="AO70" s="3630"/>
      <c r="AP70" s="3631"/>
      <c r="AQ70" s="3631"/>
      <c r="AR70" s="3632"/>
      <c r="AS70" s="3758"/>
      <c r="AT70" s="3759"/>
      <c r="AU70" s="3759"/>
      <c r="AV70" s="3760"/>
      <c r="AW70" s="3478">
        <f>AH70+SUM(AL70:AV72)</f>
        <v>0</v>
      </c>
      <c r="AX70" s="3479"/>
      <c r="AY70" s="3479"/>
      <c r="AZ70" s="3711"/>
      <c r="BA70" s="3712"/>
      <c r="BB70" s="3713"/>
      <c r="BC70" s="527"/>
      <c r="BD70" s="510"/>
      <c r="BE70" s="510"/>
      <c r="BF70" s="886"/>
      <c r="BG70" s="3714"/>
      <c r="BH70" s="3761"/>
      <c r="BI70" s="3761"/>
      <c r="BJ70" s="3761"/>
      <c r="BK70" s="3761"/>
      <c r="BL70" s="3761"/>
      <c r="BM70" s="3761"/>
      <c r="BN70" s="3761"/>
      <c r="BO70" s="3761"/>
      <c r="BP70" s="3762"/>
    </row>
    <row r="71" spans="1:73" s="877" customFormat="1" ht="15" customHeight="1">
      <c r="A71" s="3449"/>
      <c r="B71" s="3680"/>
      <c r="C71" s="3681"/>
      <c r="D71" s="3681"/>
      <c r="E71" s="3681"/>
      <c r="F71" s="3682"/>
      <c r="G71" s="3683"/>
      <c r="H71" s="3684"/>
      <c r="I71" s="3684"/>
      <c r="J71" s="3684"/>
      <c r="K71" s="3684"/>
      <c r="L71" s="3685"/>
      <c r="M71" s="3687"/>
      <c r="N71" s="3690"/>
      <c r="O71" s="3627"/>
      <c r="P71" s="3628"/>
      <c r="Q71" s="3629"/>
      <c r="R71" s="3653"/>
      <c r="S71" s="3654"/>
      <c r="T71" s="3655"/>
      <c r="U71" s="3738"/>
      <c r="V71" s="3739"/>
      <c r="W71" s="3739"/>
      <c r="X71" s="3663"/>
      <c r="Y71" s="3285"/>
      <c r="Z71" s="3665"/>
      <c r="AA71" s="3285"/>
      <c r="AB71" s="3412"/>
      <c r="AC71" s="3414"/>
      <c r="AD71" s="3641"/>
      <c r="AE71" s="3642"/>
      <c r="AF71" s="3642"/>
      <c r="AG71" s="3642"/>
      <c r="AH71" s="3645"/>
      <c r="AI71" s="3642"/>
      <c r="AJ71" s="3642"/>
      <c r="AK71" s="3646"/>
      <c r="AL71" s="3630"/>
      <c r="AM71" s="3631"/>
      <c r="AN71" s="3632"/>
      <c r="AO71" s="3630"/>
      <c r="AP71" s="3631"/>
      <c r="AQ71" s="3631"/>
      <c r="AR71" s="3632"/>
      <c r="AS71" s="3769"/>
      <c r="AT71" s="3770"/>
      <c r="AU71" s="3770"/>
      <c r="AV71" s="3771"/>
      <c r="AW71" s="3478"/>
      <c r="AX71" s="3479"/>
      <c r="AY71" s="3479"/>
      <c r="AZ71" s="3702"/>
      <c r="BA71" s="3703"/>
      <c r="BB71" s="3704"/>
      <c r="BC71" s="527"/>
      <c r="BD71" s="510"/>
      <c r="BE71" s="510"/>
      <c r="BF71" s="886"/>
      <c r="BG71" s="3747"/>
      <c r="BH71" s="3748"/>
      <c r="BI71" s="3748"/>
      <c r="BJ71" s="3748"/>
      <c r="BK71" s="3748"/>
      <c r="BL71" s="3748"/>
      <c r="BM71" s="3748"/>
      <c r="BN71" s="3748"/>
      <c r="BO71" s="3748"/>
      <c r="BP71" s="3749"/>
    </row>
    <row r="72" spans="1:73" s="877" customFormat="1" ht="15" customHeight="1" thickBot="1">
      <c r="A72" s="3589"/>
      <c r="B72" s="3697"/>
      <c r="C72" s="3698"/>
      <c r="D72" s="3699"/>
      <c r="E72" s="3700"/>
      <c r="F72" s="3701"/>
      <c r="G72" s="3790"/>
      <c r="H72" s="3791"/>
      <c r="I72" s="3791"/>
      <c r="J72" s="3791"/>
      <c r="K72" s="3791"/>
      <c r="L72" s="3792"/>
      <c r="M72" s="3793"/>
      <c r="N72" s="3794"/>
      <c r="O72" s="3766"/>
      <c r="P72" s="3767"/>
      <c r="Q72" s="3768"/>
      <c r="R72" s="3775"/>
      <c r="S72" s="3776"/>
      <c r="T72" s="3777"/>
      <c r="U72" s="3772"/>
      <c r="V72" s="3773"/>
      <c r="W72" s="3773"/>
      <c r="X72" s="975"/>
      <c r="Y72" s="908" t="s">
        <v>28</v>
      </c>
      <c r="Z72" s="976"/>
      <c r="AA72" s="908" t="s">
        <v>28</v>
      </c>
      <c r="AB72" s="910">
        <f>IF((X72+Z72)&gt;=12,X72+Z72-12,X72+Z72)</f>
        <v>0</v>
      </c>
      <c r="AC72" s="911" t="s">
        <v>28</v>
      </c>
      <c r="AD72" s="977" t="s">
        <v>27</v>
      </c>
      <c r="AE72" s="3774"/>
      <c r="AF72" s="3774"/>
      <c r="AG72" s="978" t="s">
        <v>17</v>
      </c>
      <c r="AH72" s="979" t="s">
        <v>27</v>
      </c>
      <c r="AI72" s="3774"/>
      <c r="AJ72" s="3774"/>
      <c r="AK72" s="980" t="s">
        <v>17</v>
      </c>
      <c r="AL72" s="3778"/>
      <c r="AM72" s="3779"/>
      <c r="AN72" s="3780"/>
      <c r="AO72" s="3781"/>
      <c r="AP72" s="3782"/>
      <c r="AQ72" s="3782"/>
      <c r="AR72" s="3783"/>
      <c r="AS72" s="3784"/>
      <c r="AT72" s="3785"/>
      <c r="AU72" s="3785"/>
      <c r="AV72" s="3786"/>
      <c r="AW72" s="3594"/>
      <c r="AX72" s="3595"/>
      <c r="AY72" s="3595"/>
      <c r="AZ72" s="3787"/>
      <c r="BA72" s="3788"/>
      <c r="BB72" s="3789"/>
      <c r="BC72" s="162"/>
      <c r="BD72" s="86"/>
      <c r="BE72" s="86"/>
      <c r="BF72" s="916"/>
      <c r="BG72" s="3763"/>
      <c r="BH72" s="3764"/>
      <c r="BI72" s="3764"/>
      <c r="BJ72" s="3764"/>
      <c r="BK72" s="3764"/>
      <c r="BL72" s="3764"/>
      <c r="BM72" s="3764"/>
      <c r="BN72" s="3764"/>
      <c r="BO72" s="3764"/>
      <c r="BP72" s="3765"/>
    </row>
    <row r="73" spans="1:73" s="877" customFormat="1" ht="14.1" customHeight="1">
      <c r="A73" s="3567" t="s">
        <v>952</v>
      </c>
      <c r="B73" s="3568"/>
      <c r="C73" s="3568"/>
      <c r="D73" s="3568"/>
      <c r="E73" s="3568"/>
      <c r="F73" s="3568"/>
      <c r="G73" s="3568"/>
      <c r="H73" s="3568"/>
      <c r="I73" s="3568"/>
      <c r="J73" s="3568"/>
      <c r="K73" s="3568"/>
      <c r="L73" s="3568"/>
      <c r="M73" s="3568"/>
      <c r="N73" s="3568"/>
      <c r="O73" s="3568"/>
      <c r="P73" s="3568"/>
      <c r="Q73" s="3568"/>
      <c r="R73" s="3568"/>
      <c r="S73" s="3568"/>
      <c r="T73" s="3568"/>
      <c r="U73" s="3568"/>
      <c r="V73" s="3568"/>
      <c r="W73" s="3569"/>
      <c r="X73" s="917" t="str">
        <f>IFERROR((X52+X55+X58+X61+X64+X67+X70)/COUNTA(G52:L72),"")</f>
        <v/>
      </c>
      <c r="Y73" s="918" t="s">
        <v>98</v>
      </c>
      <c r="Z73" s="919" t="str">
        <f>IFERROR((Z52+Z55+Z58+Z61+Z64+Z67+Z70)/COUNTA(G52:L72),"")</f>
        <v/>
      </c>
      <c r="AA73" s="920" t="s">
        <v>98</v>
      </c>
      <c r="AB73" s="919">
        <f>BU74</f>
        <v>0</v>
      </c>
      <c r="AC73" s="918" t="s">
        <v>98</v>
      </c>
      <c r="AD73" s="3573" t="str">
        <f>IFERROR(SUM(AD52,AD55,AD58,AD61,AD64,AD67,AD70)/COUNTA(AD52,AD55,AD58,AD61,AD64,AD67,AD70),"")</f>
        <v/>
      </c>
      <c r="AE73" s="3574"/>
      <c r="AF73" s="3574"/>
      <c r="AG73" s="3575"/>
      <c r="AH73" s="3573" t="str">
        <f>IFERROR(SUM(AH52,AH55,AH58,AH61,AH64,AH67,AH70)/COUNTA(AH52,AH55,AH58,AH61,AH64,AH67,AH70),"")</f>
        <v/>
      </c>
      <c r="AI73" s="3574"/>
      <c r="AJ73" s="3574"/>
      <c r="AK73" s="3575"/>
      <c r="AL73" s="3579"/>
      <c r="AM73" s="3580"/>
      <c r="AN73" s="3580"/>
      <c r="AO73" s="3580"/>
      <c r="AP73" s="3580"/>
      <c r="AQ73" s="3580"/>
      <c r="AR73" s="3580"/>
      <c r="AS73" s="3580"/>
      <c r="AT73" s="3580"/>
      <c r="AU73" s="3580"/>
      <c r="AV73" s="3581"/>
      <c r="AW73" s="3585" t="str">
        <f>IFERROR(SUM(AW52:AY72)/COUNTA(G52:L72),"")</f>
        <v/>
      </c>
      <c r="AX73" s="3586"/>
      <c r="AY73" s="3586"/>
      <c r="AZ73" s="3597" t="str">
        <f>IFERROR(AVERAGE(AZ52,AZ55,AZ58,AZ61,AZ64,AZ67,AZ70),"")</f>
        <v/>
      </c>
      <c r="BA73" s="3598"/>
      <c r="BB73" s="3599"/>
      <c r="BC73" s="3603"/>
      <c r="BD73" s="3604"/>
      <c r="BE73" s="3604"/>
      <c r="BF73" s="3605"/>
      <c r="BG73" s="3609"/>
      <c r="BH73" s="3610"/>
      <c r="BI73" s="3610"/>
      <c r="BJ73" s="3610"/>
      <c r="BK73" s="3610"/>
      <c r="BL73" s="3610"/>
      <c r="BM73" s="3610"/>
      <c r="BN73" s="3610"/>
      <c r="BO73" s="3610"/>
      <c r="BP73" s="3611"/>
      <c r="BT73" s="921">
        <f>INT(BT74/12)</f>
        <v>0</v>
      </c>
      <c r="BU73" s="921">
        <f>MOD(BT74,12)</f>
        <v>0</v>
      </c>
    </row>
    <row r="74" spans="1:73" s="877" customFormat="1" ht="14.1" customHeight="1" thickBot="1">
      <c r="A74" s="3570"/>
      <c r="B74" s="3571"/>
      <c r="C74" s="3571"/>
      <c r="D74" s="3571"/>
      <c r="E74" s="3571"/>
      <c r="F74" s="3571"/>
      <c r="G74" s="3571"/>
      <c r="H74" s="3571"/>
      <c r="I74" s="3571"/>
      <c r="J74" s="3571"/>
      <c r="K74" s="3571"/>
      <c r="L74" s="3571"/>
      <c r="M74" s="3571"/>
      <c r="N74" s="3571"/>
      <c r="O74" s="3571"/>
      <c r="P74" s="3571"/>
      <c r="Q74" s="3571"/>
      <c r="R74" s="3571"/>
      <c r="S74" s="3571"/>
      <c r="T74" s="3571"/>
      <c r="U74" s="3571"/>
      <c r="V74" s="3571"/>
      <c r="W74" s="3572"/>
      <c r="X74" s="922" t="str">
        <f>IFERROR((X54+X57+X60+X63+X66+X69+X72)/COUNTA(G52:L72),"")</f>
        <v/>
      </c>
      <c r="Y74" s="923" t="s">
        <v>28</v>
      </c>
      <c r="Z74" s="924" t="str">
        <f>IFERROR((Z54+Z57+Z60+Z63+Z66+Z69+Z72)/COUNTA(G52:L72),"")</f>
        <v/>
      </c>
      <c r="AA74" s="923" t="s">
        <v>28</v>
      </c>
      <c r="AB74" s="924">
        <f>BU73</f>
        <v>0</v>
      </c>
      <c r="AC74" s="923" t="s">
        <v>28</v>
      </c>
      <c r="AD74" s="3576"/>
      <c r="AE74" s="3577"/>
      <c r="AF74" s="3577"/>
      <c r="AG74" s="3578"/>
      <c r="AH74" s="3576"/>
      <c r="AI74" s="3577"/>
      <c r="AJ74" s="3577"/>
      <c r="AK74" s="3578"/>
      <c r="AL74" s="3582"/>
      <c r="AM74" s="3583"/>
      <c r="AN74" s="3583"/>
      <c r="AO74" s="3583"/>
      <c r="AP74" s="3583"/>
      <c r="AQ74" s="3583"/>
      <c r="AR74" s="3583"/>
      <c r="AS74" s="3583"/>
      <c r="AT74" s="3583"/>
      <c r="AU74" s="3583"/>
      <c r="AV74" s="3584"/>
      <c r="AW74" s="3587"/>
      <c r="AX74" s="3588"/>
      <c r="AY74" s="3588"/>
      <c r="AZ74" s="3600"/>
      <c r="BA74" s="3601"/>
      <c r="BB74" s="3602"/>
      <c r="BC74" s="3606"/>
      <c r="BD74" s="3607"/>
      <c r="BE74" s="3607"/>
      <c r="BF74" s="3608"/>
      <c r="BG74" s="3612"/>
      <c r="BH74" s="3613"/>
      <c r="BI74" s="3613"/>
      <c r="BJ74" s="3613"/>
      <c r="BK74" s="3613"/>
      <c r="BL74" s="3613"/>
      <c r="BM74" s="3613"/>
      <c r="BN74" s="3613"/>
      <c r="BO74" s="3613"/>
      <c r="BP74" s="3614"/>
      <c r="BT74" s="921">
        <f>IFERROR(SUM(AB54,AB57,AB60,AB63,AB66,AB69,AB72)/COUNTA(G52:L72),0)</f>
        <v>0</v>
      </c>
      <c r="BU74" s="921">
        <f>IFERROR(SUM(AB52,AB55,AB58,AB61,AB64,AB67,AB70)/COUNTA(G52:L72),0)</f>
        <v>0</v>
      </c>
    </row>
    <row r="75" spans="1:73" s="877" customFormat="1" ht="14.1" customHeight="1">
      <c r="A75" s="3615" t="s">
        <v>91</v>
      </c>
      <c r="B75" s="3615"/>
      <c r="C75" s="925" t="s">
        <v>92</v>
      </c>
      <c r="D75" s="3616" t="s">
        <v>1740</v>
      </c>
      <c r="E75" s="3616"/>
      <c r="F75" s="3616"/>
      <c r="G75" s="3616"/>
      <c r="H75" s="3616"/>
      <c r="I75" s="3616"/>
      <c r="J75" s="3616"/>
      <c r="K75" s="3616"/>
      <c r="L75" s="3616"/>
      <c r="M75" s="3616"/>
      <c r="N75" s="3616"/>
      <c r="O75" s="3616"/>
      <c r="P75" s="3616"/>
      <c r="Q75" s="3616"/>
      <c r="R75" s="3616"/>
      <c r="S75" s="3616"/>
      <c r="T75" s="3616"/>
      <c r="U75" s="3616"/>
      <c r="V75" s="3616"/>
      <c r="W75" s="3616"/>
      <c r="X75" s="3616"/>
      <c r="Y75" s="3616"/>
      <c r="Z75" s="3616"/>
      <c r="AA75" s="3616"/>
      <c r="AB75" s="3616"/>
      <c r="AC75" s="3616"/>
      <c r="AD75" s="3616"/>
      <c r="AE75" s="3616"/>
      <c r="AF75" s="3616"/>
      <c r="AG75" s="3616"/>
      <c r="AH75" s="3616"/>
      <c r="AI75" s="3616"/>
      <c r="AJ75" s="3616"/>
      <c r="AK75" s="3616"/>
      <c r="AL75" s="3616"/>
      <c r="AM75" s="3616"/>
      <c r="AN75" s="3616"/>
      <c r="AO75" s="3616"/>
      <c r="AP75" s="3616"/>
      <c r="AQ75" s="3616"/>
      <c r="AR75" s="3616"/>
      <c r="AS75" s="3616"/>
      <c r="AT75" s="3616"/>
      <c r="AU75" s="3616"/>
      <c r="AV75" s="3616"/>
      <c r="AW75" s="3616"/>
      <c r="AX75" s="3616"/>
      <c r="AY75" s="3616"/>
      <c r="AZ75" s="3616"/>
      <c r="BA75" s="3616"/>
      <c r="BB75" s="3616"/>
      <c r="BC75" s="3616"/>
      <c r="BD75" s="3616"/>
      <c r="BE75" s="3616"/>
      <c r="BF75" s="3616"/>
      <c r="BG75" s="3616"/>
      <c r="BH75" s="3616"/>
      <c r="BI75" s="3616"/>
      <c r="BJ75" s="3616"/>
      <c r="BK75" s="3616"/>
      <c r="BL75" s="3616"/>
      <c r="BM75" s="3616"/>
      <c r="BN75" s="3616"/>
      <c r="BO75" s="3616"/>
      <c r="BP75" s="3616"/>
    </row>
    <row r="76" spans="1:73" s="877" customFormat="1" ht="14.1" customHeight="1">
      <c r="A76" s="926"/>
      <c r="B76" s="926"/>
      <c r="C76" s="927"/>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1545"/>
      <c r="AV76" s="1545"/>
      <c r="AW76" s="1545"/>
      <c r="AX76" s="1545"/>
      <c r="AY76" s="1545"/>
      <c r="AZ76" s="1545"/>
      <c r="BA76" s="1545"/>
      <c r="BB76" s="1545"/>
      <c r="BC76" s="1545"/>
      <c r="BD76" s="1545"/>
      <c r="BE76" s="1545"/>
      <c r="BF76" s="1545"/>
      <c r="BG76" s="1545"/>
      <c r="BH76" s="1545"/>
      <c r="BI76" s="1545"/>
      <c r="BJ76" s="1545"/>
      <c r="BK76" s="1545"/>
      <c r="BL76" s="1545"/>
      <c r="BM76" s="1545"/>
      <c r="BN76" s="1545"/>
      <c r="BO76" s="1545"/>
      <c r="BP76" s="1545"/>
    </row>
    <row r="77" spans="1:73" s="877" customFormat="1" ht="12" customHeight="1">
      <c r="B77" s="859"/>
      <c r="C77" s="927" t="s">
        <v>864</v>
      </c>
      <c r="D77" s="3617" t="s">
        <v>1548</v>
      </c>
      <c r="E77" s="3617"/>
      <c r="F77" s="3617"/>
      <c r="G77" s="3617"/>
      <c r="H77" s="3617"/>
      <c r="I77" s="3617"/>
      <c r="J77" s="3617"/>
      <c r="K77" s="3617"/>
      <c r="L77" s="3617"/>
      <c r="M77" s="3617"/>
      <c r="N77" s="3617"/>
      <c r="O77" s="3617"/>
      <c r="P77" s="3617"/>
      <c r="Q77" s="3617"/>
      <c r="R77" s="3617"/>
      <c r="S77" s="3617"/>
      <c r="T77" s="3617"/>
      <c r="U77" s="3617"/>
      <c r="V77" s="3617"/>
      <c r="W77" s="3617"/>
      <c r="X77" s="3617"/>
      <c r="Y77" s="3617"/>
      <c r="Z77" s="3617"/>
      <c r="AA77" s="3617"/>
      <c r="AB77" s="3617"/>
      <c r="AC77" s="3617"/>
      <c r="AD77" s="3617"/>
      <c r="AE77" s="3617"/>
      <c r="AF77" s="3617"/>
      <c r="AG77" s="3617"/>
      <c r="AH77" s="3617"/>
      <c r="AI77" s="3617"/>
      <c r="AJ77" s="3617"/>
      <c r="AK77" s="3617"/>
      <c r="AL77" s="3617"/>
      <c r="AM77" s="3617"/>
      <c r="AN77" s="3617"/>
      <c r="AO77" s="3617"/>
      <c r="AP77" s="3617"/>
      <c r="AQ77" s="3617"/>
      <c r="AR77" s="3617"/>
      <c r="AS77" s="3617"/>
      <c r="AT77" s="3617"/>
      <c r="AU77" s="3617"/>
      <c r="AV77" s="3617"/>
      <c r="AW77" s="3617"/>
      <c r="AX77" s="3617"/>
      <c r="AY77" s="3617"/>
      <c r="AZ77" s="3617"/>
      <c r="BA77" s="3617"/>
      <c r="BB77" s="3617"/>
      <c r="BC77" s="3617"/>
      <c r="BD77" s="3617"/>
      <c r="BE77" s="3617"/>
      <c r="BF77" s="3617"/>
      <c r="BG77" s="3617"/>
      <c r="BH77" s="3617"/>
      <c r="BI77" s="3617"/>
      <c r="BJ77" s="3617"/>
      <c r="BK77" s="3617"/>
      <c r="BL77" s="3617"/>
      <c r="BM77" s="3617"/>
      <c r="BN77" s="3617"/>
      <c r="BO77" s="3617"/>
      <c r="BP77" s="3617"/>
    </row>
    <row r="78" spans="1:73" s="877" customFormat="1" ht="12" customHeight="1">
      <c r="C78" s="927" t="s">
        <v>865</v>
      </c>
      <c r="D78" s="2108" t="s">
        <v>1741</v>
      </c>
      <c r="E78" s="2108"/>
      <c r="F78" s="2108"/>
      <c r="G78" s="2108"/>
      <c r="H78" s="2108"/>
      <c r="I78" s="2108"/>
      <c r="J78" s="2108"/>
      <c r="K78" s="2108"/>
      <c r="L78" s="2108"/>
      <c r="M78" s="2108"/>
      <c r="N78" s="2108"/>
      <c r="O78" s="2108"/>
      <c r="P78" s="2108"/>
      <c r="Q78" s="2108"/>
      <c r="R78" s="2108"/>
      <c r="S78" s="2108"/>
      <c r="T78" s="2108"/>
      <c r="U78" s="2108"/>
      <c r="V78" s="2108"/>
      <c r="W78" s="2108"/>
      <c r="X78" s="2108"/>
      <c r="Y78" s="2108"/>
      <c r="Z78" s="2108"/>
      <c r="AA78" s="2108"/>
      <c r="AB78" s="2108"/>
      <c r="AC78" s="2108"/>
      <c r="AD78" s="2108"/>
      <c r="AE78" s="2108"/>
      <c r="AF78" s="2108"/>
      <c r="AG78" s="2108"/>
      <c r="AH78" s="2108"/>
      <c r="AI78" s="2108"/>
      <c r="AJ78" s="2108"/>
      <c r="AK78" s="2108"/>
      <c r="AL78" s="2108"/>
      <c r="AM78" s="2108"/>
      <c r="AN78" s="2108"/>
      <c r="AO78" s="2108"/>
      <c r="AP78" s="2108"/>
      <c r="AQ78" s="2108"/>
      <c r="AR78" s="2108"/>
      <c r="AS78" s="2108"/>
      <c r="AT78" s="2108"/>
      <c r="AU78" s="2108"/>
      <c r="AV78" s="2108"/>
      <c r="AW78" s="2108"/>
      <c r="AX78" s="2108"/>
      <c r="AY78" s="2108"/>
      <c r="AZ78" s="2108"/>
      <c r="BA78" s="2108"/>
      <c r="BB78" s="2108"/>
      <c r="BC78" s="2108"/>
      <c r="BD78" s="2108"/>
      <c r="BE78" s="2108"/>
      <c r="BF78" s="2108"/>
      <c r="BG78" s="2108"/>
      <c r="BH78" s="2108"/>
      <c r="BI78" s="2108"/>
      <c r="BJ78" s="2108"/>
      <c r="BK78" s="2108"/>
      <c r="BL78" s="2108"/>
      <c r="BM78" s="2108"/>
      <c r="BN78" s="2108"/>
      <c r="BO78" s="2108"/>
      <c r="BP78" s="2108"/>
    </row>
    <row r="79" spans="1:73" s="877" customFormat="1" ht="12" customHeight="1">
      <c r="D79" s="2108"/>
      <c r="E79" s="2108"/>
      <c r="F79" s="2108"/>
      <c r="G79" s="2108"/>
      <c r="H79" s="2108"/>
      <c r="I79" s="2108"/>
      <c r="J79" s="2108"/>
      <c r="K79" s="2108"/>
      <c r="L79" s="2108"/>
      <c r="M79" s="2108"/>
      <c r="N79" s="2108"/>
      <c r="O79" s="2108"/>
      <c r="P79" s="2108"/>
      <c r="Q79" s="2108"/>
      <c r="R79" s="2108"/>
      <c r="S79" s="2108"/>
      <c r="T79" s="2108"/>
      <c r="U79" s="2108"/>
      <c r="V79" s="2108"/>
      <c r="W79" s="2108"/>
      <c r="X79" s="2108"/>
      <c r="Y79" s="2108"/>
      <c r="Z79" s="2108"/>
      <c r="AA79" s="2108"/>
      <c r="AB79" s="2108"/>
      <c r="AC79" s="2108"/>
      <c r="AD79" s="2108"/>
      <c r="AE79" s="2108"/>
      <c r="AF79" s="2108"/>
      <c r="AG79" s="2108"/>
      <c r="AH79" s="2108"/>
      <c r="AI79" s="2108"/>
      <c r="AJ79" s="2108"/>
      <c r="AK79" s="2108"/>
      <c r="AL79" s="2108"/>
      <c r="AM79" s="2108"/>
      <c r="AN79" s="2108"/>
      <c r="AO79" s="2108"/>
      <c r="AP79" s="2108"/>
      <c r="AQ79" s="2108"/>
      <c r="AR79" s="2108"/>
      <c r="AS79" s="2108"/>
      <c r="AT79" s="2108"/>
      <c r="AU79" s="2108"/>
      <c r="AV79" s="2108"/>
      <c r="AW79" s="2108"/>
      <c r="AX79" s="2108"/>
      <c r="AY79" s="2108"/>
      <c r="AZ79" s="2108"/>
      <c r="BA79" s="2108"/>
      <c r="BB79" s="2108"/>
      <c r="BC79" s="2108"/>
      <c r="BD79" s="2108"/>
      <c r="BE79" s="2108"/>
      <c r="BF79" s="2108"/>
      <c r="BG79" s="2108"/>
      <c r="BH79" s="2108"/>
      <c r="BI79" s="2108"/>
      <c r="BJ79" s="2108"/>
      <c r="BK79" s="2108"/>
      <c r="BL79" s="2108"/>
      <c r="BM79" s="2108"/>
      <c r="BN79" s="2108"/>
      <c r="BO79" s="2108"/>
      <c r="BP79" s="2108"/>
    </row>
    <row r="80" spans="1:73" s="877" customFormat="1" ht="12" customHeight="1">
      <c r="C80" s="927" t="s">
        <v>866</v>
      </c>
      <c r="D80" s="2108" t="s">
        <v>1266</v>
      </c>
      <c r="E80" s="2108"/>
      <c r="F80" s="2108"/>
      <c r="G80" s="2108"/>
      <c r="H80" s="2108"/>
      <c r="I80" s="2108"/>
      <c r="J80" s="2108"/>
      <c r="K80" s="2108"/>
      <c r="L80" s="2108"/>
      <c r="M80" s="2108"/>
      <c r="N80" s="2108"/>
      <c r="O80" s="2108"/>
      <c r="P80" s="2108"/>
      <c r="Q80" s="2108"/>
      <c r="R80" s="2108"/>
      <c r="S80" s="2108"/>
      <c r="T80" s="2108"/>
      <c r="U80" s="2108"/>
      <c r="V80" s="2108"/>
      <c r="W80" s="2108"/>
      <c r="X80" s="2108"/>
      <c r="Y80" s="2108"/>
      <c r="Z80" s="2108"/>
      <c r="AA80" s="2108"/>
      <c r="AB80" s="2108"/>
      <c r="AC80" s="2108"/>
      <c r="AD80" s="2108"/>
      <c r="AE80" s="2108"/>
      <c r="AF80" s="2108"/>
      <c r="AG80" s="2108"/>
      <c r="AH80" s="2108"/>
      <c r="AI80" s="2108"/>
      <c r="AJ80" s="2108"/>
      <c r="AK80" s="2108"/>
      <c r="AL80" s="2108"/>
      <c r="AM80" s="2108"/>
      <c r="AN80" s="2108"/>
      <c r="AO80" s="2108"/>
      <c r="AP80" s="2108"/>
      <c r="AQ80" s="2108"/>
      <c r="AR80" s="2108"/>
      <c r="AS80" s="2108"/>
      <c r="AT80" s="2108"/>
      <c r="AU80" s="2108"/>
      <c r="AV80" s="2108"/>
      <c r="AW80" s="2108"/>
      <c r="AX80" s="2108"/>
      <c r="AY80" s="2108"/>
      <c r="AZ80" s="2108"/>
      <c r="BA80" s="2108"/>
      <c r="BB80" s="2108"/>
      <c r="BC80" s="2108"/>
      <c r="BD80" s="2108"/>
      <c r="BE80" s="2108"/>
      <c r="BF80" s="2108"/>
      <c r="BG80" s="2108"/>
      <c r="BH80" s="2108"/>
      <c r="BI80" s="2108"/>
      <c r="BJ80" s="2108"/>
      <c r="BK80" s="2108"/>
      <c r="BL80" s="2108"/>
      <c r="BM80" s="2108"/>
      <c r="BN80" s="2108"/>
      <c r="BO80" s="2108"/>
      <c r="BP80" s="2108"/>
    </row>
    <row r="81" spans="3:68" s="877" customFormat="1" ht="12" customHeight="1">
      <c r="D81" s="2108"/>
      <c r="E81" s="2108"/>
      <c r="F81" s="2108"/>
      <c r="G81" s="2108"/>
      <c r="H81" s="2108"/>
      <c r="I81" s="2108"/>
      <c r="J81" s="2108"/>
      <c r="K81" s="2108"/>
      <c r="L81" s="2108"/>
      <c r="M81" s="2108"/>
      <c r="N81" s="2108"/>
      <c r="O81" s="2108"/>
      <c r="P81" s="2108"/>
      <c r="Q81" s="2108"/>
      <c r="R81" s="2108"/>
      <c r="S81" s="2108"/>
      <c r="T81" s="2108"/>
      <c r="U81" s="2108"/>
      <c r="V81" s="2108"/>
      <c r="W81" s="2108"/>
      <c r="X81" s="2108"/>
      <c r="Y81" s="2108"/>
      <c r="Z81" s="2108"/>
      <c r="AA81" s="2108"/>
      <c r="AB81" s="2108"/>
      <c r="AC81" s="2108"/>
      <c r="AD81" s="2108"/>
      <c r="AE81" s="2108"/>
      <c r="AF81" s="2108"/>
      <c r="AG81" s="2108"/>
      <c r="AH81" s="2108"/>
      <c r="AI81" s="2108"/>
      <c r="AJ81" s="2108"/>
      <c r="AK81" s="2108"/>
      <c r="AL81" s="2108"/>
      <c r="AM81" s="2108"/>
      <c r="AN81" s="2108"/>
      <c r="AO81" s="2108"/>
      <c r="AP81" s="2108"/>
      <c r="AQ81" s="2108"/>
      <c r="AR81" s="2108"/>
      <c r="AS81" s="2108"/>
      <c r="AT81" s="2108"/>
      <c r="AU81" s="2108"/>
      <c r="AV81" s="2108"/>
      <c r="AW81" s="2108"/>
      <c r="AX81" s="2108"/>
      <c r="AY81" s="2108"/>
      <c r="AZ81" s="2108"/>
      <c r="BA81" s="2108"/>
      <c r="BB81" s="2108"/>
      <c r="BC81" s="2108"/>
      <c r="BD81" s="2108"/>
      <c r="BE81" s="2108"/>
      <c r="BF81" s="2108"/>
      <c r="BG81" s="2108"/>
      <c r="BH81" s="2108"/>
      <c r="BI81" s="2108"/>
      <c r="BJ81" s="2108"/>
      <c r="BK81" s="2108"/>
      <c r="BL81" s="2108"/>
      <c r="BM81" s="2108"/>
      <c r="BN81" s="2108"/>
      <c r="BO81" s="2108"/>
      <c r="BP81" s="2108"/>
    </row>
    <row r="82" spans="3:68" s="877" customFormat="1" ht="12" customHeight="1">
      <c r="C82" s="928" t="s">
        <v>867</v>
      </c>
      <c r="D82" s="3596" t="s">
        <v>1582</v>
      </c>
      <c r="E82" s="3596"/>
      <c r="F82" s="3596"/>
      <c r="G82" s="3596"/>
      <c r="H82" s="3596"/>
      <c r="I82" s="3596"/>
      <c r="J82" s="3596"/>
      <c r="K82" s="3596"/>
      <c r="L82" s="3596"/>
      <c r="M82" s="3596"/>
      <c r="N82" s="3596"/>
      <c r="O82" s="3596"/>
      <c r="P82" s="3596"/>
      <c r="Q82" s="3596"/>
      <c r="R82" s="3596"/>
      <c r="S82" s="3596"/>
      <c r="T82" s="3596"/>
      <c r="U82" s="3596"/>
      <c r="V82" s="3596"/>
      <c r="W82" s="3596"/>
      <c r="X82" s="3596"/>
      <c r="Y82" s="3596"/>
      <c r="Z82" s="3596"/>
      <c r="AA82" s="3596"/>
      <c r="AB82" s="3596"/>
      <c r="AC82" s="3596"/>
      <c r="AD82" s="3596"/>
      <c r="AE82" s="3596"/>
      <c r="AF82" s="3596"/>
      <c r="AG82" s="3596"/>
      <c r="AH82" s="3596"/>
      <c r="AI82" s="3596"/>
      <c r="AJ82" s="3596"/>
      <c r="AK82" s="3596"/>
      <c r="AL82" s="3596"/>
      <c r="AM82" s="3596"/>
      <c r="AN82" s="3596"/>
      <c r="AO82" s="3596"/>
      <c r="AP82" s="3596"/>
      <c r="AQ82" s="3596"/>
      <c r="AR82" s="3596"/>
      <c r="AS82" s="3596"/>
      <c r="AT82" s="3596"/>
      <c r="AU82" s="3596"/>
      <c r="AV82" s="3596"/>
      <c r="AW82" s="3596"/>
      <c r="AX82" s="3596"/>
      <c r="AY82" s="3596"/>
      <c r="AZ82" s="3596"/>
      <c r="BA82" s="3596"/>
      <c r="BB82" s="3596"/>
      <c r="BC82" s="3596"/>
      <c r="BD82" s="3596"/>
      <c r="BE82" s="3596"/>
      <c r="BF82" s="3596"/>
      <c r="BG82" s="3596"/>
      <c r="BH82" s="3596"/>
      <c r="BI82" s="3596"/>
      <c r="BJ82" s="3596"/>
      <c r="BK82" s="3596"/>
      <c r="BL82" s="3596"/>
      <c r="BM82" s="3596"/>
      <c r="BN82" s="3596"/>
      <c r="BO82" s="3596"/>
      <c r="BP82" s="3596"/>
    </row>
    <row r="83" spans="3:68">
      <c r="C83" s="928"/>
      <c r="D83" s="928"/>
      <c r="E83" s="928"/>
      <c r="F83" s="877"/>
      <c r="G83" s="877"/>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877"/>
      <c r="BA83" s="877"/>
      <c r="BB83" s="877"/>
      <c r="BC83" s="877"/>
      <c r="BD83" s="877"/>
      <c r="BE83" s="877"/>
      <c r="BF83" s="877"/>
      <c r="BG83" s="877"/>
      <c r="BH83" s="877"/>
      <c r="BI83" s="877"/>
      <c r="BJ83" s="877"/>
      <c r="BK83" s="877"/>
      <c r="BL83" s="877"/>
      <c r="BM83" s="877"/>
      <c r="BN83" s="877"/>
      <c r="BO83" s="877"/>
      <c r="BP83" s="877"/>
    </row>
  </sheetData>
  <sheetProtection algorithmName="SHA-512" hashValue="3qQi238Xx+UiwnRWs0Dd+c8No6EhMZzhYn0yZq/gyMIw/6JIf0Lsd+VvuSpz5F1bpqWKaC9fDLgRg5CPG9QtxQ==" saltValue="WJXUTSEs6eVoAeBvj6pHGg==" spinCount="100000" sheet="1" formatCells="0" formatColumns="0" formatRows="0"/>
  <mergeCells count="600">
    <mergeCell ref="D78:BP79"/>
    <mergeCell ref="D80:BP81"/>
    <mergeCell ref="D82:BP82"/>
    <mergeCell ref="AZ73:BB74"/>
    <mergeCell ref="BC73:BF74"/>
    <mergeCell ref="BG73:BP74"/>
    <mergeCell ref="A75:B75"/>
    <mergeCell ref="D75:BP76"/>
    <mergeCell ref="D77:BP77"/>
    <mergeCell ref="AZ72:BB72"/>
    <mergeCell ref="A73:W74"/>
    <mergeCell ref="AD73:AG74"/>
    <mergeCell ref="AH73:AK74"/>
    <mergeCell ref="AL73:AV74"/>
    <mergeCell ref="AW73:AY74"/>
    <mergeCell ref="A70:A72"/>
    <mergeCell ref="B70:F71"/>
    <mergeCell ref="G70:L72"/>
    <mergeCell ref="M70:M72"/>
    <mergeCell ref="N70:N72"/>
    <mergeCell ref="B72:D72"/>
    <mergeCell ref="E72:F72"/>
    <mergeCell ref="AS70:AV70"/>
    <mergeCell ref="AW70:AY72"/>
    <mergeCell ref="AZ70:BB71"/>
    <mergeCell ref="BG70:BP72"/>
    <mergeCell ref="O71:Q72"/>
    <mergeCell ref="AL71:AN71"/>
    <mergeCell ref="AO71:AR71"/>
    <mergeCell ref="AS71:AV71"/>
    <mergeCell ref="U72:W72"/>
    <mergeCell ref="AE72:AF72"/>
    <mergeCell ref="AB70:AB71"/>
    <mergeCell ref="AC70:AC71"/>
    <mergeCell ref="AD70:AG71"/>
    <mergeCell ref="AH70:AK71"/>
    <mergeCell ref="AL70:AN70"/>
    <mergeCell ref="AO70:AR70"/>
    <mergeCell ref="R70:T72"/>
    <mergeCell ref="U70:W71"/>
    <mergeCell ref="X70:X71"/>
    <mergeCell ref="Y70:Y71"/>
    <mergeCell ref="Z70:Z71"/>
    <mergeCell ref="AA70:AA71"/>
    <mergeCell ref="O70:Q70"/>
    <mergeCell ref="AI72:AJ72"/>
    <mergeCell ref="AL72:AN72"/>
    <mergeCell ref="AO72:AR72"/>
    <mergeCell ref="AS72:AV72"/>
    <mergeCell ref="AE69:AF69"/>
    <mergeCell ref="AI69:AJ69"/>
    <mergeCell ref="AL69:AN69"/>
    <mergeCell ref="AZ67:BB68"/>
    <mergeCell ref="BG67:BP69"/>
    <mergeCell ref="O68:Q69"/>
    <mergeCell ref="AL68:AN68"/>
    <mergeCell ref="AO68:AR68"/>
    <mergeCell ref="AS68:AV68"/>
    <mergeCell ref="AO69:AR69"/>
    <mergeCell ref="AS69:AV69"/>
    <mergeCell ref="AZ69:BB69"/>
    <mergeCell ref="AD67:AG68"/>
    <mergeCell ref="AH67:AK68"/>
    <mergeCell ref="AL67:AN67"/>
    <mergeCell ref="AO67:AR67"/>
    <mergeCell ref="AS67:AV67"/>
    <mergeCell ref="AW67:AY69"/>
    <mergeCell ref="X67:X68"/>
    <mergeCell ref="Y67:Y68"/>
    <mergeCell ref="Z67:Z68"/>
    <mergeCell ref="AA67:AA68"/>
    <mergeCell ref="AB67:AB68"/>
    <mergeCell ref="AC67:AC68"/>
    <mergeCell ref="A67:A69"/>
    <mergeCell ref="B67:F68"/>
    <mergeCell ref="G67:L69"/>
    <mergeCell ref="M67:M69"/>
    <mergeCell ref="N67:N69"/>
    <mergeCell ref="O67:Q67"/>
    <mergeCell ref="R67:T69"/>
    <mergeCell ref="U67:W68"/>
    <mergeCell ref="B66:D66"/>
    <mergeCell ref="E66:F66"/>
    <mergeCell ref="U66:W66"/>
    <mergeCell ref="B69:D69"/>
    <mergeCell ref="E69:F69"/>
    <mergeCell ref="U69:W69"/>
    <mergeCell ref="BG64:BP66"/>
    <mergeCell ref="O65:Q66"/>
    <mergeCell ref="AL65:AN65"/>
    <mergeCell ref="AO65:AR65"/>
    <mergeCell ref="AS65:AV65"/>
    <mergeCell ref="AO66:AR66"/>
    <mergeCell ref="AA64:AA65"/>
    <mergeCell ref="AB64:AB65"/>
    <mergeCell ref="AC64:AC65"/>
    <mergeCell ref="AD64:AG65"/>
    <mergeCell ref="AH64:AK65"/>
    <mergeCell ref="AL64:AN64"/>
    <mergeCell ref="O64:Q64"/>
    <mergeCell ref="R64:T66"/>
    <mergeCell ref="U64:W65"/>
    <mergeCell ref="X64:X65"/>
    <mergeCell ref="Y64:Y65"/>
    <mergeCell ref="Z64:Z65"/>
    <mergeCell ref="AS66:AV66"/>
    <mergeCell ref="AZ66:BB66"/>
    <mergeCell ref="AE66:AF66"/>
    <mergeCell ref="AI66:AJ66"/>
    <mergeCell ref="AL66:AN66"/>
    <mergeCell ref="AZ63:BB63"/>
    <mergeCell ref="A64:A66"/>
    <mergeCell ref="B64:F65"/>
    <mergeCell ref="G64:L66"/>
    <mergeCell ref="M64:M66"/>
    <mergeCell ref="N64:N66"/>
    <mergeCell ref="A61:A63"/>
    <mergeCell ref="B61:F62"/>
    <mergeCell ref="G61:L63"/>
    <mergeCell ref="M61:M63"/>
    <mergeCell ref="N61:N63"/>
    <mergeCell ref="B63:D63"/>
    <mergeCell ref="E63:F63"/>
    <mergeCell ref="AO64:AR64"/>
    <mergeCell ref="AS64:AV64"/>
    <mergeCell ref="AW64:AY66"/>
    <mergeCell ref="AZ64:BB65"/>
    <mergeCell ref="AS61:AV61"/>
    <mergeCell ref="AW61:AY63"/>
    <mergeCell ref="AZ61:BB62"/>
    <mergeCell ref="BG61:BP63"/>
    <mergeCell ref="O62:Q63"/>
    <mergeCell ref="AL62:AN62"/>
    <mergeCell ref="AO62:AR62"/>
    <mergeCell ref="AS62:AV62"/>
    <mergeCell ref="U63:W63"/>
    <mergeCell ref="AE63:AF63"/>
    <mergeCell ref="AB61:AB62"/>
    <mergeCell ref="AC61:AC62"/>
    <mergeCell ref="AD61:AG62"/>
    <mergeCell ref="AH61:AK62"/>
    <mergeCell ref="AL61:AN61"/>
    <mergeCell ref="AO61:AR61"/>
    <mergeCell ref="R61:T63"/>
    <mergeCell ref="U61:W62"/>
    <mergeCell ref="X61:X62"/>
    <mergeCell ref="Y61:Y62"/>
    <mergeCell ref="Z61:Z62"/>
    <mergeCell ref="AA61:AA62"/>
    <mergeCell ref="O61:Q61"/>
    <mergeCell ref="AI63:AJ63"/>
    <mergeCell ref="AL63:AN63"/>
    <mergeCell ref="AO63:AR63"/>
    <mergeCell ref="AS63:AV63"/>
    <mergeCell ref="AE60:AF60"/>
    <mergeCell ref="AI60:AJ60"/>
    <mergeCell ref="AL60:AN60"/>
    <mergeCell ref="AZ58:BB59"/>
    <mergeCell ref="BG58:BP60"/>
    <mergeCell ref="O59:Q60"/>
    <mergeCell ref="AL59:AN59"/>
    <mergeCell ref="AO59:AR59"/>
    <mergeCell ref="AS59:AV59"/>
    <mergeCell ref="AO60:AR60"/>
    <mergeCell ref="AS60:AV60"/>
    <mergeCell ref="AZ60:BB60"/>
    <mergeCell ref="AD58:AG59"/>
    <mergeCell ref="AH58:AK59"/>
    <mergeCell ref="AL58:AN58"/>
    <mergeCell ref="AO58:AR58"/>
    <mergeCell ref="AS58:AV58"/>
    <mergeCell ref="AW58:AY60"/>
    <mergeCell ref="X58:X59"/>
    <mergeCell ref="Y58:Y59"/>
    <mergeCell ref="Z58:Z59"/>
    <mergeCell ref="AA58:AA59"/>
    <mergeCell ref="AB58:AB59"/>
    <mergeCell ref="AC58:AC59"/>
    <mergeCell ref="A58:A60"/>
    <mergeCell ref="B58:F59"/>
    <mergeCell ref="G58:L60"/>
    <mergeCell ref="M58:M60"/>
    <mergeCell ref="N58:N60"/>
    <mergeCell ref="O58:Q58"/>
    <mergeCell ref="R58:T60"/>
    <mergeCell ref="U58:W59"/>
    <mergeCell ref="B57:D57"/>
    <mergeCell ref="E57:F57"/>
    <mergeCell ref="U57:W57"/>
    <mergeCell ref="B60:D60"/>
    <mergeCell ref="E60:F60"/>
    <mergeCell ref="U60:W60"/>
    <mergeCell ref="BG55:BP57"/>
    <mergeCell ref="O56:Q57"/>
    <mergeCell ref="AL56:AN56"/>
    <mergeCell ref="AO56:AR56"/>
    <mergeCell ref="AS56:AV56"/>
    <mergeCell ref="AO57:AR57"/>
    <mergeCell ref="AA55:AA56"/>
    <mergeCell ref="AB55:AB56"/>
    <mergeCell ref="AC55:AC56"/>
    <mergeCell ref="AD55:AG56"/>
    <mergeCell ref="AH55:AK56"/>
    <mergeCell ref="AL55:AN55"/>
    <mergeCell ref="O55:Q55"/>
    <mergeCell ref="R55:T57"/>
    <mergeCell ref="U55:W56"/>
    <mergeCell ref="X55:X56"/>
    <mergeCell ref="Y55:Y56"/>
    <mergeCell ref="Z55:Z56"/>
    <mergeCell ref="AS57:AV57"/>
    <mergeCell ref="AZ57:BB57"/>
    <mergeCell ref="AE57:AF57"/>
    <mergeCell ref="AI57:AJ57"/>
    <mergeCell ref="AL57:AN57"/>
    <mergeCell ref="AZ54:BB54"/>
    <mergeCell ref="A55:A57"/>
    <mergeCell ref="B55:F56"/>
    <mergeCell ref="G55:L57"/>
    <mergeCell ref="M55:M57"/>
    <mergeCell ref="N55:N57"/>
    <mergeCell ref="A52:A54"/>
    <mergeCell ref="B52:F53"/>
    <mergeCell ref="G52:L54"/>
    <mergeCell ref="M52:M54"/>
    <mergeCell ref="N52:N54"/>
    <mergeCell ref="B54:D54"/>
    <mergeCell ref="E54:F54"/>
    <mergeCell ref="AO55:AR55"/>
    <mergeCell ref="AS55:AV55"/>
    <mergeCell ref="AW55:AY57"/>
    <mergeCell ref="AZ55:BB56"/>
    <mergeCell ref="AS52:AV52"/>
    <mergeCell ref="AW52:AY54"/>
    <mergeCell ref="AZ52:BB53"/>
    <mergeCell ref="BG52:BP54"/>
    <mergeCell ref="O53:Q54"/>
    <mergeCell ref="AL53:AN53"/>
    <mergeCell ref="AO53:AR53"/>
    <mergeCell ref="AS53:AV53"/>
    <mergeCell ref="U54:W54"/>
    <mergeCell ref="AE54:AF54"/>
    <mergeCell ref="AB52:AB53"/>
    <mergeCell ref="AC52:AC53"/>
    <mergeCell ref="AD52:AG53"/>
    <mergeCell ref="AH52:AK53"/>
    <mergeCell ref="AL52:AN52"/>
    <mergeCell ref="AO52:AR52"/>
    <mergeCell ref="R52:T54"/>
    <mergeCell ref="U52:W53"/>
    <mergeCell ref="X52:X53"/>
    <mergeCell ref="Y52:Y53"/>
    <mergeCell ref="Z52:Z53"/>
    <mergeCell ref="AA52:AA53"/>
    <mergeCell ref="O52:Q52"/>
    <mergeCell ref="AI54:AJ54"/>
    <mergeCell ref="AL54:AN54"/>
    <mergeCell ref="AO54:AR54"/>
    <mergeCell ref="AS54:AV54"/>
    <mergeCell ref="B50:D51"/>
    <mergeCell ref="E50:F51"/>
    <mergeCell ref="AL50:AN50"/>
    <mergeCell ref="AO50:AR50"/>
    <mergeCell ref="AS50:AV50"/>
    <mergeCell ref="AZ50:BB51"/>
    <mergeCell ref="AE51:AF51"/>
    <mergeCell ref="AI51:AJ51"/>
    <mergeCell ref="AL51:AN51"/>
    <mergeCell ref="AO51:AR51"/>
    <mergeCell ref="Z48:AA51"/>
    <mergeCell ref="AB48:AC51"/>
    <mergeCell ref="AL48:AV48"/>
    <mergeCell ref="AZ48:BB49"/>
    <mergeCell ref="O46:Q48"/>
    <mergeCell ref="R46:T51"/>
    <mergeCell ref="U46:AC47"/>
    <mergeCell ref="AD46:AK46"/>
    <mergeCell ref="AL46:AV47"/>
    <mergeCell ref="AW46:AY51"/>
    <mergeCell ref="D37:BP38"/>
    <mergeCell ref="D39:BP40"/>
    <mergeCell ref="D41:BP41"/>
    <mergeCell ref="A42:BP42"/>
    <mergeCell ref="A44:BP44"/>
    <mergeCell ref="A46:A51"/>
    <mergeCell ref="B46:F49"/>
    <mergeCell ref="G46:L51"/>
    <mergeCell ref="M46:M51"/>
    <mergeCell ref="N46:N51"/>
    <mergeCell ref="BG48:BP51"/>
    <mergeCell ref="O49:Q51"/>
    <mergeCell ref="U49:W51"/>
    <mergeCell ref="X49:Y51"/>
    <mergeCell ref="AL49:AN49"/>
    <mergeCell ref="AO49:AR49"/>
    <mergeCell ref="AS49:AV49"/>
    <mergeCell ref="AS51:AV51"/>
    <mergeCell ref="AZ46:BB47"/>
    <mergeCell ref="BC46:BF51"/>
    <mergeCell ref="BG46:BP47"/>
    <mergeCell ref="AD47:AG50"/>
    <mergeCell ref="AH47:AK50"/>
    <mergeCell ref="U48:Y48"/>
    <mergeCell ref="AZ32:BB33"/>
    <mergeCell ref="BC32:BF33"/>
    <mergeCell ref="BG32:BP33"/>
    <mergeCell ref="A34:B34"/>
    <mergeCell ref="D34:BP35"/>
    <mergeCell ref="D36:BP36"/>
    <mergeCell ref="AI31:AJ31"/>
    <mergeCell ref="AL31:AN31"/>
    <mergeCell ref="AO31:AR31"/>
    <mergeCell ref="AS31:AV31"/>
    <mergeCell ref="AZ31:BB31"/>
    <mergeCell ref="A32:W33"/>
    <mergeCell ref="AD32:AG33"/>
    <mergeCell ref="AH32:AK33"/>
    <mergeCell ref="AL32:AV33"/>
    <mergeCell ref="AW32:AY33"/>
    <mergeCell ref="A29:A31"/>
    <mergeCell ref="B29:F30"/>
    <mergeCell ref="G29:L31"/>
    <mergeCell ref="M29:M31"/>
    <mergeCell ref="N29:N31"/>
    <mergeCell ref="B31:D31"/>
    <mergeCell ref="E31:F31"/>
    <mergeCell ref="AS29:AV29"/>
    <mergeCell ref="AW29:AY31"/>
    <mergeCell ref="AZ29:BB30"/>
    <mergeCell ref="BG29:BP31"/>
    <mergeCell ref="O30:Q31"/>
    <mergeCell ref="AL30:AN30"/>
    <mergeCell ref="AO30:AR30"/>
    <mergeCell ref="AS30:AV30"/>
    <mergeCell ref="U31:W31"/>
    <mergeCell ref="AE31:AF31"/>
    <mergeCell ref="AB29:AB30"/>
    <mergeCell ref="AC29:AC30"/>
    <mergeCell ref="AD29:AG30"/>
    <mergeCell ref="AH29:AK30"/>
    <mergeCell ref="AL29:AN29"/>
    <mergeCell ref="AO29:AR29"/>
    <mergeCell ref="R29:T31"/>
    <mergeCell ref="U29:W30"/>
    <mergeCell ref="X29:X30"/>
    <mergeCell ref="Y29:Y30"/>
    <mergeCell ref="Z29:Z30"/>
    <mergeCell ref="AA29:AA30"/>
    <mergeCell ref="O29:Q29"/>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A26:A28"/>
    <mergeCell ref="B26:F27"/>
    <mergeCell ref="G26:L28"/>
    <mergeCell ref="M26:M28"/>
    <mergeCell ref="N26:N28"/>
    <mergeCell ref="O26:Q26"/>
    <mergeCell ref="R26:T28"/>
    <mergeCell ref="U26:W27"/>
    <mergeCell ref="B25:D25"/>
    <mergeCell ref="E25:F25"/>
    <mergeCell ref="U25:W25"/>
    <mergeCell ref="B28:D28"/>
    <mergeCell ref="E28:F28"/>
    <mergeCell ref="U28:W28"/>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AZ11:BB12"/>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B9:D10"/>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A1:BP1"/>
    <mergeCell ref="A3:BP3"/>
    <mergeCell ref="A5:A10"/>
    <mergeCell ref="B5:F8"/>
    <mergeCell ref="G5:L10"/>
    <mergeCell ref="M5:M10"/>
    <mergeCell ref="N5:N10"/>
    <mergeCell ref="O5:Q7"/>
    <mergeCell ref="R5:T10"/>
    <mergeCell ref="U5:AC6"/>
    <mergeCell ref="U7:Y7"/>
    <mergeCell ref="Z7:AA10"/>
    <mergeCell ref="AB7:AC10"/>
    <mergeCell ref="AL7:AV7"/>
    <mergeCell ref="AZ7:BB8"/>
    <mergeCell ref="BG7:BP10"/>
    <mergeCell ref="AD5:AK5"/>
    <mergeCell ref="AL5:AV6"/>
    <mergeCell ref="AW5:AY10"/>
    <mergeCell ref="AZ5:BB6"/>
    <mergeCell ref="BC5:BF10"/>
    <mergeCell ref="BG5:BP6"/>
    <mergeCell ref="AD6:AG9"/>
    <mergeCell ref="AH6:AK9"/>
  </mergeCells>
  <phoneticPr fontId="4"/>
  <conditionalFormatting sqref="B13:D13">
    <cfRule type="containsBlanks" dxfId="224" priority="40">
      <formula>LEN(TRIM(B13))=0</formula>
    </cfRule>
  </conditionalFormatting>
  <conditionalFormatting sqref="B16:D16">
    <cfRule type="containsBlanks" dxfId="223" priority="38">
      <formula>LEN(TRIM(B16))=0</formula>
    </cfRule>
  </conditionalFormatting>
  <conditionalFormatting sqref="B19:D19">
    <cfRule type="containsBlanks" dxfId="222" priority="36">
      <formula>LEN(TRIM(B19))=0</formula>
    </cfRule>
  </conditionalFormatting>
  <conditionalFormatting sqref="B22:D22">
    <cfRule type="containsBlanks" dxfId="221" priority="34">
      <formula>LEN(TRIM(B22))=0</formula>
    </cfRule>
  </conditionalFormatting>
  <conditionalFormatting sqref="B25:D25">
    <cfRule type="containsBlanks" dxfId="220" priority="32">
      <formula>LEN(TRIM(B25))=0</formula>
    </cfRule>
  </conditionalFormatting>
  <conditionalFormatting sqref="B28:D28">
    <cfRule type="containsBlanks" dxfId="219" priority="30">
      <formula>LEN(TRIM(B28))=0</formula>
    </cfRule>
  </conditionalFormatting>
  <conditionalFormatting sqref="B31:D31">
    <cfRule type="containsBlanks" dxfId="218" priority="28">
      <formula>LEN(TRIM(B31))=0</formula>
    </cfRule>
  </conditionalFormatting>
  <conditionalFormatting sqref="B54:D54">
    <cfRule type="containsBlanks" dxfId="217" priority="14">
      <formula>LEN(TRIM(B54))=0</formula>
    </cfRule>
  </conditionalFormatting>
  <conditionalFormatting sqref="B57:D57">
    <cfRule type="containsBlanks" dxfId="216" priority="12">
      <formula>LEN(TRIM(B57))=0</formula>
    </cfRule>
  </conditionalFormatting>
  <conditionalFormatting sqref="B60:D60">
    <cfRule type="containsBlanks" dxfId="215" priority="10">
      <formula>LEN(TRIM(B60))=0</formula>
    </cfRule>
  </conditionalFormatting>
  <conditionalFormatting sqref="B63:D63">
    <cfRule type="containsBlanks" dxfId="214" priority="8">
      <formula>LEN(TRIM(B63))=0</formula>
    </cfRule>
  </conditionalFormatting>
  <conditionalFormatting sqref="B66:D66">
    <cfRule type="containsBlanks" dxfId="213" priority="6">
      <formula>LEN(TRIM(B66))=0</formula>
    </cfRule>
  </conditionalFormatting>
  <conditionalFormatting sqref="B69:D69">
    <cfRule type="containsBlanks" dxfId="212" priority="4">
      <formula>LEN(TRIM(B69))=0</formula>
    </cfRule>
  </conditionalFormatting>
  <conditionalFormatting sqref="B72:D72">
    <cfRule type="containsBlanks" dxfId="211" priority="2">
      <formula>LEN(TRIM(B72))=0</formula>
    </cfRule>
  </conditionalFormatting>
  <conditionalFormatting sqref="B11:F12 E13:F13">
    <cfRule type="containsBlanks" dxfId="210" priority="41">
      <formula>LEN(TRIM(B11))=0</formula>
    </cfRule>
  </conditionalFormatting>
  <conditionalFormatting sqref="B14:F15 E16:F16">
    <cfRule type="containsBlanks" dxfId="209" priority="39">
      <formula>LEN(TRIM(B14))=0</formula>
    </cfRule>
  </conditionalFormatting>
  <conditionalFormatting sqref="B17:F18 E19:F19">
    <cfRule type="containsBlanks" dxfId="208" priority="37">
      <formula>LEN(TRIM(B17))=0</formula>
    </cfRule>
  </conditionalFormatting>
  <conditionalFormatting sqref="B20:F21 E22:F22">
    <cfRule type="containsBlanks" dxfId="207" priority="35">
      <formula>LEN(TRIM(B20))=0</formula>
    </cfRule>
  </conditionalFormatting>
  <conditionalFormatting sqref="B23:F24 E25:F25">
    <cfRule type="containsBlanks" dxfId="206" priority="33">
      <formula>LEN(TRIM(B23))=0</formula>
    </cfRule>
  </conditionalFormatting>
  <conditionalFormatting sqref="B26:F27 E28:F28">
    <cfRule type="containsBlanks" dxfId="205" priority="31">
      <formula>LEN(TRIM(B26))=0</formula>
    </cfRule>
  </conditionalFormatting>
  <conditionalFormatting sqref="B29:F30 E31:F31">
    <cfRule type="containsBlanks" dxfId="204" priority="29">
      <formula>LEN(TRIM(B29))=0</formula>
    </cfRule>
  </conditionalFormatting>
  <conditionalFormatting sqref="B52:F53 E54:F54">
    <cfRule type="containsBlanks" dxfId="203" priority="15">
      <formula>LEN(TRIM(B52))=0</formula>
    </cfRule>
  </conditionalFormatting>
  <conditionalFormatting sqref="B55:F56 E57:F57">
    <cfRule type="containsBlanks" dxfId="202" priority="13">
      <formula>LEN(TRIM(B55))=0</formula>
    </cfRule>
  </conditionalFormatting>
  <conditionalFormatting sqref="B58:F59 E60:F60">
    <cfRule type="containsBlanks" dxfId="201" priority="11">
      <formula>LEN(TRIM(B58))=0</formula>
    </cfRule>
  </conditionalFormatting>
  <conditionalFormatting sqref="B61:F62 E63:F63">
    <cfRule type="containsBlanks" dxfId="200" priority="9">
      <formula>LEN(TRIM(B61))=0</formula>
    </cfRule>
  </conditionalFormatting>
  <conditionalFormatting sqref="B64:F65 E66:F66">
    <cfRule type="containsBlanks" dxfId="199" priority="7">
      <formula>LEN(TRIM(B64))=0</formula>
    </cfRule>
  </conditionalFormatting>
  <conditionalFormatting sqref="B67:F68 E69:F69">
    <cfRule type="containsBlanks" dxfId="198" priority="5">
      <formula>LEN(TRIM(B67))=0</formula>
    </cfRule>
  </conditionalFormatting>
  <conditionalFormatting sqref="B70:F71 E72:F72">
    <cfRule type="containsBlanks" dxfId="197" priority="3">
      <formula>LEN(TRIM(B70))=0</formula>
    </cfRule>
  </conditionalFormatting>
  <conditionalFormatting sqref="G11 AO11:AR30 AD11:AN31 AS11:AV31 G14 G17 G20">
    <cfRule type="containsBlanks" dxfId="196" priority="50">
      <formula>LEN(TRIM(G11))=0</formula>
    </cfRule>
  </conditionalFormatting>
  <conditionalFormatting sqref="G26">
    <cfRule type="containsBlanks" dxfId="195" priority="46">
      <formula>LEN(TRIM(G26))=0</formula>
    </cfRule>
  </conditionalFormatting>
  <conditionalFormatting sqref="G29">
    <cfRule type="containsBlanks" dxfId="194" priority="48">
      <formula>LEN(TRIM(G29))=0</formula>
    </cfRule>
  </conditionalFormatting>
  <conditionalFormatting sqref="G52 AO52:AR71 AD52:AN72 AS52:AV72 G55 G58 G61">
    <cfRule type="containsBlanks" dxfId="193" priority="24">
      <formula>LEN(TRIM(G52))=0</formula>
    </cfRule>
  </conditionalFormatting>
  <conditionalFormatting sqref="G67">
    <cfRule type="containsBlanks" dxfId="192" priority="20">
      <formula>LEN(TRIM(G67))=0</formula>
    </cfRule>
  </conditionalFormatting>
  <conditionalFormatting sqref="G70">
    <cfRule type="containsBlanks" dxfId="191" priority="22">
      <formula>LEN(TRIM(G70))=0</formula>
    </cfRule>
  </conditionalFormatting>
  <conditionalFormatting sqref="M11:M31 G23">
    <cfRule type="containsBlanks" dxfId="190" priority="44">
      <formula>LEN(TRIM(G11))=0</formula>
    </cfRule>
  </conditionalFormatting>
  <conditionalFormatting sqref="M52:M72 G64">
    <cfRule type="containsBlanks" dxfId="189" priority="18">
      <formula>LEN(TRIM(G52))=0</formula>
    </cfRule>
  </conditionalFormatting>
  <conditionalFormatting sqref="N11:O12 N13 N14:O15 N16 N17:O18 N19 N20:O21 N22">
    <cfRule type="containsBlanks" dxfId="188" priority="49">
      <formula>LEN(TRIM(N11))=0</formula>
    </cfRule>
  </conditionalFormatting>
  <conditionalFormatting sqref="N26:O27 N28">
    <cfRule type="containsBlanks" dxfId="187" priority="45">
      <formula>LEN(TRIM(N26))=0</formula>
    </cfRule>
  </conditionalFormatting>
  <conditionalFormatting sqref="N29:O30 N31">
    <cfRule type="containsBlanks" dxfId="186" priority="47">
      <formula>LEN(TRIM(N29))=0</formula>
    </cfRule>
  </conditionalFormatting>
  <conditionalFormatting sqref="N52:O53 N54 N55:O56 N57 N58:O59 N60 N61:O62 N63">
    <cfRule type="containsBlanks" dxfId="185" priority="23">
      <formula>LEN(TRIM(N52))=0</formula>
    </cfRule>
  </conditionalFormatting>
  <conditionalFormatting sqref="N67:O68 N69">
    <cfRule type="containsBlanks" dxfId="184" priority="19">
      <formula>LEN(TRIM(N67))=0</formula>
    </cfRule>
  </conditionalFormatting>
  <conditionalFormatting sqref="N70:O71 N72">
    <cfRule type="containsBlanks" dxfId="183" priority="21">
      <formula>LEN(TRIM(N70))=0</formula>
    </cfRule>
  </conditionalFormatting>
  <conditionalFormatting sqref="R11:T31 N23:O24 N25">
    <cfRule type="containsBlanks" dxfId="182" priority="43">
      <formula>LEN(TRIM(N11))=0</formula>
    </cfRule>
  </conditionalFormatting>
  <conditionalFormatting sqref="R52:T72 N64:O65 N66">
    <cfRule type="containsBlanks" dxfId="181" priority="17">
      <formula>LEN(TRIM(N52))=0</formula>
    </cfRule>
  </conditionalFormatting>
  <conditionalFormatting sqref="U11:X31 Z11:Z31">
    <cfRule type="containsBlanks" dxfId="180" priority="42">
      <formula>LEN(TRIM(U11))=0</formula>
    </cfRule>
  </conditionalFormatting>
  <conditionalFormatting sqref="U52:X72 Z52:Z72">
    <cfRule type="containsBlanks" dxfId="179" priority="16">
      <formula>LEN(TRIM(U52))=0</formula>
    </cfRule>
  </conditionalFormatting>
  <conditionalFormatting sqref="AO31">
    <cfRule type="containsBlanks" dxfId="178" priority="52">
      <formula>LEN(TRIM(AO31))=0</formula>
    </cfRule>
  </conditionalFormatting>
  <conditionalFormatting sqref="AO72">
    <cfRule type="containsBlanks" dxfId="177" priority="26">
      <formula>LEN(TRIM(AO72))=0</formula>
    </cfRule>
  </conditionalFormatting>
  <conditionalFormatting sqref="AZ11:BB31">
    <cfRule type="containsBlanks" dxfId="176" priority="27">
      <formula>LEN(TRIM(AZ11))=0</formula>
    </cfRule>
  </conditionalFormatting>
  <conditionalFormatting sqref="AZ52:BB72">
    <cfRule type="containsBlanks" dxfId="175" priority="1">
      <formula>LEN(TRIM(AZ52))=0</formula>
    </cfRule>
  </conditionalFormatting>
  <conditionalFormatting sqref="BG11 BG14 BG17 BG20 BG23 BG26 BG29">
    <cfRule type="containsBlanks" dxfId="174" priority="51">
      <formula>LEN(TRIM(BG11))=0</formula>
    </cfRule>
  </conditionalFormatting>
  <conditionalFormatting sqref="BG52 BG55 BG58 BG61 BG64 BG67 BG70">
    <cfRule type="containsBlanks" dxfId="173" priority="25">
      <formula>LEN(TRIM(BG52))=0</formula>
    </cfRule>
  </conditionalFormatting>
  <dataValidations count="4">
    <dataValidation type="list" allowBlank="1" showInputMessage="1" showErrorMessage="1" sqref="R11:T31 R52:T72" xr:uid="{4715A51B-5FEF-4AB5-A91A-771997051495}">
      <formula1>"　,大学院,大学,短大,専門学校,高校,中学校,特別支援学校"</formula1>
    </dataValidation>
    <dataValidation type="list" allowBlank="1" showInputMessage="1" showErrorMessage="1" sqref="O11:Q11 O29:Q29 O20:Q20 O17:Q17 O14:Q14 O26:Q26 N11:N31 O23:Q23 O52:Q52 O70:Q70 O61:Q61 O58:Q58 O55:Q55 O67:Q67 N52:N72 O64:Q64" xr:uid="{DD180F34-9958-4F32-8284-2B4ACDD8A12C}">
      <formula1>"　,有,無"</formula1>
    </dataValidation>
    <dataValidation type="list" allowBlank="1" showInputMessage="1" showErrorMessage="1" sqref="O30 O18 O15 O12 O21 O27 O24 O71 O59 O56 O53 O62 O68 O65" xr:uid="{E4AA65F8-54C1-43EC-B9F9-B0C1D13E3CB7}">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B31:D31 B13:D13 B16:D16 B19:D19 B22:D22 B25:D25 B28:D28 B72:D72 B54:D54 B57:D57 B60:D60 B63:D63 B66:D66 B69:D69" xr:uid="{468652BE-0B79-4745-B15D-0AD8B1F4AD2A}">
      <formula1>"　,常勤,短時間"</formula1>
    </dataValidation>
  </dataValidations>
  <printOptions horizontalCentered="1"/>
  <pageMargins left="0.39370078740157483" right="0.19685039370078741" top="0.62992125984251968" bottom="0.39370078740157483" header="0.19685039370078741" footer="0.19685039370078741"/>
  <pageSetup paperSize="9" scale="96" fitToWidth="0" fitToHeight="0" orientation="landscape" cellComments="asDisplayed" r:id="rId1"/>
  <headerFooter alignWithMargins="0"/>
  <rowBreaks count="1" manualBreakCount="1">
    <brk id="41"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326081"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1326082"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1326083"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1326084"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1326085"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1326086"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1326087"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1326088"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1326089"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1326090"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1326091"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1326092"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1326093"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1326094"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mc:AlternateContent xmlns:mc="http://schemas.openxmlformats.org/markup-compatibility/2006">
          <mc:Choice Requires="x14">
            <control shapeId="1326095" r:id="rId18" name="Check Box 15">
              <controlPr defaultSize="0" autoFill="0" autoLine="0" autoPict="0">
                <anchor moveWithCells="1" sizeWithCells="1">
                  <from>
                    <xdr:col>54</xdr:col>
                    <xdr:colOff>38100</xdr:colOff>
                    <xdr:row>51</xdr:row>
                    <xdr:rowOff>114300</xdr:rowOff>
                  </from>
                  <to>
                    <xdr:col>58</xdr:col>
                    <xdr:colOff>0</xdr:colOff>
                    <xdr:row>52</xdr:row>
                    <xdr:rowOff>114300</xdr:rowOff>
                  </to>
                </anchor>
              </controlPr>
            </control>
          </mc:Choice>
        </mc:AlternateContent>
        <mc:AlternateContent xmlns:mc="http://schemas.openxmlformats.org/markup-compatibility/2006">
          <mc:Choice Requires="x14">
            <control shapeId="1326096" r:id="rId19" name="Check Box 16">
              <controlPr defaultSize="0" autoFill="0" autoLine="0" autoPict="0">
                <anchor moveWithCells="1" sizeWithCells="1">
                  <from>
                    <xdr:col>54</xdr:col>
                    <xdr:colOff>38100</xdr:colOff>
                    <xdr:row>52</xdr:row>
                    <xdr:rowOff>133350</xdr:rowOff>
                  </from>
                  <to>
                    <xdr:col>58</xdr:col>
                    <xdr:colOff>0</xdr:colOff>
                    <xdr:row>53</xdr:row>
                    <xdr:rowOff>133350</xdr:rowOff>
                  </to>
                </anchor>
              </controlPr>
            </control>
          </mc:Choice>
        </mc:AlternateContent>
        <mc:AlternateContent xmlns:mc="http://schemas.openxmlformats.org/markup-compatibility/2006">
          <mc:Choice Requires="x14">
            <control shapeId="1326097" r:id="rId20" name="Check Box 17">
              <controlPr defaultSize="0" autoFill="0" autoLine="0" autoPict="0">
                <anchor moveWithCells="1" sizeWithCells="1">
                  <from>
                    <xdr:col>54</xdr:col>
                    <xdr:colOff>38100</xdr:colOff>
                    <xdr:row>54</xdr:row>
                    <xdr:rowOff>104775</xdr:rowOff>
                  </from>
                  <to>
                    <xdr:col>58</xdr:col>
                    <xdr:colOff>0</xdr:colOff>
                    <xdr:row>55</xdr:row>
                    <xdr:rowOff>104775</xdr:rowOff>
                  </to>
                </anchor>
              </controlPr>
            </control>
          </mc:Choice>
        </mc:AlternateContent>
        <mc:AlternateContent xmlns:mc="http://schemas.openxmlformats.org/markup-compatibility/2006">
          <mc:Choice Requires="x14">
            <control shapeId="1326098" r:id="rId21" name="Check Box 18">
              <controlPr defaultSize="0" autoFill="0" autoLine="0" autoPict="0">
                <anchor moveWithCells="1" sizeWithCells="1">
                  <from>
                    <xdr:col>54</xdr:col>
                    <xdr:colOff>38100</xdr:colOff>
                    <xdr:row>55</xdr:row>
                    <xdr:rowOff>123825</xdr:rowOff>
                  </from>
                  <to>
                    <xdr:col>58</xdr:col>
                    <xdr:colOff>0</xdr:colOff>
                    <xdr:row>56</xdr:row>
                    <xdr:rowOff>123825</xdr:rowOff>
                  </to>
                </anchor>
              </controlPr>
            </control>
          </mc:Choice>
        </mc:AlternateContent>
        <mc:AlternateContent xmlns:mc="http://schemas.openxmlformats.org/markup-compatibility/2006">
          <mc:Choice Requires="x14">
            <control shapeId="1326099" r:id="rId22" name="Check Box 19">
              <controlPr defaultSize="0" autoFill="0" autoLine="0" autoPict="0">
                <anchor moveWithCells="1" sizeWithCells="1">
                  <from>
                    <xdr:col>54</xdr:col>
                    <xdr:colOff>38100</xdr:colOff>
                    <xdr:row>57</xdr:row>
                    <xdr:rowOff>85725</xdr:rowOff>
                  </from>
                  <to>
                    <xdr:col>58</xdr:col>
                    <xdr:colOff>0</xdr:colOff>
                    <xdr:row>58</xdr:row>
                    <xdr:rowOff>85725</xdr:rowOff>
                  </to>
                </anchor>
              </controlPr>
            </control>
          </mc:Choice>
        </mc:AlternateContent>
        <mc:AlternateContent xmlns:mc="http://schemas.openxmlformats.org/markup-compatibility/2006">
          <mc:Choice Requires="x14">
            <control shapeId="1326100" r:id="rId23" name="Check Box 20">
              <controlPr defaultSize="0" autoFill="0" autoLine="0" autoPict="0">
                <anchor moveWithCells="1" sizeWithCells="1">
                  <from>
                    <xdr:col>54</xdr:col>
                    <xdr:colOff>38100</xdr:colOff>
                    <xdr:row>58</xdr:row>
                    <xdr:rowOff>104775</xdr:rowOff>
                  </from>
                  <to>
                    <xdr:col>58</xdr:col>
                    <xdr:colOff>0</xdr:colOff>
                    <xdr:row>59</xdr:row>
                    <xdr:rowOff>104775</xdr:rowOff>
                  </to>
                </anchor>
              </controlPr>
            </control>
          </mc:Choice>
        </mc:AlternateContent>
        <mc:AlternateContent xmlns:mc="http://schemas.openxmlformats.org/markup-compatibility/2006">
          <mc:Choice Requires="x14">
            <control shapeId="1326101" r:id="rId24" name="Check Box 21">
              <controlPr defaultSize="0" autoFill="0" autoLine="0" autoPict="0">
                <anchor moveWithCells="1" sizeWithCells="1">
                  <from>
                    <xdr:col>54</xdr:col>
                    <xdr:colOff>38100</xdr:colOff>
                    <xdr:row>60</xdr:row>
                    <xdr:rowOff>104775</xdr:rowOff>
                  </from>
                  <to>
                    <xdr:col>58</xdr:col>
                    <xdr:colOff>0</xdr:colOff>
                    <xdr:row>61</xdr:row>
                    <xdr:rowOff>104775</xdr:rowOff>
                  </to>
                </anchor>
              </controlPr>
            </control>
          </mc:Choice>
        </mc:AlternateContent>
        <mc:AlternateContent xmlns:mc="http://schemas.openxmlformats.org/markup-compatibility/2006">
          <mc:Choice Requires="x14">
            <control shapeId="1326102" r:id="rId25" name="Check Box 22">
              <controlPr defaultSize="0" autoFill="0" autoLine="0" autoPict="0">
                <anchor moveWithCells="1" sizeWithCells="1">
                  <from>
                    <xdr:col>54</xdr:col>
                    <xdr:colOff>38100</xdr:colOff>
                    <xdr:row>61</xdr:row>
                    <xdr:rowOff>123825</xdr:rowOff>
                  </from>
                  <to>
                    <xdr:col>58</xdr:col>
                    <xdr:colOff>0</xdr:colOff>
                    <xdr:row>62</xdr:row>
                    <xdr:rowOff>123825</xdr:rowOff>
                  </to>
                </anchor>
              </controlPr>
            </control>
          </mc:Choice>
        </mc:AlternateContent>
        <mc:AlternateContent xmlns:mc="http://schemas.openxmlformats.org/markup-compatibility/2006">
          <mc:Choice Requires="x14">
            <control shapeId="1326103" r:id="rId26" name="Check Box 23">
              <controlPr defaultSize="0" autoFill="0" autoLine="0" autoPict="0">
                <anchor moveWithCells="1" sizeWithCells="1">
                  <from>
                    <xdr:col>54</xdr:col>
                    <xdr:colOff>38100</xdr:colOff>
                    <xdr:row>63</xdr:row>
                    <xdr:rowOff>95250</xdr:rowOff>
                  </from>
                  <to>
                    <xdr:col>58</xdr:col>
                    <xdr:colOff>0</xdr:colOff>
                    <xdr:row>64</xdr:row>
                    <xdr:rowOff>95250</xdr:rowOff>
                  </to>
                </anchor>
              </controlPr>
            </control>
          </mc:Choice>
        </mc:AlternateContent>
        <mc:AlternateContent xmlns:mc="http://schemas.openxmlformats.org/markup-compatibility/2006">
          <mc:Choice Requires="x14">
            <control shapeId="1326104" r:id="rId27" name="Check Box 24">
              <controlPr defaultSize="0" autoFill="0" autoLine="0" autoPict="0">
                <anchor moveWithCells="1" sizeWithCells="1">
                  <from>
                    <xdr:col>54</xdr:col>
                    <xdr:colOff>38100</xdr:colOff>
                    <xdr:row>64</xdr:row>
                    <xdr:rowOff>114300</xdr:rowOff>
                  </from>
                  <to>
                    <xdr:col>58</xdr:col>
                    <xdr:colOff>0</xdr:colOff>
                    <xdr:row>65</xdr:row>
                    <xdr:rowOff>114300</xdr:rowOff>
                  </to>
                </anchor>
              </controlPr>
            </control>
          </mc:Choice>
        </mc:AlternateContent>
        <mc:AlternateContent xmlns:mc="http://schemas.openxmlformats.org/markup-compatibility/2006">
          <mc:Choice Requires="x14">
            <control shapeId="1326105" r:id="rId28" name="Check Box 25">
              <controlPr defaultSize="0" autoFill="0" autoLine="0" autoPict="0">
                <anchor moveWithCells="1" sizeWithCells="1">
                  <from>
                    <xdr:col>54</xdr:col>
                    <xdr:colOff>38100</xdr:colOff>
                    <xdr:row>66</xdr:row>
                    <xdr:rowOff>95250</xdr:rowOff>
                  </from>
                  <to>
                    <xdr:col>58</xdr:col>
                    <xdr:colOff>0</xdr:colOff>
                    <xdr:row>67</xdr:row>
                    <xdr:rowOff>95250</xdr:rowOff>
                  </to>
                </anchor>
              </controlPr>
            </control>
          </mc:Choice>
        </mc:AlternateContent>
        <mc:AlternateContent xmlns:mc="http://schemas.openxmlformats.org/markup-compatibility/2006">
          <mc:Choice Requires="x14">
            <control shapeId="1326106" r:id="rId29" name="Check Box 26">
              <controlPr defaultSize="0" autoFill="0" autoLine="0" autoPict="0">
                <anchor moveWithCells="1" sizeWithCells="1">
                  <from>
                    <xdr:col>54</xdr:col>
                    <xdr:colOff>38100</xdr:colOff>
                    <xdr:row>67</xdr:row>
                    <xdr:rowOff>114300</xdr:rowOff>
                  </from>
                  <to>
                    <xdr:col>58</xdr:col>
                    <xdr:colOff>0</xdr:colOff>
                    <xdr:row>68</xdr:row>
                    <xdr:rowOff>114300</xdr:rowOff>
                  </to>
                </anchor>
              </controlPr>
            </control>
          </mc:Choice>
        </mc:AlternateContent>
        <mc:AlternateContent xmlns:mc="http://schemas.openxmlformats.org/markup-compatibility/2006">
          <mc:Choice Requires="x14">
            <control shapeId="1326107" r:id="rId30" name="Check Box 27">
              <controlPr defaultSize="0" autoFill="0" autoLine="0" autoPict="0">
                <anchor moveWithCells="1" sizeWithCells="1">
                  <from>
                    <xdr:col>54</xdr:col>
                    <xdr:colOff>38100</xdr:colOff>
                    <xdr:row>69</xdr:row>
                    <xdr:rowOff>95250</xdr:rowOff>
                  </from>
                  <to>
                    <xdr:col>58</xdr:col>
                    <xdr:colOff>0</xdr:colOff>
                    <xdr:row>70</xdr:row>
                    <xdr:rowOff>95250</xdr:rowOff>
                  </to>
                </anchor>
              </controlPr>
            </control>
          </mc:Choice>
        </mc:AlternateContent>
        <mc:AlternateContent xmlns:mc="http://schemas.openxmlformats.org/markup-compatibility/2006">
          <mc:Choice Requires="x14">
            <control shapeId="1326108" r:id="rId31" name="Check Box 28">
              <controlPr defaultSize="0" autoFill="0" autoLine="0" autoPict="0">
                <anchor moveWithCells="1" sizeWithCells="1">
                  <from>
                    <xdr:col>54</xdr:col>
                    <xdr:colOff>38100</xdr:colOff>
                    <xdr:row>70</xdr:row>
                    <xdr:rowOff>114300</xdr:rowOff>
                  </from>
                  <to>
                    <xdr:col>58</xdr:col>
                    <xdr:colOff>0</xdr:colOff>
                    <xdr:row>71</xdr:row>
                    <xdr:rowOff>114300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3487-4792-42E9-BC0E-D8585A52B57C}">
  <sheetPr>
    <tabColor rgb="FFFFCCFF"/>
  </sheetPr>
  <dimension ref="A1:BS85"/>
  <sheetViews>
    <sheetView showGridLines="0" view="pageBreakPreview" zoomScaleNormal="100" zoomScaleSheetLayoutView="100" workbookViewId="0">
      <selection activeCell="A3" sqref="A3:BL3"/>
    </sheetView>
  </sheetViews>
  <sheetFormatPr defaultColWidth="8" defaultRowHeight="12"/>
  <cols>
    <col min="1" max="1" width="2.375" style="504" customWidth="1"/>
    <col min="2" max="4" width="2" style="504" customWidth="1"/>
    <col min="5" max="6" width="2.375" style="504" customWidth="1"/>
    <col min="7" max="11" width="2" style="504" customWidth="1"/>
    <col min="12" max="14" width="2.625" style="504" customWidth="1"/>
    <col min="15" max="17" width="3.125" style="504" customWidth="1"/>
    <col min="18" max="20" width="1.875" style="504" customWidth="1"/>
    <col min="21" max="21" width="2.125" style="504" customWidth="1"/>
    <col min="22" max="22" width="1.625" style="504" customWidth="1"/>
    <col min="23" max="23" width="2.125" style="504" customWidth="1"/>
    <col min="24" max="28" width="2.625" style="504" customWidth="1"/>
    <col min="29" max="29" width="2.375" style="504" customWidth="1"/>
    <col min="30" max="33" width="4.625" style="504" customWidth="1"/>
    <col min="34" max="36" width="2.625" style="504" customWidth="1"/>
    <col min="37" max="47" width="2" style="504" customWidth="1"/>
    <col min="48" max="50" width="2.125" style="504" customWidth="1"/>
    <col min="51" max="54" width="1.875" style="504" customWidth="1"/>
    <col min="55" max="57" width="2.625" style="504" customWidth="1"/>
    <col min="58" max="64" width="1.875" style="504" customWidth="1"/>
    <col min="65" max="66" width="2.125" style="504" customWidth="1"/>
    <col min="67" max="68" width="8" style="504" hidden="1" customWidth="1"/>
    <col min="69" max="69" width="8" style="504" customWidth="1"/>
    <col min="70" max="16384" width="8" style="504"/>
  </cols>
  <sheetData>
    <row r="1" spans="1:70" ht="14.1" customHeight="1">
      <c r="A1" s="3275" t="s">
        <v>1542</v>
      </c>
      <c r="B1" s="3276"/>
      <c r="C1" s="3276"/>
      <c r="D1" s="3276"/>
      <c r="E1" s="3276"/>
      <c r="F1" s="3276"/>
      <c r="G1" s="3276"/>
      <c r="H1" s="3276"/>
      <c r="I1" s="3276"/>
      <c r="J1" s="3276"/>
      <c r="K1" s="3276"/>
      <c r="L1" s="3276"/>
      <c r="M1" s="3276"/>
      <c r="N1" s="3276"/>
      <c r="O1" s="3276"/>
      <c r="P1" s="3276"/>
      <c r="Q1" s="3276"/>
      <c r="R1" s="3276"/>
      <c r="S1" s="3276"/>
      <c r="T1" s="3276"/>
      <c r="U1" s="3276"/>
      <c r="V1" s="3276"/>
      <c r="W1" s="3276"/>
      <c r="X1" s="3276"/>
      <c r="Y1" s="3276"/>
      <c r="Z1" s="3276"/>
      <c r="AA1" s="3276"/>
      <c r="AB1" s="3276"/>
      <c r="AC1" s="3276"/>
      <c r="AD1" s="3276"/>
      <c r="AE1" s="3276"/>
      <c r="AF1" s="3276"/>
      <c r="AG1" s="3276"/>
      <c r="AH1" s="3276"/>
      <c r="AI1" s="3276"/>
      <c r="AJ1" s="3276"/>
      <c r="AK1" s="3276"/>
      <c r="AL1" s="3276"/>
      <c r="AM1" s="3276"/>
      <c r="AN1" s="3276"/>
      <c r="AO1" s="3276"/>
      <c r="AP1" s="3276"/>
      <c r="AQ1" s="3276"/>
      <c r="AR1" s="3276"/>
      <c r="AS1" s="3276"/>
      <c r="AT1" s="3276"/>
      <c r="AU1" s="3276"/>
      <c r="AV1" s="3276"/>
      <c r="AW1" s="3276"/>
      <c r="AX1" s="3276"/>
      <c r="AY1" s="3276"/>
      <c r="AZ1" s="3276"/>
      <c r="BA1" s="3276"/>
      <c r="BB1" s="3276"/>
      <c r="BC1" s="3276"/>
      <c r="BD1" s="3276"/>
      <c r="BE1" s="3276"/>
      <c r="BF1" s="3276"/>
      <c r="BG1" s="3276"/>
      <c r="BH1" s="3276"/>
      <c r="BI1" s="3276"/>
      <c r="BJ1" s="3276"/>
      <c r="BK1" s="3276"/>
      <c r="BL1" s="3276"/>
      <c r="BN1" s="194"/>
      <c r="BO1" s="194"/>
      <c r="BP1" s="194"/>
      <c r="BQ1" s="194"/>
      <c r="BR1" s="194"/>
    </row>
    <row r="2" spans="1:70" ht="5.0999999999999996" customHeight="1"/>
    <row r="3" spans="1:70" ht="14.1" customHeight="1">
      <c r="A3" s="3795" t="s">
        <v>1583</v>
      </c>
      <c r="B3" s="3795"/>
      <c r="C3" s="3795"/>
      <c r="D3" s="3795"/>
      <c r="E3" s="3795"/>
      <c r="F3" s="3795"/>
      <c r="G3" s="3795"/>
      <c r="H3" s="3795"/>
      <c r="I3" s="3795"/>
      <c r="J3" s="3795"/>
      <c r="K3" s="3795"/>
      <c r="L3" s="3795"/>
      <c r="M3" s="3795"/>
      <c r="N3" s="3795"/>
      <c r="O3" s="3795"/>
      <c r="P3" s="3795"/>
      <c r="Q3" s="3795"/>
      <c r="R3" s="3795"/>
      <c r="S3" s="3795"/>
      <c r="T3" s="3795"/>
      <c r="U3" s="3795"/>
      <c r="V3" s="3795"/>
      <c r="W3" s="3795"/>
      <c r="X3" s="3795"/>
      <c r="Y3" s="3795"/>
      <c r="Z3" s="3795"/>
      <c r="AA3" s="3795"/>
      <c r="AB3" s="3795"/>
      <c r="AC3" s="3795"/>
      <c r="AD3" s="3795"/>
      <c r="AE3" s="3795"/>
      <c r="AF3" s="3795"/>
      <c r="AG3" s="3795"/>
      <c r="AH3" s="3795"/>
      <c r="AI3" s="3795"/>
      <c r="AJ3" s="3795"/>
      <c r="AK3" s="3795"/>
      <c r="AL3" s="3795"/>
      <c r="AM3" s="3795"/>
      <c r="AN3" s="3795"/>
      <c r="AO3" s="3795"/>
      <c r="AP3" s="3795"/>
      <c r="AQ3" s="3795"/>
      <c r="AR3" s="3795"/>
      <c r="AS3" s="3795"/>
      <c r="AT3" s="3795"/>
      <c r="AU3" s="3795"/>
      <c r="AV3" s="3795"/>
      <c r="AW3" s="3795"/>
      <c r="AX3" s="3795"/>
      <c r="AY3" s="3795"/>
      <c r="AZ3" s="3795"/>
      <c r="BA3" s="3795"/>
      <c r="BB3" s="3795"/>
      <c r="BC3" s="3795"/>
      <c r="BD3" s="3795"/>
      <c r="BE3" s="3795"/>
      <c r="BF3" s="3795"/>
      <c r="BG3" s="3795"/>
      <c r="BH3" s="3795"/>
      <c r="BI3" s="3795"/>
      <c r="BJ3" s="3795"/>
      <c r="BK3" s="3795"/>
      <c r="BL3" s="3795"/>
    </row>
    <row r="4" spans="1:70" ht="6.95" customHeight="1" thickBot="1">
      <c r="A4" s="875"/>
      <c r="B4" s="875"/>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row>
    <row r="5" spans="1:70" s="877" customFormat="1" ht="12.95" customHeight="1">
      <c r="A5" s="3278" t="s">
        <v>55</v>
      </c>
      <c r="B5" s="3280" t="s">
        <v>56</v>
      </c>
      <c r="C5" s="3281"/>
      <c r="D5" s="3281"/>
      <c r="E5" s="3281"/>
      <c r="F5" s="3282"/>
      <c r="G5" s="3280" t="s">
        <v>51</v>
      </c>
      <c r="H5" s="3281"/>
      <c r="I5" s="3281"/>
      <c r="J5" s="3281"/>
      <c r="K5" s="3281"/>
      <c r="L5" s="3282"/>
      <c r="M5" s="3796" t="s">
        <v>52</v>
      </c>
      <c r="N5" s="3292" t="s">
        <v>950</v>
      </c>
      <c r="O5" s="3295" t="s">
        <v>979</v>
      </c>
      <c r="P5" s="3296"/>
      <c r="Q5" s="3297"/>
      <c r="R5" s="3295" t="s">
        <v>95</v>
      </c>
      <c r="S5" s="3296"/>
      <c r="T5" s="3297"/>
      <c r="U5" s="3280" t="s">
        <v>57</v>
      </c>
      <c r="V5" s="3281"/>
      <c r="W5" s="3281"/>
      <c r="X5" s="3281"/>
      <c r="Y5" s="3281"/>
      <c r="Z5" s="3281"/>
      <c r="AA5" s="3281"/>
      <c r="AB5" s="3281"/>
      <c r="AC5" s="3281"/>
      <c r="AD5" s="3804" t="s">
        <v>1265</v>
      </c>
      <c r="AE5" s="3805"/>
      <c r="AF5" s="3805"/>
      <c r="AG5" s="3806"/>
      <c r="AH5" s="3325" t="s">
        <v>1543</v>
      </c>
      <c r="AI5" s="3326"/>
      <c r="AJ5" s="3326"/>
      <c r="AK5" s="3326"/>
      <c r="AL5" s="3326"/>
      <c r="AM5" s="3326"/>
      <c r="AN5" s="3326"/>
      <c r="AO5" s="3326"/>
      <c r="AP5" s="3326"/>
      <c r="AQ5" s="3326"/>
      <c r="AR5" s="3326"/>
      <c r="AS5" s="3331" t="s">
        <v>1207</v>
      </c>
      <c r="AT5" s="3332"/>
      <c r="AU5" s="3807"/>
      <c r="AV5" s="3810" t="s">
        <v>259</v>
      </c>
      <c r="AW5" s="3811"/>
      <c r="AX5" s="3812"/>
      <c r="AY5" s="3816" t="s">
        <v>1544</v>
      </c>
      <c r="AZ5" s="3817"/>
      <c r="BA5" s="3817"/>
      <c r="BB5" s="3818"/>
      <c r="BC5" s="3352" t="s">
        <v>1742</v>
      </c>
      <c r="BD5" s="3296"/>
      <c r="BE5" s="3296"/>
      <c r="BF5" s="3296"/>
      <c r="BG5" s="3296"/>
      <c r="BH5" s="3296"/>
      <c r="BI5" s="3296"/>
      <c r="BJ5" s="3296"/>
      <c r="BK5" s="3296"/>
      <c r="BL5" s="3353"/>
    </row>
    <row r="6" spans="1:70" s="877" customFormat="1" ht="12.95" customHeight="1">
      <c r="A6" s="3279"/>
      <c r="B6" s="3283"/>
      <c r="C6" s="3284"/>
      <c r="D6" s="3284"/>
      <c r="E6" s="3284"/>
      <c r="F6" s="3285"/>
      <c r="G6" s="3283"/>
      <c r="H6" s="3284"/>
      <c r="I6" s="3284"/>
      <c r="J6" s="3284"/>
      <c r="K6" s="3284"/>
      <c r="L6" s="3285"/>
      <c r="M6" s="3797"/>
      <c r="N6" s="3293"/>
      <c r="O6" s="2087"/>
      <c r="P6" s="2088"/>
      <c r="Q6" s="2089"/>
      <c r="R6" s="2087"/>
      <c r="S6" s="2088"/>
      <c r="T6" s="2089"/>
      <c r="U6" s="3298"/>
      <c r="V6" s="3299"/>
      <c r="W6" s="3299"/>
      <c r="X6" s="3299"/>
      <c r="Y6" s="3299"/>
      <c r="Z6" s="3299"/>
      <c r="AA6" s="3299"/>
      <c r="AB6" s="3299"/>
      <c r="AC6" s="3299"/>
      <c r="AD6" s="3825" t="s">
        <v>1743</v>
      </c>
      <c r="AE6" s="3306"/>
      <c r="AF6" s="3305" t="s">
        <v>1744</v>
      </c>
      <c r="AG6" s="3384"/>
      <c r="AH6" s="3328"/>
      <c r="AI6" s="3329"/>
      <c r="AJ6" s="3329"/>
      <c r="AK6" s="3329"/>
      <c r="AL6" s="3329"/>
      <c r="AM6" s="3329"/>
      <c r="AN6" s="3329"/>
      <c r="AO6" s="3329"/>
      <c r="AP6" s="3329"/>
      <c r="AQ6" s="3329"/>
      <c r="AR6" s="3329"/>
      <c r="AS6" s="3333"/>
      <c r="AT6" s="3334"/>
      <c r="AU6" s="3808"/>
      <c r="AV6" s="3813"/>
      <c r="AW6" s="3814"/>
      <c r="AX6" s="3815"/>
      <c r="AY6" s="3819"/>
      <c r="AZ6" s="3820"/>
      <c r="BA6" s="3820"/>
      <c r="BB6" s="3821"/>
      <c r="BC6" s="3354"/>
      <c r="BD6" s="3355"/>
      <c r="BE6" s="3355"/>
      <c r="BF6" s="3355"/>
      <c r="BG6" s="3355"/>
      <c r="BH6" s="3355"/>
      <c r="BI6" s="3355"/>
      <c r="BJ6" s="3355"/>
      <c r="BK6" s="3355"/>
      <c r="BL6" s="3356"/>
    </row>
    <row r="7" spans="1:70" s="877" customFormat="1" ht="15" customHeight="1">
      <c r="A7" s="3279"/>
      <c r="B7" s="3283"/>
      <c r="C7" s="3284"/>
      <c r="D7" s="3284"/>
      <c r="E7" s="3284"/>
      <c r="F7" s="3285"/>
      <c r="G7" s="3283"/>
      <c r="H7" s="3284"/>
      <c r="I7" s="3284"/>
      <c r="J7" s="3284"/>
      <c r="K7" s="3284"/>
      <c r="L7" s="3285"/>
      <c r="M7" s="3797"/>
      <c r="N7" s="3293"/>
      <c r="O7" s="2090"/>
      <c r="P7" s="2091"/>
      <c r="Q7" s="2092"/>
      <c r="R7" s="2087"/>
      <c r="S7" s="2088"/>
      <c r="T7" s="2089"/>
      <c r="U7" s="3300" t="s">
        <v>58</v>
      </c>
      <c r="V7" s="3301"/>
      <c r="W7" s="3301"/>
      <c r="X7" s="3301"/>
      <c r="Y7" s="3301"/>
      <c r="Z7" s="3302" t="s">
        <v>60</v>
      </c>
      <c r="AA7" s="3303"/>
      <c r="AB7" s="3305" t="s">
        <v>97</v>
      </c>
      <c r="AC7" s="3306"/>
      <c r="AD7" s="3446"/>
      <c r="AE7" s="2088"/>
      <c r="AF7" s="2087"/>
      <c r="AG7" s="2089"/>
      <c r="AH7" s="3307" t="s">
        <v>1745</v>
      </c>
      <c r="AI7" s="3308"/>
      <c r="AJ7" s="3308"/>
      <c r="AK7" s="3308"/>
      <c r="AL7" s="3308"/>
      <c r="AM7" s="3308"/>
      <c r="AN7" s="3308"/>
      <c r="AO7" s="3308"/>
      <c r="AP7" s="3308"/>
      <c r="AQ7" s="3308"/>
      <c r="AR7" s="3308"/>
      <c r="AS7" s="3333"/>
      <c r="AT7" s="3334"/>
      <c r="AU7" s="3808"/>
      <c r="AV7" s="3798" t="s">
        <v>260</v>
      </c>
      <c r="AW7" s="3799"/>
      <c r="AX7" s="3800"/>
      <c r="AY7" s="3819"/>
      <c r="AZ7" s="3820"/>
      <c r="BA7" s="3820"/>
      <c r="BB7" s="3821"/>
      <c r="BC7" s="3316" t="s">
        <v>1545</v>
      </c>
      <c r="BD7" s="3317"/>
      <c r="BE7" s="3317"/>
      <c r="BF7" s="3317"/>
      <c r="BG7" s="3317"/>
      <c r="BH7" s="3317"/>
      <c r="BI7" s="3317"/>
      <c r="BJ7" s="3317"/>
      <c r="BK7" s="3317"/>
      <c r="BL7" s="3318"/>
    </row>
    <row r="8" spans="1:70" s="877" customFormat="1" ht="15" customHeight="1">
      <c r="A8" s="3279"/>
      <c r="B8" s="3286"/>
      <c r="C8" s="3287"/>
      <c r="D8" s="3287"/>
      <c r="E8" s="3287"/>
      <c r="F8" s="3288"/>
      <c r="G8" s="3283"/>
      <c r="H8" s="3284"/>
      <c r="I8" s="3284"/>
      <c r="J8" s="3284"/>
      <c r="K8" s="3284"/>
      <c r="L8" s="3285"/>
      <c r="M8" s="3797"/>
      <c r="N8" s="3293"/>
      <c r="O8" s="3333" t="s">
        <v>868</v>
      </c>
      <c r="P8" s="3334"/>
      <c r="Q8" s="3383"/>
      <c r="R8" s="2087"/>
      <c r="S8" s="2088"/>
      <c r="T8" s="2089"/>
      <c r="U8" s="3305" t="s">
        <v>1540</v>
      </c>
      <c r="V8" s="3306"/>
      <c r="W8" s="3306"/>
      <c r="X8" s="3305" t="s">
        <v>96</v>
      </c>
      <c r="Y8" s="3384"/>
      <c r="Z8" s="3304"/>
      <c r="AA8" s="3304"/>
      <c r="AB8" s="2087"/>
      <c r="AC8" s="2088"/>
      <c r="AD8" s="3446"/>
      <c r="AE8" s="2088"/>
      <c r="AF8" s="2087"/>
      <c r="AG8" s="2089"/>
      <c r="AH8" s="3385" t="s">
        <v>1780</v>
      </c>
      <c r="AI8" s="3386"/>
      <c r="AJ8" s="3387"/>
      <c r="AK8" s="3388" t="s">
        <v>1781</v>
      </c>
      <c r="AL8" s="3389"/>
      <c r="AM8" s="3389"/>
      <c r="AN8" s="3390"/>
      <c r="AO8" s="3385" t="s">
        <v>1199</v>
      </c>
      <c r="AP8" s="3386"/>
      <c r="AQ8" s="3386"/>
      <c r="AR8" s="3387"/>
      <c r="AS8" s="3333"/>
      <c r="AT8" s="3334"/>
      <c r="AU8" s="3808"/>
      <c r="AV8" s="3801"/>
      <c r="AW8" s="3802"/>
      <c r="AX8" s="3803"/>
      <c r="AY8" s="3819"/>
      <c r="AZ8" s="3820"/>
      <c r="BA8" s="3820"/>
      <c r="BB8" s="3821"/>
      <c r="BC8" s="3316"/>
      <c r="BD8" s="3317"/>
      <c r="BE8" s="3317"/>
      <c r="BF8" s="3317"/>
      <c r="BG8" s="3317"/>
      <c r="BH8" s="3317"/>
      <c r="BI8" s="3317"/>
      <c r="BJ8" s="3317"/>
      <c r="BK8" s="3317"/>
      <c r="BL8" s="3318"/>
    </row>
    <row r="9" spans="1:70" s="877" customFormat="1" ht="15" customHeight="1">
      <c r="A9" s="3279"/>
      <c r="B9" s="3362" t="s">
        <v>264</v>
      </c>
      <c r="C9" s="3363"/>
      <c r="D9" s="3364"/>
      <c r="E9" s="3827" t="s">
        <v>263</v>
      </c>
      <c r="F9" s="3828"/>
      <c r="G9" s="3283"/>
      <c r="H9" s="3284"/>
      <c r="I9" s="3284"/>
      <c r="J9" s="3284"/>
      <c r="K9" s="3284"/>
      <c r="L9" s="3285"/>
      <c r="M9" s="3797"/>
      <c r="N9" s="3293"/>
      <c r="O9" s="3333"/>
      <c r="P9" s="3334"/>
      <c r="Q9" s="3383"/>
      <c r="R9" s="2087"/>
      <c r="S9" s="2088"/>
      <c r="T9" s="2089"/>
      <c r="U9" s="2087"/>
      <c r="V9" s="2088"/>
      <c r="W9" s="2088"/>
      <c r="X9" s="2087"/>
      <c r="Y9" s="2089"/>
      <c r="Z9" s="3304"/>
      <c r="AA9" s="3304"/>
      <c r="AB9" s="2087"/>
      <c r="AC9" s="2088"/>
      <c r="AD9" s="3826"/>
      <c r="AE9" s="2091"/>
      <c r="AF9" s="2090"/>
      <c r="AG9" s="2092"/>
      <c r="AH9" s="3370" t="s">
        <v>1782</v>
      </c>
      <c r="AI9" s="3371"/>
      <c r="AJ9" s="3372"/>
      <c r="AK9" s="3370" t="s">
        <v>1783</v>
      </c>
      <c r="AL9" s="3371"/>
      <c r="AM9" s="3371"/>
      <c r="AN9" s="3372"/>
      <c r="AO9" s="3370" t="s">
        <v>1200</v>
      </c>
      <c r="AP9" s="3371"/>
      <c r="AQ9" s="3371"/>
      <c r="AR9" s="3372"/>
      <c r="AS9" s="3333"/>
      <c r="AT9" s="3334"/>
      <c r="AU9" s="3808"/>
      <c r="AV9" s="3831" t="s">
        <v>261</v>
      </c>
      <c r="AW9" s="3832"/>
      <c r="AX9" s="3833"/>
      <c r="AY9" s="3819"/>
      <c r="AZ9" s="3820"/>
      <c r="BA9" s="3820"/>
      <c r="BB9" s="3821"/>
      <c r="BC9" s="3316"/>
      <c r="BD9" s="3317"/>
      <c r="BE9" s="3317"/>
      <c r="BF9" s="3317"/>
      <c r="BG9" s="3317"/>
      <c r="BH9" s="3317"/>
      <c r="BI9" s="3317"/>
      <c r="BJ9" s="3317"/>
      <c r="BK9" s="3317"/>
      <c r="BL9" s="3318"/>
    </row>
    <row r="10" spans="1:70" s="877" customFormat="1" ht="15" customHeight="1">
      <c r="A10" s="3279"/>
      <c r="B10" s="3283"/>
      <c r="C10" s="3284"/>
      <c r="D10" s="3365"/>
      <c r="E10" s="3829"/>
      <c r="F10" s="3830"/>
      <c r="G10" s="3283"/>
      <c r="H10" s="3284"/>
      <c r="I10" s="3284"/>
      <c r="J10" s="3284"/>
      <c r="K10" s="3284"/>
      <c r="L10" s="3285"/>
      <c r="M10" s="3797"/>
      <c r="N10" s="3293"/>
      <c r="O10" s="3333"/>
      <c r="P10" s="3334"/>
      <c r="Q10" s="3383"/>
      <c r="R10" s="2087"/>
      <c r="S10" s="2088"/>
      <c r="T10" s="2089"/>
      <c r="U10" s="2087"/>
      <c r="V10" s="2088"/>
      <c r="W10" s="2088"/>
      <c r="X10" s="2087"/>
      <c r="Y10" s="2089"/>
      <c r="Z10" s="3304"/>
      <c r="AA10" s="3304"/>
      <c r="AB10" s="2087"/>
      <c r="AC10" s="2088"/>
      <c r="AD10" s="3837" t="s">
        <v>267</v>
      </c>
      <c r="AE10" s="3838"/>
      <c r="AF10" s="3838" t="s">
        <v>267</v>
      </c>
      <c r="AG10" s="3838"/>
      <c r="AH10" s="3377" t="s">
        <v>1784</v>
      </c>
      <c r="AI10" s="3378"/>
      <c r="AJ10" s="3379"/>
      <c r="AK10" s="3380" t="s">
        <v>1198</v>
      </c>
      <c r="AL10" s="3381"/>
      <c r="AM10" s="3381"/>
      <c r="AN10" s="3382"/>
      <c r="AO10" s="3377" t="s">
        <v>161</v>
      </c>
      <c r="AP10" s="3378"/>
      <c r="AQ10" s="3378"/>
      <c r="AR10" s="3379"/>
      <c r="AS10" s="3335"/>
      <c r="AT10" s="3336"/>
      <c r="AU10" s="3809"/>
      <c r="AV10" s="3834"/>
      <c r="AW10" s="3835"/>
      <c r="AX10" s="3836"/>
      <c r="AY10" s="3822"/>
      <c r="AZ10" s="3823"/>
      <c r="BA10" s="3823"/>
      <c r="BB10" s="3824"/>
      <c r="BC10" s="3319"/>
      <c r="BD10" s="3320"/>
      <c r="BE10" s="3320"/>
      <c r="BF10" s="3320"/>
      <c r="BG10" s="3320"/>
      <c r="BH10" s="3320"/>
      <c r="BI10" s="3320"/>
      <c r="BJ10" s="3320"/>
      <c r="BK10" s="3320"/>
      <c r="BL10" s="3321"/>
    </row>
    <row r="11" spans="1:70" s="877" customFormat="1" ht="15" customHeight="1">
      <c r="A11" s="3467">
        <v>1</v>
      </c>
      <c r="B11" s="3468" t="s">
        <v>1368</v>
      </c>
      <c r="C11" s="3469"/>
      <c r="D11" s="3469"/>
      <c r="E11" s="3469"/>
      <c r="F11" s="3470"/>
      <c r="G11" s="3468" t="s">
        <v>1746</v>
      </c>
      <c r="H11" s="3469"/>
      <c r="I11" s="3469"/>
      <c r="J11" s="3469"/>
      <c r="K11" s="3469"/>
      <c r="L11" s="3470"/>
      <c r="M11" s="3471">
        <v>21</v>
      </c>
      <c r="N11" s="3472" t="s">
        <v>258</v>
      </c>
      <c r="O11" s="3305" t="s">
        <v>258</v>
      </c>
      <c r="P11" s="3306"/>
      <c r="Q11" s="3384"/>
      <c r="R11" s="3305" t="s">
        <v>956</v>
      </c>
      <c r="S11" s="3306"/>
      <c r="T11" s="3384"/>
      <c r="U11" s="3872" t="s">
        <v>1148</v>
      </c>
      <c r="V11" s="3873"/>
      <c r="W11" s="3873"/>
      <c r="X11" s="3432"/>
      <c r="Y11" s="3470" t="s">
        <v>98</v>
      </c>
      <c r="Z11" s="3435"/>
      <c r="AA11" s="3470" t="s">
        <v>98</v>
      </c>
      <c r="AB11" s="3411">
        <f>IF((X13+Z13)&gt;=12,X11+Z11+1,X11+Z11)</f>
        <v>0</v>
      </c>
      <c r="AC11" s="3469" t="s">
        <v>98</v>
      </c>
      <c r="AD11" s="3860"/>
      <c r="AE11" s="3861"/>
      <c r="AF11" s="3864">
        <v>158000</v>
      </c>
      <c r="AG11" s="3861"/>
      <c r="AH11" s="3866">
        <v>6000</v>
      </c>
      <c r="AI11" s="3867"/>
      <c r="AJ11" s="3868"/>
      <c r="AK11" s="3869"/>
      <c r="AL11" s="3870"/>
      <c r="AM11" s="3870"/>
      <c r="AN11" s="3871"/>
      <c r="AO11" s="3879">
        <v>7100</v>
      </c>
      <c r="AP11" s="3880"/>
      <c r="AQ11" s="3880"/>
      <c r="AR11" s="3881"/>
      <c r="AS11" s="3882">
        <f>AF11+SUM(AH11:AR13)</f>
        <v>183100</v>
      </c>
      <c r="AT11" s="3883"/>
      <c r="AU11" s="3884"/>
      <c r="AV11" s="3839"/>
      <c r="AW11" s="3840"/>
      <c r="AX11" s="3841"/>
      <c r="AY11" s="981"/>
      <c r="AZ11" s="981"/>
      <c r="BA11" s="981"/>
      <c r="BB11" s="981"/>
      <c r="BC11" s="3845"/>
      <c r="BD11" s="3846"/>
      <c r="BE11" s="3846"/>
      <c r="BF11" s="3846"/>
      <c r="BG11" s="3846"/>
      <c r="BH11" s="3846"/>
      <c r="BI11" s="3846"/>
      <c r="BJ11" s="3846"/>
      <c r="BK11" s="3846"/>
      <c r="BL11" s="3847"/>
    </row>
    <row r="12" spans="1:70" s="877" customFormat="1" ht="15" customHeight="1">
      <c r="A12" s="3449"/>
      <c r="B12" s="3460"/>
      <c r="C12" s="3461"/>
      <c r="D12" s="3461"/>
      <c r="E12" s="3461"/>
      <c r="F12" s="3462"/>
      <c r="G12" s="3457"/>
      <c r="H12" s="3458"/>
      <c r="I12" s="3458"/>
      <c r="J12" s="3458"/>
      <c r="K12" s="3458"/>
      <c r="L12" s="3459"/>
      <c r="M12" s="3283"/>
      <c r="N12" s="3465"/>
      <c r="O12" s="3497" t="s">
        <v>231</v>
      </c>
      <c r="P12" s="3498"/>
      <c r="Q12" s="3499"/>
      <c r="R12" s="2087"/>
      <c r="S12" s="2088"/>
      <c r="T12" s="2089"/>
      <c r="U12" s="3517"/>
      <c r="V12" s="3518"/>
      <c r="W12" s="3518"/>
      <c r="X12" s="3433"/>
      <c r="Y12" s="3459"/>
      <c r="Z12" s="3436"/>
      <c r="AA12" s="3459"/>
      <c r="AB12" s="3412"/>
      <c r="AC12" s="3458"/>
      <c r="AD12" s="3862"/>
      <c r="AE12" s="3863"/>
      <c r="AF12" s="3865"/>
      <c r="AG12" s="3863"/>
      <c r="AH12" s="3854"/>
      <c r="AI12" s="3855"/>
      <c r="AJ12" s="3856"/>
      <c r="AK12" s="3854"/>
      <c r="AL12" s="3855"/>
      <c r="AM12" s="3855"/>
      <c r="AN12" s="3856"/>
      <c r="AO12" s="3857"/>
      <c r="AP12" s="3858"/>
      <c r="AQ12" s="3858"/>
      <c r="AR12" s="3859"/>
      <c r="AS12" s="3885"/>
      <c r="AT12" s="3886"/>
      <c r="AU12" s="3887"/>
      <c r="AV12" s="3842"/>
      <c r="AW12" s="3843"/>
      <c r="AX12" s="3844"/>
      <c r="AY12" s="982"/>
      <c r="AZ12" s="982"/>
      <c r="BA12" s="982"/>
      <c r="BB12" s="982"/>
      <c r="BC12" s="3848"/>
      <c r="BD12" s="3849"/>
      <c r="BE12" s="3849"/>
      <c r="BF12" s="3849"/>
      <c r="BG12" s="3849"/>
      <c r="BH12" s="3849"/>
      <c r="BI12" s="3849"/>
      <c r="BJ12" s="3849"/>
      <c r="BK12" s="3849"/>
      <c r="BL12" s="3850"/>
    </row>
    <row r="13" spans="1:70" s="877" customFormat="1" ht="15" customHeight="1">
      <c r="A13" s="3450"/>
      <c r="B13" s="3473" t="s">
        <v>980</v>
      </c>
      <c r="C13" s="3474"/>
      <c r="D13" s="3475"/>
      <c r="E13" s="3476">
        <v>40</v>
      </c>
      <c r="F13" s="3477"/>
      <c r="G13" s="3460"/>
      <c r="H13" s="3461"/>
      <c r="I13" s="3461"/>
      <c r="J13" s="3461"/>
      <c r="K13" s="3461"/>
      <c r="L13" s="3462"/>
      <c r="M13" s="3286"/>
      <c r="N13" s="3466"/>
      <c r="O13" s="3500"/>
      <c r="P13" s="3501"/>
      <c r="Q13" s="3502"/>
      <c r="R13" s="2090"/>
      <c r="S13" s="2091"/>
      <c r="T13" s="2092"/>
      <c r="U13" s="3524">
        <v>43922</v>
      </c>
      <c r="V13" s="3525"/>
      <c r="W13" s="3525"/>
      <c r="X13" s="898">
        <v>2</v>
      </c>
      <c r="Y13" s="983" t="s">
        <v>28</v>
      </c>
      <c r="Z13" s="900"/>
      <c r="AA13" s="983" t="s">
        <v>28</v>
      </c>
      <c r="AB13" s="890">
        <f>IF((X13+Z13)&gt;=12,X13+Z13-12,X13+Z13)</f>
        <v>2</v>
      </c>
      <c r="AC13" s="984" t="s">
        <v>28</v>
      </c>
      <c r="AD13" s="985" t="s">
        <v>141</v>
      </c>
      <c r="AE13" s="986"/>
      <c r="AF13" s="987" t="s">
        <v>266</v>
      </c>
      <c r="AG13" s="988" t="s">
        <v>981</v>
      </c>
      <c r="AH13" s="3854">
        <v>7000</v>
      </c>
      <c r="AI13" s="3855"/>
      <c r="AJ13" s="3856"/>
      <c r="AK13" s="3874"/>
      <c r="AL13" s="3875"/>
      <c r="AM13" s="3875"/>
      <c r="AN13" s="3876"/>
      <c r="AO13" s="3857">
        <v>5000</v>
      </c>
      <c r="AP13" s="3858"/>
      <c r="AQ13" s="3858"/>
      <c r="AR13" s="3859"/>
      <c r="AS13" s="3885"/>
      <c r="AT13" s="3886"/>
      <c r="AU13" s="3887"/>
      <c r="AV13" s="3877"/>
      <c r="AW13" s="3461"/>
      <c r="AX13" s="3878"/>
      <c r="AY13" s="885"/>
      <c r="AZ13" s="885"/>
      <c r="BA13" s="885"/>
      <c r="BB13" s="885"/>
      <c r="BC13" s="3851"/>
      <c r="BD13" s="3852"/>
      <c r="BE13" s="3852"/>
      <c r="BF13" s="3852"/>
      <c r="BG13" s="3852"/>
      <c r="BH13" s="3852"/>
      <c r="BI13" s="3852"/>
      <c r="BJ13" s="3852"/>
      <c r="BK13" s="3852"/>
      <c r="BL13" s="3853"/>
    </row>
    <row r="14" spans="1:70" s="877" customFormat="1" ht="15" customHeight="1">
      <c r="A14" s="3448">
        <v>2</v>
      </c>
      <c r="B14" s="3377" t="s">
        <v>1368</v>
      </c>
      <c r="C14" s="3378"/>
      <c r="D14" s="3378"/>
      <c r="E14" s="3378"/>
      <c r="F14" s="3379"/>
      <c r="G14" s="3377" t="s">
        <v>1019</v>
      </c>
      <c r="H14" s="3378"/>
      <c r="I14" s="3378"/>
      <c r="J14" s="3378"/>
      <c r="K14" s="3378"/>
      <c r="L14" s="3379"/>
      <c r="M14" s="3463">
        <v>34</v>
      </c>
      <c r="N14" s="3464" t="s">
        <v>962</v>
      </c>
      <c r="O14" s="3362" t="s">
        <v>258</v>
      </c>
      <c r="P14" s="3513"/>
      <c r="Q14" s="3514"/>
      <c r="R14" s="3362" t="s">
        <v>265</v>
      </c>
      <c r="S14" s="3513"/>
      <c r="T14" s="3514"/>
      <c r="U14" s="3515" t="s">
        <v>984</v>
      </c>
      <c r="V14" s="3516"/>
      <c r="W14" s="3516"/>
      <c r="X14" s="3519">
        <v>3</v>
      </c>
      <c r="Y14" s="3379" t="s">
        <v>98</v>
      </c>
      <c r="Z14" s="3520">
        <v>3</v>
      </c>
      <c r="AA14" s="3379" t="s">
        <v>98</v>
      </c>
      <c r="AB14" s="3504">
        <f>IF((X16+Z16)&gt;=12,X14+Z14+1,X14+Z14)</f>
        <v>6</v>
      </c>
      <c r="AC14" s="3378" t="s">
        <v>98</v>
      </c>
      <c r="AD14" s="3903">
        <v>156000</v>
      </c>
      <c r="AE14" s="3904"/>
      <c r="AF14" s="3905">
        <v>157000</v>
      </c>
      <c r="AG14" s="3904"/>
      <c r="AH14" s="3854">
        <v>6000</v>
      </c>
      <c r="AI14" s="3855"/>
      <c r="AJ14" s="3856"/>
      <c r="AK14" s="3854"/>
      <c r="AL14" s="3855"/>
      <c r="AM14" s="3855"/>
      <c r="AN14" s="3856"/>
      <c r="AO14" s="3857">
        <v>10000</v>
      </c>
      <c r="AP14" s="3858"/>
      <c r="AQ14" s="3858"/>
      <c r="AR14" s="3859"/>
      <c r="AS14" s="3478">
        <f>AF14+SUM(AH14:AR16)</f>
        <v>188000</v>
      </c>
      <c r="AT14" s="3479"/>
      <c r="AU14" s="3888"/>
      <c r="AV14" s="3889">
        <v>7</v>
      </c>
      <c r="AW14" s="3890"/>
      <c r="AX14" s="3891"/>
      <c r="AY14" s="989"/>
      <c r="AZ14" s="989"/>
      <c r="BA14" s="989"/>
      <c r="BB14" s="989"/>
      <c r="BC14" s="3892"/>
      <c r="BD14" s="3893"/>
      <c r="BE14" s="3893"/>
      <c r="BF14" s="3893"/>
      <c r="BG14" s="3893"/>
      <c r="BH14" s="3893"/>
      <c r="BI14" s="3893"/>
      <c r="BJ14" s="3893"/>
      <c r="BK14" s="3893"/>
      <c r="BL14" s="3894"/>
    </row>
    <row r="15" spans="1:70" s="877" customFormat="1" ht="15" customHeight="1">
      <c r="A15" s="3449"/>
      <c r="B15" s="3460"/>
      <c r="C15" s="3461"/>
      <c r="D15" s="3461"/>
      <c r="E15" s="3461"/>
      <c r="F15" s="3462"/>
      <c r="G15" s="3457"/>
      <c r="H15" s="3458"/>
      <c r="I15" s="3458"/>
      <c r="J15" s="3458"/>
      <c r="K15" s="3458"/>
      <c r="L15" s="3459"/>
      <c r="M15" s="3283"/>
      <c r="N15" s="3465"/>
      <c r="O15" s="3497" t="s">
        <v>983</v>
      </c>
      <c r="P15" s="3498"/>
      <c r="Q15" s="3499"/>
      <c r="R15" s="2087"/>
      <c r="S15" s="2088"/>
      <c r="T15" s="2089"/>
      <c r="U15" s="3517"/>
      <c r="V15" s="3518"/>
      <c r="W15" s="3518"/>
      <c r="X15" s="3433"/>
      <c r="Y15" s="3459"/>
      <c r="Z15" s="3436"/>
      <c r="AA15" s="3459"/>
      <c r="AB15" s="3412"/>
      <c r="AC15" s="3458"/>
      <c r="AD15" s="3862"/>
      <c r="AE15" s="3863"/>
      <c r="AF15" s="3865"/>
      <c r="AG15" s="3863"/>
      <c r="AH15" s="3854">
        <v>5000</v>
      </c>
      <c r="AI15" s="3855"/>
      <c r="AJ15" s="3856"/>
      <c r="AK15" s="3854"/>
      <c r="AL15" s="3855"/>
      <c r="AM15" s="3855"/>
      <c r="AN15" s="3856"/>
      <c r="AO15" s="3857"/>
      <c r="AP15" s="3858"/>
      <c r="AQ15" s="3858"/>
      <c r="AR15" s="3859"/>
      <c r="AS15" s="3478"/>
      <c r="AT15" s="3479"/>
      <c r="AU15" s="3888"/>
      <c r="AV15" s="3889"/>
      <c r="AW15" s="3890"/>
      <c r="AX15" s="3891"/>
      <c r="AY15" s="982"/>
      <c r="AZ15" s="982"/>
      <c r="BA15" s="982"/>
      <c r="BB15" s="982"/>
      <c r="BC15" s="3895"/>
      <c r="BD15" s="3896"/>
      <c r="BE15" s="3896"/>
      <c r="BF15" s="3896"/>
      <c r="BG15" s="3896"/>
      <c r="BH15" s="3896"/>
      <c r="BI15" s="3896"/>
      <c r="BJ15" s="3896"/>
      <c r="BK15" s="3896"/>
      <c r="BL15" s="3897"/>
    </row>
    <row r="16" spans="1:70" s="877" customFormat="1" ht="15" customHeight="1">
      <c r="A16" s="3450"/>
      <c r="B16" s="3473" t="s">
        <v>980</v>
      </c>
      <c r="C16" s="3474"/>
      <c r="D16" s="3475"/>
      <c r="E16" s="3476">
        <v>40</v>
      </c>
      <c r="F16" s="3477"/>
      <c r="G16" s="3460"/>
      <c r="H16" s="3461"/>
      <c r="I16" s="3461"/>
      <c r="J16" s="3461"/>
      <c r="K16" s="3461"/>
      <c r="L16" s="3462"/>
      <c r="M16" s="3286"/>
      <c r="N16" s="3466"/>
      <c r="O16" s="3500"/>
      <c r="P16" s="3501"/>
      <c r="Q16" s="3502"/>
      <c r="R16" s="2090"/>
      <c r="S16" s="2091"/>
      <c r="T16" s="2092"/>
      <c r="U16" s="3524">
        <v>43922</v>
      </c>
      <c r="V16" s="3525"/>
      <c r="W16" s="3525"/>
      <c r="X16" s="898">
        <v>2</v>
      </c>
      <c r="Y16" s="983" t="s">
        <v>28</v>
      </c>
      <c r="Z16" s="900"/>
      <c r="AA16" s="983" t="s">
        <v>28</v>
      </c>
      <c r="AB16" s="990">
        <f>IF((X16+Z16)&gt;=12,X16+Z16-12,X16+Z16)</f>
        <v>2</v>
      </c>
      <c r="AC16" s="984" t="s">
        <v>28</v>
      </c>
      <c r="AD16" s="985" t="s">
        <v>266</v>
      </c>
      <c r="AE16" s="986" t="s">
        <v>985</v>
      </c>
      <c r="AF16" s="987" t="s">
        <v>266</v>
      </c>
      <c r="AG16" s="988" t="s">
        <v>1149</v>
      </c>
      <c r="AH16" s="3854">
        <v>7000</v>
      </c>
      <c r="AI16" s="3855"/>
      <c r="AJ16" s="3856"/>
      <c r="AK16" s="3854"/>
      <c r="AL16" s="3855"/>
      <c r="AM16" s="3855"/>
      <c r="AN16" s="3856"/>
      <c r="AO16" s="3857">
        <v>3000</v>
      </c>
      <c r="AP16" s="3858"/>
      <c r="AQ16" s="3858"/>
      <c r="AR16" s="3859"/>
      <c r="AS16" s="3478"/>
      <c r="AT16" s="3479"/>
      <c r="AU16" s="3888"/>
      <c r="AV16" s="3901">
        <v>10</v>
      </c>
      <c r="AW16" s="3371"/>
      <c r="AX16" s="3902"/>
      <c r="AY16" s="885"/>
      <c r="AZ16" s="885"/>
      <c r="BA16" s="885"/>
      <c r="BB16" s="885"/>
      <c r="BC16" s="3898"/>
      <c r="BD16" s="3899"/>
      <c r="BE16" s="3899"/>
      <c r="BF16" s="3899"/>
      <c r="BG16" s="3899"/>
      <c r="BH16" s="3899"/>
      <c r="BI16" s="3899"/>
      <c r="BJ16" s="3899"/>
      <c r="BK16" s="3899"/>
      <c r="BL16" s="3900"/>
    </row>
    <row r="17" spans="1:71" s="877" customFormat="1" ht="15" customHeight="1">
      <c r="A17" s="3449">
        <v>3</v>
      </c>
      <c r="B17" s="3377" t="s">
        <v>977</v>
      </c>
      <c r="C17" s="3378"/>
      <c r="D17" s="3378"/>
      <c r="E17" s="3378"/>
      <c r="F17" s="3379"/>
      <c r="G17" s="3377" t="s">
        <v>1020</v>
      </c>
      <c r="H17" s="3378"/>
      <c r="I17" s="3378"/>
      <c r="J17" s="3378"/>
      <c r="K17" s="3378"/>
      <c r="L17" s="3379"/>
      <c r="M17" s="3463">
        <v>45</v>
      </c>
      <c r="N17" s="3464" t="s">
        <v>962</v>
      </c>
      <c r="O17" s="3362" t="s">
        <v>258</v>
      </c>
      <c r="P17" s="3513"/>
      <c r="Q17" s="3514"/>
      <c r="R17" s="3362" t="s">
        <v>956</v>
      </c>
      <c r="S17" s="3513"/>
      <c r="T17" s="3514"/>
      <c r="U17" s="3515" t="s">
        <v>963</v>
      </c>
      <c r="V17" s="3516"/>
      <c r="W17" s="3516"/>
      <c r="X17" s="3519">
        <v>6</v>
      </c>
      <c r="Y17" s="3379" t="s">
        <v>98</v>
      </c>
      <c r="Z17" s="3520">
        <v>10</v>
      </c>
      <c r="AA17" s="3379" t="s">
        <v>98</v>
      </c>
      <c r="AB17" s="3906">
        <f>IF((X19+Z19)&gt;=12,X17+Z17+1,X17+Z17)</f>
        <v>16</v>
      </c>
      <c r="AC17" s="3378" t="s">
        <v>98</v>
      </c>
      <c r="AD17" s="3903">
        <v>97500</v>
      </c>
      <c r="AE17" s="3904"/>
      <c r="AF17" s="3905">
        <v>105000</v>
      </c>
      <c r="AG17" s="3904"/>
      <c r="AH17" s="3854">
        <v>3000</v>
      </c>
      <c r="AI17" s="3855"/>
      <c r="AJ17" s="3856"/>
      <c r="AK17" s="3854"/>
      <c r="AL17" s="3855"/>
      <c r="AM17" s="3855"/>
      <c r="AN17" s="3856"/>
      <c r="AO17" s="3857">
        <v>4200</v>
      </c>
      <c r="AP17" s="3858"/>
      <c r="AQ17" s="3858"/>
      <c r="AR17" s="3859"/>
      <c r="AS17" s="3478">
        <f>AF17+SUM(AH17:AR19)</f>
        <v>130200</v>
      </c>
      <c r="AT17" s="3479"/>
      <c r="AU17" s="3888"/>
      <c r="AV17" s="3889">
        <v>6</v>
      </c>
      <c r="AW17" s="3890"/>
      <c r="AX17" s="3891"/>
      <c r="AY17" s="989"/>
      <c r="AZ17" s="989"/>
      <c r="BA17" s="989"/>
      <c r="BB17" s="989"/>
      <c r="BC17" s="3892" t="s">
        <v>1747</v>
      </c>
      <c r="BD17" s="3893"/>
      <c r="BE17" s="3893"/>
      <c r="BF17" s="3893"/>
      <c r="BG17" s="3893"/>
      <c r="BH17" s="3893"/>
      <c r="BI17" s="3893"/>
      <c r="BJ17" s="3893"/>
      <c r="BK17" s="3893"/>
      <c r="BL17" s="3894"/>
    </row>
    <row r="18" spans="1:71" s="877" customFormat="1" ht="15" customHeight="1">
      <c r="A18" s="3449"/>
      <c r="B18" s="3460"/>
      <c r="C18" s="3461"/>
      <c r="D18" s="3461"/>
      <c r="E18" s="3461"/>
      <c r="F18" s="3462"/>
      <c r="G18" s="3457"/>
      <c r="H18" s="3458"/>
      <c r="I18" s="3458"/>
      <c r="J18" s="3458"/>
      <c r="K18" s="3458"/>
      <c r="L18" s="3459"/>
      <c r="M18" s="3283"/>
      <c r="N18" s="3465"/>
      <c r="O18" s="3497" t="s">
        <v>1113</v>
      </c>
      <c r="P18" s="3498"/>
      <c r="Q18" s="3499"/>
      <c r="R18" s="2087"/>
      <c r="S18" s="2088"/>
      <c r="T18" s="2089"/>
      <c r="U18" s="3517"/>
      <c r="V18" s="3518"/>
      <c r="W18" s="3518"/>
      <c r="X18" s="3433"/>
      <c r="Y18" s="3459"/>
      <c r="Z18" s="3436"/>
      <c r="AA18" s="3459"/>
      <c r="AB18" s="3504"/>
      <c r="AC18" s="3458"/>
      <c r="AD18" s="3862"/>
      <c r="AE18" s="3863"/>
      <c r="AF18" s="3865"/>
      <c r="AG18" s="3863"/>
      <c r="AH18" s="3854">
        <v>8000</v>
      </c>
      <c r="AI18" s="3855"/>
      <c r="AJ18" s="3856"/>
      <c r="AK18" s="3854"/>
      <c r="AL18" s="3855"/>
      <c r="AM18" s="3855"/>
      <c r="AN18" s="3856"/>
      <c r="AO18" s="3857"/>
      <c r="AP18" s="3858"/>
      <c r="AQ18" s="3858"/>
      <c r="AR18" s="3859"/>
      <c r="AS18" s="3478"/>
      <c r="AT18" s="3479"/>
      <c r="AU18" s="3888"/>
      <c r="AV18" s="3889"/>
      <c r="AW18" s="3890"/>
      <c r="AX18" s="3891"/>
      <c r="AY18" s="982"/>
      <c r="AZ18" s="982"/>
      <c r="BA18" s="982"/>
      <c r="BB18" s="982"/>
      <c r="BC18" s="3895"/>
      <c r="BD18" s="3896"/>
      <c r="BE18" s="3896"/>
      <c r="BF18" s="3896"/>
      <c r="BG18" s="3896"/>
      <c r="BH18" s="3896"/>
      <c r="BI18" s="3896"/>
      <c r="BJ18" s="3896"/>
      <c r="BK18" s="3896"/>
      <c r="BL18" s="3897"/>
    </row>
    <row r="19" spans="1:71" s="877" customFormat="1" ht="15" customHeight="1">
      <c r="A19" s="3449"/>
      <c r="B19" s="3473" t="s">
        <v>1538</v>
      </c>
      <c r="C19" s="3474"/>
      <c r="D19" s="3475"/>
      <c r="E19" s="3476">
        <v>20</v>
      </c>
      <c r="F19" s="3477"/>
      <c r="G19" s="3460"/>
      <c r="H19" s="3461"/>
      <c r="I19" s="3461"/>
      <c r="J19" s="3461"/>
      <c r="K19" s="3461"/>
      <c r="L19" s="3462"/>
      <c r="M19" s="3286"/>
      <c r="N19" s="3466"/>
      <c r="O19" s="3500"/>
      <c r="P19" s="3501"/>
      <c r="Q19" s="3502"/>
      <c r="R19" s="2090"/>
      <c r="S19" s="2091"/>
      <c r="T19" s="2092"/>
      <c r="U19" s="3524">
        <v>43922</v>
      </c>
      <c r="V19" s="3525"/>
      <c r="W19" s="3525"/>
      <c r="X19" s="898">
        <v>2</v>
      </c>
      <c r="Y19" s="983" t="s">
        <v>28</v>
      </c>
      <c r="Z19" s="900"/>
      <c r="AA19" s="983" t="s">
        <v>28</v>
      </c>
      <c r="AB19" s="991">
        <f>IF((X19+Z19)&gt;=12,X19+Z19-12,X19+Z19)</f>
        <v>2</v>
      </c>
      <c r="AC19" s="984" t="s">
        <v>28</v>
      </c>
      <c r="AD19" s="985" t="s">
        <v>982</v>
      </c>
      <c r="AE19" s="992" t="s">
        <v>1146</v>
      </c>
      <c r="AF19" s="987" t="s">
        <v>982</v>
      </c>
      <c r="AG19" s="988" t="s">
        <v>1147</v>
      </c>
      <c r="AH19" s="3854">
        <v>5000</v>
      </c>
      <c r="AI19" s="3855"/>
      <c r="AJ19" s="3856"/>
      <c r="AK19" s="3854"/>
      <c r="AL19" s="3855"/>
      <c r="AM19" s="3855"/>
      <c r="AN19" s="3856"/>
      <c r="AO19" s="3857">
        <v>5000</v>
      </c>
      <c r="AP19" s="3858"/>
      <c r="AQ19" s="3858"/>
      <c r="AR19" s="3859"/>
      <c r="AS19" s="3478"/>
      <c r="AT19" s="3479"/>
      <c r="AU19" s="3888"/>
      <c r="AV19" s="3901">
        <v>12</v>
      </c>
      <c r="AW19" s="3371"/>
      <c r="AX19" s="3902"/>
      <c r="AY19" s="885"/>
      <c r="AZ19" s="885"/>
      <c r="BA19" s="885"/>
      <c r="BB19" s="885"/>
      <c r="BC19" s="3898"/>
      <c r="BD19" s="3899"/>
      <c r="BE19" s="3899"/>
      <c r="BF19" s="3899"/>
      <c r="BG19" s="3899"/>
      <c r="BH19" s="3899"/>
      <c r="BI19" s="3899"/>
      <c r="BJ19" s="3899"/>
      <c r="BK19" s="3899"/>
      <c r="BL19" s="3900"/>
    </row>
    <row r="20" spans="1:71" s="877" customFormat="1" ht="15" customHeight="1">
      <c r="A20" s="3448">
        <v>4</v>
      </c>
      <c r="B20" s="3377"/>
      <c r="C20" s="3378"/>
      <c r="D20" s="3378"/>
      <c r="E20" s="3378"/>
      <c r="F20" s="3379"/>
      <c r="G20" s="3377"/>
      <c r="H20" s="3378"/>
      <c r="I20" s="3378"/>
      <c r="J20" s="3378"/>
      <c r="K20" s="3378"/>
      <c r="L20" s="3379"/>
      <c r="M20" s="3463"/>
      <c r="N20" s="3464"/>
      <c r="O20" s="3362"/>
      <c r="P20" s="3513"/>
      <c r="Q20" s="3514"/>
      <c r="R20" s="3362"/>
      <c r="S20" s="3513"/>
      <c r="T20" s="3514"/>
      <c r="U20" s="3515"/>
      <c r="V20" s="3516"/>
      <c r="W20" s="3516"/>
      <c r="X20" s="3519"/>
      <c r="Y20" s="3379" t="s">
        <v>98</v>
      </c>
      <c r="Z20" s="3520"/>
      <c r="AA20" s="3379" t="s">
        <v>98</v>
      </c>
      <c r="AB20" s="3906">
        <f>IF((X22+Z22)&gt;=12,X20+Z20+1,X20+Z20)</f>
        <v>0</v>
      </c>
      <c r="AC20" s="3378" t="s">
        <v>98</v>
      </c>
      <c r="AD20" s="3903"/>
      <c r="AE20" s="3904"/>
      <c r="AF20" s="3905"/>
      <c r="AG20" s="3904"/>
      <c r="AH20" s="3854"/>
      <c r="AI20" s="3855"/>
      <c r="AJ20" s="3856"/>
      <c r="AK20" s="3854"/>
      <c r="AL20" s="3855"/>
      <c r="AM20" s="3855"/>
      <c r="AN20" s="3856"/>
      <c r="AO20" s="3857"/>
      <c r="AP20" s="3858"/>
      <c r="AQ20" s="3858"/>
      <c r="AR20" s="3859"/>
      <c r="AS20" s="3478">
        <f>AF20+SUM(AH20:AR22)</f>
        <v>0</v>
      </c>
      <c r="AT20" s="3479"/>
      <c r="AU20" s="3888"/>
      <c r="AV20" s="3889"/>
      <c r="AW20" s="3890"/>
      <c r="AX20" s="3891"/>
      <c r="AY20" s="989"/>
      <c r="AZ20" s="989"/>
      <c r="BA20" s="989"/>
      <c r="BB20" s="989"/>
      <c r="BC20" s="3892"/>
      <c r="BD20" s="3893"/>
      <c r="BE20" s="3893"/>
      <c r="BF20" s="3893"/>
      <c r="BG20" s="3893"/>
      <c r="BH20" s="3893"/>
      <c r="BI20" s="3893"/>
      <c r="BJ20" s="3893"/>
      <c r="BK20" s="3893"/>
      <c r="BL20" s="3894"/>
    </row>
    <row r="21" spans="1:71" s="877" customFormat="1" ht="15" customHeight="1">
      <c r="A21" s="3449"/>
      <c r="B21" s="3460"/>
      <c r="C21" s="3461"/>
      <c r="D21" s="3461"/>
      <c r="E21" s="3461"/>
      <c r="F21" s="3462"/>
      <c r="G21" s="3457"/>
      <c r="H21" s="3458"/>
      <c r="I21" s="3458"/>
      <c r="J21" s="3458"/>
      <c r="K21" s="3458"/>
      <c r="L21" s="3459"/>
      <c r="M21" s="3283"/>
      <c r="N21" s="3465"/>
      <c r="O21" s="3907"/>
      <c r="P21" s="3908"/>
      <c r="Q21" s="3909"/>
      <c r="R21" s="2087"/>
      <c r="S21" s="2088"/>
      <c r="T21" s="2089"/>
      <c r="U21" s="3517"/>
      <c r="V21" s="3518"/>
      <c r="W21" s="3518"/>
      <c r="X21" s="3433"/>
      <c r="Y21" s="3459"/>
      <c r="Z21" s="3436"/>
      <c r="AA21" s="3459"/>
      <c r="AB21" s="3504"/>
      <c r="AC21" s="3458"/>
      <c r="AD21" s="3862"/>
      <c r="AE21" s="3863"/>
      <c r="AF21" s="3865"/>
      <c r="AG21" s="3863"/>
      <c r="AH21" s="3854"/>
      <c r="AI21" s="3855"/>
      <c r="AJ21" s="3856"/>
      <c r="AK21" s="3854"/>
      <c r="AL21" s="3855"/>
      <c r="AM21" s="3855"/>
      <c r="AN21" s="3856"/>
      <c r="AO21" s="3857"/>
      <c r="AP21" s="3858"/>
      <c r="AQ21" s="3858"/>
      <c r="AR21" s="3859"/>
      <c r="AS21" s="3478"/>
      <c r="AT21" s="3479"/>
      <c r="AU21" s="3888"/>
      <c r="AV21" s="3889"/>
      <c r="AW21" s="3890"/>
      <c r="AX21" s="3891"/>
      <c r="AY21" s="982"/>
      <c r="AZ21" s="982"/>
      <c r="BA21" s="982"/>
      <c r="BB21" s="982"/>
      <c r="BC21" s="3895"/>
      <c r="BD21" s="3896"/>
      <c r="BE21" s="3896"/>
      <c r="BF21" s="3896"/>
      <c r="BG21" s="3896"/>
      <c r="BH21" s="3896"/>
      <c r="BI21" s="3896"/>
      <c r="BJ21" s="3896"/>
      <c r="BK21" s="3896"/>
      <c r="BL21" s="3897"/>
    </row>
    <row r="22" spans="1:71" s="877" customFormat="1" ht="15" customHeight="1">
      <c r="A22" s="3450"/>
      <c r="B22" s="3473"/>
      <c r="C22" s="3474"/>
      <c r="D22" s="3475"/>
      <c r="E22" s="3476"/>
      <c r="F22" s="3477"/>
      <c r="G22" s="3460"/>
      <c r="H22" s="3461"/>
      <c r="I22" s="3461"/>
      <c r="J22" s="3461"/>
      <c r="K22" s="3461"/>
      <c r="L22" s="3462"/>
      <c r="M22" s="3286"/>
      <c r="N22" s="3466"/>
      <c r="O22" s="3910"/>
      <c r="P22" s="3911"/>
      <c r="Q22" s="3912"/>
      <c r="R22" s="2090"/>
      <c r="S22" s="2091"/>
      <c r="T22" s="2092"/>
      <c r="U22" s="3524"/>
      <c r="V22" s="3525"/>
      <c r="W22" s="3525"/>
      <c r="X22" s="898"/>
      <c r="Y22" s="983" t="s">
        <v>28</v>
      </c>
      <c r="Z22" s="900"/>
      <c r="AA22" s="983" t="s">
        <v>28</v>
      </c>
      <c r="AB22" s="991">
        <f>IF((X22+Z22)&gt;=12,X22+Z22-12,X22+Z22)</f>
        <v>0</v>
      </c>
      <c r="AC22" s="984" t="s">
        <v>28</v>
      </c>
      <c r="AD22" s="985"/>
      <c r="AE22" s="986"/>
      <c r="AF22" s="987"/>
      <c r="AG22" s="988"/>
      <c r="AH22" s="3854"/>
      <c r="AI22" s="3855"/>
      <c r="AJ22" s="3856"/>
      <c r="AK22" s="3854"/>
      <c r="AL22" s="3855"/>
      <c r="AM22" s="3855"/>
      <c r="AN22" s="3856"/>
      <c r="AO22" s="3857"/>
      <c r="AP22" s="3858"/>
      <c r="AQ22" s="3858"/>
      <c r="AR22" s="3859"/>
      <c r="AS22" s="3478"/>
      <c r="AT22" s="3479"/>
      <c r="AU22" s="3888"/>
      <c r="AV22" s="3901"/>
      <c r="AW22" s="3371"/>
      <c r="AX22" s="3902"/>
      <c r="AY22" s="885"/>
      <c r="AZ22" s="885"/>
      <c r="BA22" s="885"/>
      <c r="BB22" s="885"/>
      <c r="BC22" s="3898"/>
      <c r="BD22" s="3899"/>
      <c r="BE22" s="3899"/>
      <c r="BF22" s="3899"/>
      <c r="BG22" s="3899"/>
      <c r="BH22" s="3899"/>
      <c r="BI22" s="3899"/>
      <c r="BJ22" s="3899"/>
      <c r="BK22" s="3899"/>
      <c r="BL22" s="3900"/>
    </row>
    <row r="23" spans="1:71" s="877" customFormat="1" ht="15" customHeight="1">
      <c r="A23" s="3449">
        <v>5</v>
      </c>
      <c r="B23" s="3457"/>
      <c r="C23" s="3458"/>
      <c r="D23" s="3458"/>
      <c r="E23" s="3458"/>
      <c r="F23" s="3459"/>
      <c r="G23" s="3377"/>
      <c r="H23" s="3378"/>
      <c r="I23" s="3378"/>
      <c r="J23" s="3378"/>
      <c r="K23" s="3378"/>
      <c r="L23" s="3379"/>
      <c r="M23" s="3283"/>
      <c r="N23" s="3465"/>
      <c r="O23" s="3362"/>
      <c r="P23" s="3513"/>
      <c r="Q23" s="3514"/>
      <c r="R23" s="2087"/>
      <c r="S23" s="2088"/>
      <c r="T23" s="2089"/>
      <c r="U23" s="3517"/>
      <c r="V23" s="3518"/>
      <c r="W23" s="3518"/>
      <c r="X23" s="3433"/>
      <c r="Y23" s="3459" t="s">
        <v>98</v>
      </c>
      <c r="Z23" s="3436"/>
      <c r="AA23" s="3459" t="s">
        <v>98</v>
      </c>
      <c r="AB23" s="3906">
        <f>IF((X25+Z25)&gt;=12,X23+Z23+1,X23+Z23)</f>
        <v>0</v>
      </c>
      <c r="AC23" s="3458" t="s">
        <v>98</v>
      </c>
      <c r="AD23" s="3913"/>
      <c r="AE23" s="3914"/>
      <c r="AF23" s="3915"/>
      <c r="AG23" s="3914"/>
      <c r="AH23" s="3854"/>
      <c r="AI23" s="3855"/>
      <c r="AJ23" s="3856"/>
      <c r="AK23" s="3854"/>
      <c r="AL23" s="3855"/>
      <c r="AM23" s="3855"/>
      <c r="AN23" s="3856"/>
      <c r="AO23" s="3857"/>
      <c r="AP23" s="3858"/>
      <c r="AQ23" s="3858"/>
      <c r="AR23" s="3859"/>
      <c r="AS23" s="3478">
        <f>AF23+SUM(AH23:AR25)</f>
        <v>0</v>
      </c>
      <c r="AT23" s="3479"/>
      <c r="AU23" s="3888"/>
      <c r="AV23" s="3889"/>
      <c r="AW23" s="3890"/>
      <c r="AX23" s="3891"/>
      <c r="AY23" s="989"/>
      <c r="AZ23" s="989"/>
      <c r="BA23" s="989"/>
      <c r="BB23" s="989"/>
      <c r="BC23" s="3892"/>
      <c r="BD23" s="3893"/>
      <c r="BE23" s="3893"/>
      <c r="BF23" s="3893"/>
      <c r="BG23" s="3893"/>
      <c r="BH23" s="3893"/>
      <c r="BI23" s="3893"/>
      <c r="BJ23" s="3893"/>
      <c r="BK23" s="3893"/>
      <c r="BL23" s="3894"/>
    </row>
    <row r="24" spans="1:71" s="877" customFormat="1" ht="15" customHeight="1">
      <c r="A24" s="3449"/>
      <c r="B24" s="3460"/>
      <c r="C24" s="3461"/>
      <c r="D24" s="3461"/>
      <c r="E24" s="3461"/>
      <c r="F24" s="3462"/>
      <c r="G24" s="3457"/>
      <c r="H24" s="3458"/>
      <c r="I24" s="3458"/>
      <c r="J24" s="3458"/>
      <c r="K24" s="3458"/>
      <c r="L24" s="3459"/>
      <c r="M24" s="3283"/>
      <c r="N24" s="3465"/>
      <c r="O24" s="3907"/>
      <c r="P24" s="3908"/>
      <c r="Q24" s="3909"/>
      <c r="R24" s="2087"/>
      <c r="S24" s="2088"/>
      <c r="T24" s="2089"/>
      <c r="U24" s="3517"/>
      <c r="V24" s="3518"/>
      <c r="W24" s="3518"/>
      <c r="X24" s="3433"/>
      <c r="Y24" s="3459"/>
      <c r="Z24" s="3436"/>
      <c r="AA24" s="3459"/>
      <c r="AB24" s="3504"/>
      <c r="AC24" s="3458"/>
      <c r="AD24" s="3862"/>
      <c r="AE24" s="3863"/>
      <c r="AF24" s="3865"/>
      <c r="AG24" s="3863"/>
      <c r="AH24" s="3854"/>
      <c r="AI24" s="3855"/>
      <c r="AJ24" s="3856"/>
      <c r="AK24" s="3854"/>
      <c r="AL24" s="3855"/>
      <c r="AM24" s="3855"/>
      <c r="AN24" s="3856"/>
      <c r="AO24" s="3857"/>
      <c r="AP24" s="3858"/>
      <c r="AQ24" s="3858"/>
      <c r="AR24" s="3859"/>
      <c r="AS24" s="3478"/>
      <c r="AT24" s="3479"/>
      <c r="AU24" s="3888"/>
      <c r="AV24" s="3889"/>
      <c r="AW24" s="3890"/>
      <c r="AX24" s="3891"/>
      <c r="AY24" s="982"/>
      <c r="AZ24" s="982"/>
      <c r="BA24" s="982"/>
      <c r="BB24" s="982"/>
      <c r="BC24" s="3895"/>
      <c r="BD24" s="3896"/>
      <c r="BE24" s="3896"/>
      <c r="BF24" s="3896"/>
      <c r="BG24" s="3896"/>
      <c r="BH24" s="3896"/>
      <c r="BI24" s="3896"/>
      <c r="BJ24" s="3896"/>
      <c r="BK24" s="3896"/>
      <c r="BL24" s="3897"/>
    </row>
    <row r="25" spans="1:71" s="877" customFormat="1" ht="15" customHeight="1">
      <c r="A25" s="3449"/>
      <c r="B25" s="3916"/>
      <c r="C25" s="3917"/>
      <c r="D25" s="3918"/>
      <c r="E25" s="3919"/>
      <c r="F25" s="3920"/>
      <c r="G25" s="3460"/>
      <c r="H25" s="3461"/>
      <c r="I25" s="3461"/>
      <c r="J25" s="3461"/>
      <c r="K25" s="3461"/>
      <c r="L25" s="3462"/>
      <c r="M25" s="3283"/>
      <c r="N25" s="3465"/>
      <c r="O25" s="3910"/>
      <c r="P25" s="3911"/>
      <c r="Q25" s="3912"/>
      <c r="R25" s="2087"/>
      <c r="S25" s="2088"/>
      <c r="T25" s="2089"/>
      <c r="U25" s="3409"/>
      <c r="V25" s="3410"/>
      <c r="W25" s="3410"/>
      <c r="X25" s="887"/>
      <c r="Y25" s="993" t="s">
        <v>28</v>
      </c>
      <c r="Z25" s="889"/>
      <c r="AA25" s="993" t="s">
        <v>28</v>
      </c>
      <c r="AB25" s="991">
        <f>IF((X25+Z25)&gt;=12,X25+Z25-12,X25+Z25)</f>
        <v>0</v>
      </c>
      <c r="AC25" s="955" t="s">
        <v>28</v>
      </c>
      <c r="AD25" s="994"/>
      <c r="AE25" s="995"/>
      <c r="AF25" s="996"/>
      <c r="AG25" s="997"/>
      <c r="AH25" s="3854"/>
      <c r="AI25" s="3855"/>
      <c r="AJ25" s="3856"/>
      <c r="AK25" s="3854"/>
      <c r="AL25" s="3855"/>
      <c r="AM25" s="3855"/>
      <c r="AN25" s="3856"/>
      <c r="AO25" s="3857"/>
      <c r="AP25" s="3858"/>
      <c r="AQ25" s="3858"/>
      <c r="AR25" s="3859"/>
      <c r="AS25" s="3478"/>
      <c r="AT25" s="3479"/>
      <c r="AU25" s="3888"/>
      <c r="AV25" s="3901"/>
      <c r="AW25" s="3371"/>
      <c r="AX25" s="3902"/>
      <c r="AY25" s="885"/>
      <c r="AZ25" s="885"/>
      <c r="BA25" s="885"/>
      <c r="BB25" s="885"/>
      <c r="BC25" s="3898"/>
      <c r="BD25" s="3899"/>
      <c r="BE25" s="3899"/>
      <c r="BF25" s="3899"/>
      <c r="BG25" s="3899"/>
      <c r="BH25" s="3899"/>
      <c r="BI25" s="3899"/>
      <c r="BJ25" s="3899"/>
      <c r="BK25" s="3899"/>
      <c r="BL25" s="3900"/>
    </row>
    <row r="26" spans="1:71" s="877" customFormat="1" ht="15" customHeight="1">
      <c r="A26" s="3448">
        <v>6</v>
      </c>
      <c r="B26" s="3377"/>
      <c r="C26" s="3378"/>
      <c r="D26" s="3378"/>
      <c r="E26" s="3378"/>
      <c r="F26" s="3379"/>
      <c r="G26" s="3377"/>
      <c r="H26" s="3378"/>
      <c r="I26" s="3378"/>
      <c r="J26" s="3378"/>
      <c r="K26" s="3378"/>
      <c r="L26" s="3379"/>
      <c r="M26" s="3463"/>
      <c r="N26" s="3464"/>
      <c r="O26" s="3362"/>
      <c r="P26" s="3513"/>
      <c r="Q26" s="3514"/>
      <c r="R26" s="3362"/>
      <c r="S26" s="3513"/>
      <c r="T26" s="3514"/>
      <c r="U26" s="3515"/>
      <c r="V26" s="3516"/>
      <c r="W26" s="3516"/>
      <c r="X26" s="3519"/>
      <c r="Y26" s="3379" t="s">
        <v>98</v>
      </c>
      <c r="Z26" s="3520"/>
      <c r="AA26" s="3379" t="s">
        <v>98</v>
      </c>
      <c r="AB26" s="3412">
        <f>IF((X28+Z28)&gt;=12,X26+Z26+1,X26+Z26)</f>
        <v>0</v>
      </c>
      <c r="AC26" s="3378" t="s">
        <v>98</v>
      </c>
      <c r="AD26" s="3903"/>
      <c r="AE26" s="3904"/>
      <c r="AF26" s="3905"/>
      <c r="AG26" s="3904"/>
      <c r="AH26" s="3854"/>
      <c r="AI26" s="3855"/>
      <c r="AJ26" s="3856"/>
      <c r="AK26" s="3854"/>
      <c r="AL26" s="3855"/>
      <c r="AM26" s="3855"/>
      <c r="AN26" s="3856"/>
      <c r="AO26" s="3857"/>
      <c r="AP26" s="3858"/>
      <c r="AQ26" s="3858"/>
      <c r="AR26" s="3859"/>
      <c r="AS26" s="3478">
        <f>AF26+SUM(AH26:AR28)</f>
        <v>0</v>
      </c>
      <c r="AT26" s="3479"/>
      <c r="AU26" s="3888"/>
      <c r="AV26" s="3889"/>
      <c r="AW26" s="3890"/>
      <c r="AX26" s="3891"/>
      <c r="AY26" s="989"/>
      <c r="AZ26" s="989"/>
      <c r="BA26" s="989"/>
      <c r="BB26" s="989"/>
      <c r="BC26" s="3892"/>
      <c r="BD26" s="3921"/>
      <c r="BE26" s="3921"/>
      <c r="BF26" s="3921"/>
      <c r="BG26" s="3921"/>
      <c r="BH26" s="3921"/>
      <c r="BI26" s="3921"/>
      <c r="BJ26" s="3921"/>
      <c r="BK26" s="3921"/>
      <c r="BL26" s="3922"/>
    </row>
    <row r="27" spans="1:71" s="877" customFormat="1" ht="15" customHeight="1">
      <c r="A27" s="3449"/>
      <c r="B27" s="3460"/>
      <c r="C27" s="3461"/>
      <c r="D27" s="3461"/>
      <c r="E27" s="3461"/>
      <c r="F27" s="3462"/>
      <c r="G27" s="3457"/>
      <c r="H27" s="3458"/>
      <c r="I27" s="3458"/>
      <c r="J27" s="3458"/>
      <c r="K27" s="3458"/>
      <c r="L27" s="3459"/>
      <c r="M27" s="3283"/>
      <c r="N27" s="3465"/>
      <c r="O27" s="3907"/>
      <c r="P27" s="3908"/>
      <c r="Q27" s="3909"/>
      <c r="R27" s="2087"/>
      <c r="S27" s="2088"/>
      <c r="T27" s="2089"/>
      <c r="U27" s="3517"/>
      <c r="V27" s="3518"/>
      <c r="W27" s="3518"/>
      <c r="X27" s="3433"/>
      <c r="Y27" s="3459"/>
      <c r="Z27" s="3436"/>
      <c r="AA27" s="3459"/>
      <c r="AB27" s="3412"/>
      <c r="AC27" s="3458"/>
      <c r="AD27" s="3862"/>
      <c r="AE27" s="3863"/>
      <c r="AF27" s="3865"/>
      <c r="AG27" s="3863"/>
      <c r="AH27" s="3854"/>
      <c r="AI27" s="3855"/>
      <c r="AJ27" s="3856"/>
      <c r="AK27" s="3854"/>
      <c r="AL27" s="3855"/>
      <c r="AM27" s="3855"/>
      <c r="AN27" s="3856"/>
      <c r="AO27" s="3857"/>
      <c r="AP27" s="3858"/>
      <c r="AQ27" s="3858"/>
      <c r="AR27" s="3859"/>
      <c r="AS27" s="3478"/>
      <c r="AT27" s="3479"/>
      <c r="AU27" s="3888"/>
      <c r="AV27" s="3889"/>
      <c r="AW27" s="3890"/>
      <c r="AX27" s="3891"/>
      <c r="AY27" s="982"/>
      <c r="AZ27" s="982"/>
      <c r="BA27" s="982"/>
      <c r="BB27" s="982"/>
      <c r="BC27" s="3848"/>
      <c r="BD27" s="3849"/>
      <c r="BE27" s="3849"/>
      <c r="BF27" s="3849"/>
      <c r="BG27" s="3849"/>
      <c r="BH27" s="3849"/>
      <c r="BI27" s="3849"/>
      <c r="BJ27" s="3849"/>
      <c r="BK27" s="3849"/>
      <c r="BL27" s="3850"/>
    </row>
    <row r="28" spans="1:71" s="877" customFormat="1" ht="15" customHeight="1">
      <c r="A28" s="3450"/>
      <c r="B28" s="3473"/>
      <c r="C28" s="3474"/>
      <c r="D28" s="3475"/>
      <c r="E28" s="3476"/>
      <c r="F28" s="3477"/>
      <c r="G28" s="3460"/>
      <c r="H28" s="3461"/>
      <c r="I28" s="3461"/>
      <c r="J28" s="3461"/>
      <c r="K28" s="3461"/>
      <c r="L28" s="3462"/>
      <c r="M28" s="3286"/>
      <c r="N28" s="3466"/>
      <c r="O28" s="3910"/>
      <c r="P28" s="3911"/>
      <c r="Q28" s="3912"/>
      <c r="R28" s="2090"/>
      <c r="S28" s="2091"/>
      <c r="T28" s="2092"/>
      <c r="U28" s="3524"/>
      <c r="V28" s="3525"/>
      <c r="W28" s="3525"/>
      <c r="X28" s="898"/>
      <c r="Y28" s="983" t="s">
        <v>28</v>
      </c>
      <c r="Z28" s="900"/>
      <c r="AA28" s="983" t="s">
        <v>28</v>
      </c>
      <c r="AB28" s="991">
        <f>IF((X28+Z28)&gt;=12,X28+Z28-12,X28+Z28)</f>
        <v>0</v>
      </c>
      <c r="AC28" s="984" t="s">
        <v>28</v>
      </c>
      <c r="AD28" s="985"/>
      <c r="AE28" s="986"/>
      <c r="AF28" s="987"/>
      <c r="AG28" s="988"/>
      <c r="AH28" s="3854"/>
      <c r="AI28" s="3855"/>
      <c r="AJ28" s="3856"/>
      <c r="AK28" s="3854"/>
      <c r="AL28" s="3855"/>
      <c r="AM28" s="3855"/>
      <c r="AN28" s="3856"/>
      <c r="AO28" s="3857"/>
      <c r="AP28" s="3858"/>
      <c r="AQ28" s="3858"/>
      <c r="AR28" s="3859"/>
      <c r="AS28" s="3478"/>
      <c r="AT28" s="3479"/>
      <c r="AU28" s="3888"/>
      <c r="AV28" s="3901"/>
      <c r="AW28" s="3371"/>
      <c r="AX28" s="3902"/>
      <c r="AY28" s="885"/>
      <c r="AZ28" s="885"/>
      <c r="BA28" s="885"/>
      <c r="BB28" s="885"/>
      <c r="BC28" s="3851"/>
      <c r="BD28" s="3852"/>
      <c r="BE28" s="3852"/>
      <c r="BF28" s="3852"/>
      <c r="BG28" s="3852"/>
      <c r="BH28" s="3852"/>
      <c r="BI28" s="3852"/>
      <c r="BJ28" s="3852"/>
      <c r="BK28" s="3852"/>
      <c r="BL28" s="3853"/>
      <c r="BS28" s="998"/>
    </row>
    <row r="29" spans="1:71" s="877" customFormat="1" ht="15" customHeight="1">
      <c r="A29" s="3449">
        <v>7</v>
      </c>
      <c r="B29" s="3457"/>
      <c r="C29" s="3458"/>
      <c r="D29" s="3458"/>
      <c r="E29" s="3458"/>
      <c r="F29" s="3459"/>
      <c r="G29" s="3377"/>
      <c r="H29" s="3378"/>
      <c r="I29" s="3378"/>
      <c r="J29" s="3378"/>
      <c r="K29" s="3378"/>
      <c r="L29" s="3379"/>
      <c r="M29" s="3283"/>
      <c r="N29" s="3465"/>
      <c r="O29" s="3362"/>
      <c r="P29" s="3513"/>
      <c r="Q29" s="3514"/>
      <c r="R29" s="2087"/>
      <c r="S29" s="2088"/>
      <c r="T29" s="2089"/>
      <c r="U29" s="3517"/>
      <c r="V29" s="3518"/>
      <c r="W29" s="3518"/>
      <c r="X29" s="3433"/>
      <c r="Y29" s="3459" t="s">
        <v>98</v>
      </c>
      <c r="Z29" s="3436"/>
      <c r="AA29" s="3459" t="s">
        <v>98</v>
      </c>
      <c r="AB29" s="3412">
        <f>IF((X31+Z31)&gt;=12,X29+Z29+1,X29+Z29)</f>
        <v>0</v>
      </c>
      <c r="AC29" s="3458" t="s">
        <v>98</v>
      </c>
      <c r="AD29" s="3913"/>
      <c r="AE29" s="3914"/>
      <c r="AF29" s="3915"/>
      <c r="AG29" s="3914"/>
      <c r="AH29" s="3854"/>
      <c r="AI29" s="3855"/>
      <c r="AJ29" s="3856"/>
      <c r="AK29" s="3854"/>
      <c r="AL29" s="3855"/>
      <c r="AM29" s="3855"/>
      <c r="AN29" s="3856"/>
      <c r="AO29" s="3857"/>
      <c r="AP29" s="3858"/>
      <c r="AQ29" s="3858"/>
      <c r="AR29" s="3859"/>
      <c r="AS29" s="3885">
        <f>AF29+SUM(AH29:AR31)</f>
        <v>0</v>
      </c>
      <c r="AT29" s="3886"/>
      <c r="AU29" s="3887"/>
      <c r="AV29" s="3889"/>
      <c r="AW29" s="3890"/>
      <c r="AX29" s="3891"/>
      <c r="AY29" s="989"/>
      <c r="AZ29" s="989"/>
      <c r="BA29" s="989"/>
      <c r="BB29" s="989"/>
      <c r="BC29" s="3892"/>
      <c r="BD29" s="3921"/>
      <c r="BE29" s="3921"/>
      <c r="BF29" s="3921"/>
      <c r="BG29" s="3921"/>
      <c r="BH29" s="3921"/>
      <c r="BI29" s="3921"/>
      <c r="BJ29" s="3921"/>
      <c r="BK29" s="3921"/>
      <c r="BL29" s="3922"/>
    </row>
    <row r="30" spans="1:71" s="877" customFormat="1" ht="15" customHeight="1">
      <c r="A30" s="3449"/>
      <c r="B30" s="3460"/>
      <c r="C30" s="3461"/>
      <c r="D30" s="3461"/>
      <c r="E30" s="3461"/>
      <c r="F30" s="3462"/>
      <c r="G30" s="3457"/>
      <c r="H30" s="3458"/>
      <c r="I30" s="3458"/>
      <c r="J30" s="3458"/>
      <c r="K30" s="3458"/>
      <c r="L30" s="3459"/>
      <c r="M30" s="3283"/>
      <c r="N30" s="3465"/>
      <c r="O30" s="3907"/>
      <c r="P30" s="3908"/>
      <c r="Q30" s="3909"/>
      <c r="R30" s="2087"/>
      <c r="S30" s="2088"/>
      <c r="T30" s="2089"/>
      <c r="U30" s="3517"/>
      <c r="V30" s="3518"/>
      <c r="W30" s="3518"/>
      <c r="X30" s="3433"/>
      <c r="Y30" s="3459"/>
      <c r="Z30" s="3436"/>
      <c r="AA30" s="3459"/>
      <c r="AB30" s="3412"/>
      <c r="AC30" s="3458"/>
      <c r="AD30" s="3862"/>
      <c r="AE30" s="3863"/>
      <c r="AF30" s="3865"/>
      <c r="AG30" s="3863"/>
      <c r="AH30" s="3854"/>
      <c r="AI30" s="3855"/>
      <c r="AJ30" s="3856"/>
      <c r="AK30" s="3854"/>
      <c r="AL30" s="3855"/>
      <c r="AM30" s="3855"/>
      <c r="AN30" s="3856"/>
      <c r="AO30" s="3857"/>
      <c r="AP30" s="3858"/>
      <c r="AQ30" s="3858"/>
      <c r="AR30" s="3859"/>
      <c r="AS30" s="3885"/>
      <c r="AT30" s="3886"/>
      <c r="AU30" s="3887"/>
      <c r="AV30" s="3889"/>
      <c r="AW30" s="3890"/>
      <c r="AX30" s="3891"/>
      <c r="AY30" s="982"/>
      <c r="AZ30" s="982"/>
      <c r="BA30" s="982"/>
      <c r="BB30" s="982"/>
      <c r="BC30" s="3848"/>
      <c r="BD30" s="3849"/>
      <c r="BE30" s="3849"/>
      <c r="BF30" s="3849"/>
      <c r="BG30" s="3849"/>
      <c r="BH30" s="3849"/>
      <c r="BI30" s="3849"/>
      <c r="BJ30" s="3849"/>
      <c r="BK30" s="3849"/>
      <c r="BL30" s="3850"/>
    </row>
    <row r="31" spans="1:71" s="877" customFormat="1" ht="15" customHeight="1" thickBot="1">
      <c r="A31" s="3449"/>
      <c r="B31" s="3916"/>
      <c r="C31" s="3917"/>
      <c r="D31" s="3918"/>
      <c r="E31" s="3919"/>
      <c r="F31" s="3920"/>
      <c r="G31" s="3935"/>
      <c r="H31" s="3936"/>
      <c r="I31" s="3936"/>
      <c r="J31" s="3936"/>
      <c r="K31" s="3936"/>
      <c r="L31" s="3937"/>
      <c r="M31" s="3283"/>
      <c r="N31" s="3465"/>
      <c r="O31" s="3926"/>
      <c r="P31" s="3927"/>
      <c r="Q31" s="3928"/>
      <c r="R31" s="2087"/>
      <c r="S31" s="2088"/>
      <c r="T31" s="2089"/>
      <c r="U31" s="3409"/>
      <c r="V31" s="3410"/>
      <c r="W31" s="3410"/>
      <c r="X31" s="887"/>
      <c r="Y31" s="993" t="s">
        <v>28</v>
      </c>
      <c r="Z31" s="889"/>
      <c r="AA31" s="993" t="s">
        <v>28</v>
      </c>
      <c r="AB31" s="910">
        <f>IF((X31+Z31)&gt;=12,X31+Z31-12,X31+Z31)</f>
        <v>0</v>
      </c>
      <c r="AC31" s="955" t="s">
        <v>28</v>
      </c>
      <c r="AD31" s="994"/>
      <c r="AE31" s="995"/>
      <c r="AF31" s="996"/>
      <c r="AG31" s="997"/>
      <c r="AH31" s="3558"/>
      <c r="AI31" s="3559"/>
      <c r="AJ31" s="3560"/>
      <c r="AK31" s="3854"/>
      <c r="AL31" s="3855"/>
      <c r="AM31" s="3855"/>
      <c r="AN31" s="3856"/>
      <c r="AO31" s="3929"/>
      <c r="AP31" s="3930"/>
      <c r="AQ31" s="3930"/>
      <c r="AR31" s="3931"/>
      <c r="AS31" s="3938"/>
      <c r="AT31" s="3939"/>
      <c r="AU31" s="3940"/>
      <c r="AV31" s="3932"/>
      <c r="AW31" s="3933"/>
      <c r="AX31" s="3934"/>
      <c r="AY31" s="999"/>
      <c r="AZ31" s="999"/>
      <c r="BA31" s="999"/>
      <c r="BB31" s="999"/>
      <c r="BC31" s="3923"/>
      <c r="BD31" s="3924"/>
      <c r="BE31" s="3924"/>
      <c r="BF31" s="3924"/>
      <c r="BG31" s="3924"/>
      <c r="BH31" s="3924"/>
      <c r="BI31" s="3924"/>
      <c r="BJ31" s="3924"/>
      <c r="BK31" s="3924"/>
      <c r="BL31" s="3925"/>
    </row>
    <row r="32" spans="1:71" s="877" customFormat="1" ht="14.1" customHeight="1">
      <c r="A32" s="3567" t="s">
        <v>978</v>
      </c>
      <c r="B32" s="3568"/>
      <c r="C32" s="3568"/>
      <c r="D32" s="3568"/>
      <c r="E32" s="3568"/>
      <c r="F32" s="3568"/>
      <c r="G32" s="3568"/>
      <c r="H32" s="3568"/>
      <c r="I32" s="3568"/>
      <c r="J32" s="3568"/>
      <c r="K32" s="3568"/>
      <c r="L32" s="3568"/>
      <c r="M32" s="3568"/>
      <c r="N32" s="3568"/>
      <c r="O32" s="3568"/>
      <c r="P32" s="3568"/>
      <c r="Q32" s="3568"/>
      <c r="R32" s="3568"/>
      <c r="S32" s="3568"/>
      <c r="T32" s="3568"/>
      <c r="U32" s="3568"/>
      <c r="V32" s="3568"/>
      <c r="W32" s="3569"/>
      <c r="X32" s="1000">
        <f>IFERROR((X11+X14+X17+X20+X23+X26+X29)/COUNTA(G11:L31),"")</f>
        <v>3</v>
      </c>
      <c r="Y32" s="1001" t="s">
        <v>98</v>
      </c>
      <c r="Z32" s="1002">
        <f>IFERROR((Z11+Z14+Z17+Z20+Z23+Z26+Z29)/COUNTA(G11:L31),"")</f>
        <v>4.333333333333333</v>
      </c>
      <c r="AA32" s="1001" t="s">
        <v>98</v>
      </c>
      <c r="AB32" s="917">
        <f>BP33</f>
        <v>7.333333333333333</v>
      </c>
      <c r="AC32" s="1001" t="s">
        <v>98</v>
      </c>
      <c r="AD32" s="3952">
        <f>IFERROR(AVERAGE(AD11,AD14,AD17,AD20,AD23,AD26,AD29),"")</f>
        <v>126750</v>
      </c>
      <c r="AE32" s="3953"/>
      <c r="AF32" s="3952">
        <f>IFERROR(AVERAGE(AF11,AF14,AF17,AF20,AF23,AF26,AF29),"")</f>
        <v>140000</v>
      </c>
      <c r="AG32" s="3953"/>
      <c r="AH32" s="3956"/>
      <c r="AI32" s="3957"/>
      <c r="AJ32" s="3957"/>
      <c r="AK32" s="3957"/>
      <c r="AL32" s="3957"/>
      <c r="AM32" s="3957"/>
      <c r="AN32" s="3957"/>
      <c r="AO32" s="3957"/>
      <c r="AP32" s="3957"/>
      <c r="AQ32" s="3957"/>
      <c r="AR32" s="3958"/>
      <c r="AS32" s="3962">
        <f>IFERROR(SUM(AS11:AU31)/COUNTA(G11:L31),"")</f>
        <v>167100</v>
      </c>
      <c r="AT32" s="3963"/>
      <c r="AU32" s="3964"/>
      <c r="AV32" s="3968">
        <f>IFERROR(AVERAGE(AV11,AV14,AV17,AV20,AV23,AV26,AV29),"")</f>
        <v>6.5</v>
      </c>
      <c r="AW32" s="3969"/>
      <c r="AX32" s="3970"/>
      <c r="AY32" s="3943"/>
      <c r="AZ32" s="3944"/>
      <c r="BA32" s="3944"/>
      <c r="BB32" s="3945"/>
      <c r="BC32" s="3943" t="str">
        <f>IFERROR(AVERAGE(BC11,BC14,BC17,BC20,#REF!,BC26,BC29),"")</f>
        <v/>
      </c>
      <c r="BD32" s="3944"/>
      <c r="BE32" s="3944"/>
      <c r="BF32" s="3944"/>
      <c r="BG32" s="3944"/>
      <c r="BH32" s="3944"/>
      <c r="BI32" s="3944"/>
      <c r="BJ32" s="3944"/>
      <c r="BK32" s="3944"/>
      <c r="BL32" s="3945"/>
      <c r="BO32" s="1003">
        <f>INT(BO33/12)</f>
        <v>0</v>
      </c>
      <c r="BP32" s="1003">
        <f>MOD(BO33,12)</f>
        <v>2</v>
      </c>
    </row>
    <row r="33" spans="1:70" ht="14.1" customHeight="1" thickBot="1">
      <c r="A33" s="3570"/>
      <c r="B33" s="3571"/>
      <c r="C33" s="3571"/>
      <c r="D33" s="3571"/>
      <c r="E33" s="3571"/>
      <c r="F33" s="3571"/>
      <c r="G33" s="3571"/>
      <c r="H33" s="3571"/>
      <c r="I33" s="3571"/>
      <c r="J33" s="3571"/>
      <c r="K33" s="3571"/>
      <c r="L33" s="3571"/>
      <c r="M33" s="3571"/>
      <c r="N33" s="3571"/>
      <c r="O33" s="3571"/>
      <c r="P33" s="3571"/>
      <c r="Q33" s="3571"/>
      <c r="R33" s="3571"/>
      <c r="S33" s="3571"/>
      <c r="T33" s="3571"/>
      <c r="U33" s="3571"/>
      <c r="V33" s="3571"/>
      <c r="W33" s="3572"/>
      <c r="X33" s="1004">
        <f>IFERROR((X13+X16+X19+X22+X25+X28+X31)/COUNTA(G11:L31),"")</f>
        <v>2</v>
      </c>
      <c r="Y33" s="1005" t="s">
        <v>28</v>
      </c>
      <c r="Z33" s="1004">
        <f>IFERROR((Z13+Z16+Z19+Z22+Z25+Z28+Z31)/COUNTA(G11:L31),"")</f>
        <v>0</v>
      </c>
      <c r="AA33" s="1005" t="s">
        <v>28</v>
      </c>
      <c r="AB33" s="922">
        <f>BP32</f>
        <v>2</v>
      </c>
      <c r="AC33" s="1005" t="s">
        <v>28</v>
      </c>
      <c r="AD33" s="3954"/>
      <c r="AE33" s="3955"/>
      <c r="AF33" s="3954"/>
      <c r="AG33" s="3955"/>
      <c r="AH33" s="3959"/>
      <c r="AI33" s="3960"/>
      <c r="AJ33" s="3960"/>
      <c r="AK33" s="3960"/>
      <c r="AL33" s="3960"/>
      <c r="AM33" s="3960"/>
      <c r="AN33" s="3960"/>
      <c r="AO33" s="3960"/>
      <c r="AP33" s="3960"/>
      <c r="AQ33" s="3960"/>
      <c r="AR33" s="3961"/>
      <c r="AS33" s="3965"/>
      <c r="AT33" s="3966"/>
      <c r="AU33" s="3967"/>
      <c r="AV33" s="3971"/>
      <c r="AW33" s="3972"/>
      <c r="AX33" s="3973"/>
      <c r="AY33" s="3946"/>
      <c r="AZ33" s="3947"/>
      <c r="BA33" s="3947"/>
      <c r="BB33" s="3948"/>
      <c r="BC33" s="3946"/>
      <c r="BD33" s="3947"/>
      <c r="BE33" s="3947"/>
      <c r="BF33" s="3947"/>
      <c r="BG33" s="3947"/>
      <c r="BH33" s="3947"/>
      <c r="BI33" s="3947"/>
      <c r="BJ33" s="3947"/>
      <c r="BK33" s="3947"/>
      <c r="BL33" s="3948"/>
      <c r="BM33" s="858"/>
      <c r="BN33" s="858"/>
      <c r="BO33" s="1003">
        <f>IFERROR(SUM(AB13,AB16,AB19,AB22,AB25,AB28,AB31)/COUNTA(G11:L31),0)</f>
        <v>2</v>
      </c>
      <c r="BP33" s="1003">
        <f>IFERROR(SUM(AB11,AB14,AB17,AB20,AB23,AB26,AB29)/COUNTA(G11:L31),0)</f>
        <v>7.333333333333333</v>
      </c>
      <c r="BQ33" s="858"/>
      <c r="BR33" s="858"/>
    </row>
    <row r="34" spans="1:70" s="877" customFormat="1" ht="14.1" customHeight="1">
      <c r="A34" s="3949" t="s">
        <v>91</v>
      </c>
      <c r="B34" s="3949"/>
      <c r="C34" s="925" t="s">
        <v>92</v>
      </c>
      <c r="D34" s="3616" t="s">
        <v>1748</v>
      </c>
      <c r="E34" s="3616"/>
      <c r="F34" s="3616"/>
      <c r="G34" s="3616"/>
      <c r="H34" s="3616"/>
      <c r="I34" s="3616"/>
      <c r="J34" s="3616"/>
      <c r="K34" s="3616"/>
      <c r="L34" s="3616"/>
      <c r="M34" s="3616"/>
      <c r="N34" s="3616"/>
      <c r="O34" s="3616"/>
      <c r="P34" s="3616"/>
      <c r="Q34" s="3616"/>
      <c r="R34" s="3616"/>
      <c r="S34" s="3616"/>
      <c r="T34" s="3616"/>
      <c r="U34" s="3616"/>
      <c r="V34" s="3616"/>
      <c r="W34" s="3616"/>
      <c r="X34" s="3616"/>
      <c r="Y34" s="3616"/>
      <c r="Z34" s="3616"/>
      <c r="AA34" s="3616"/>
      <c r="AB34" s="3616"/>
      <c r="AC34" s="3616"/>
      <c r="AD34" s="3616"/>
      <c r="AE34" s="3616"/>
      <c r="AF34" s="3616"/>
      <c r="AG34" s="3616"/>
      <c r="AH34" s="3616"/>
      <c r="AI34" s="3616"/>
      <c r="AJ34" s="3616"/>
      <c r="AK34" s="3616"/>
      <c r="AL34" s="3616"/>
      <c r="AM34" s="3616"/>
      <c r="AN34" s="3616"/>
      <c r="AO34" s="3616"/>
      <c r="AP34" s="3616"/>
      <c r="AQ34" s="3616"/>
      <c r="AR34" s="3616"/>
      <c r="AS34" s="3616"/>
      <c r="AT34" s="3616"/>
      <c r="AU34" s="3616"/>
      <c r="AV34" s="3616"/>
      <c r="AW34" s="3616"/>
      <c r="AX34" s="3616"/>
      <c r="AY34" s="3616"/>
      <c r="AZ34" s="3616"/>
      <c r="BA34" s="3616"/>
      <c r="BB34" s="3616"/>
      <c r="BC34" s="3616"/>
      <c r="BD34" s="3616"/>
      <c r="BE34" s="3616"/>
      <c r="BF34" s="3616"/>
      <c r="BG34" s="3616"/>
      <c r="BH34" s="3616"/>
      <c r="BI34" s="3616"/>
      <c r="BJ34" s="566"/>
      <c r="BK34" s="566"/>
    </row>
    <row r="35" spans="1:70" s="877" customFormat="1" ht="14.1" customHeight="1">
      <c r="A35" s="926"/>
      <c r="B35" s="926"/>
      <c r="C35" s="925"/>
      <c r="D35" s="1545"/>
      <c r="E35" s="1545"/>
      <c r="F35" s="1545"/>
      <c r="G35" s="1545"/>
      <c r="H35" s="1545"/>
      <c r="I35" s="1545"/>
      <c r="J35" s="1545"/>
      <c r="K35" s="1545"/>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1545"/>
      <c r="AV35" s="1545"/>
      <c r="AW35" s="1545"/>
      <c r="AX35" s="1545"/>
      <c r="AY35" s="1545"/>
      <c r="AZ35" s="1545"/>
      <c r="BA35" s="1545"/>
      <c r="BB35" s="1545"/>
      <c r="BC35" s="1545"/>
      <c r="BD35" s="1545"/>
      <c r="BE35" s="1545"/>
      <c r="BF35" s="1545"/>
      <c r="BG35" s="1545"/>
      <c r="BH35" s="1545"/>
      <c r="BI35" s="1545"/>
      <c r="BJ35" s="566"/>
      <c r="BK35" s="566"/>
    </row>
    <row r="36" spans="1:70" s="877" customFormat="1" ht="12" customHeight="1">
      <c r="C36" s="927" t="s">
        <v>1546</v>
      </c>
      <c r="D36" s="3950" t="s">
        <v>1548</v>
      </c>
      <c r="E36" s="3950"/>
      <c r="F36" s="3950"/>
      <c r="G36" s="3950"/>
      <c r="H36" s="3950"/>
      <c r="I36" s="3950"/>
      <c r="J36" s="3950"/>
      <c r="K36" s="3950"/>
      <c r="L36" s="3950"/>
      <c r="M36" s="3950"/>
      <c r="N36" s="3950"/>
      <c r="O36" s="3950"/>
      <c r="P36" s="3950"/>
      <c r="Q36" s="3950"/>
      <c r="R36" s="3950"/>
      <c r="S36" s="3950"/>
      <c r="T36" s="3950"/>
      <c r="U36" s="3950"/>
      <c r="V36" s="3950"/>
      <c r="W36" s="3950"/>
      <c r="X36" s="3950"/>
      <c r="Y36" s="3950"/>
      <c r="Z36" s="3950"/>
      <c r="AA36" s="3950"/>
      <c r="AB36" s="3950"/>
      <c r="AC36" s="3950"/>
      <c r="AD36" s="3950"/>
      <c r="AE36" s="3950"/>
      <c r="AF36" s="3950"/>
      <c r="AG36" s="3950"/>
      <c r="AH36" s="3950"/>
      <c r="AI36" s="3950"/>
      <c r="AJ36" s="3950"/>
      <c r="AK36" s="3950"/>
      <c r="AL36" s="3950"/>
      <c r="AM36" s="3950"/>
      <c r="AN36" s="3950"/>
      <c r="AO36" s="3950"/>
      <c r="AP36" s="3950"/>
      <c r="AQ36" s="3950"/>
      <c r="AR36" s="3950"/>
      <c r="AS36" s="3950"/>
      <c r="AT36" s="3950"/>
      <c r="AU36" s="3950"/>
      <c r="AV36" s="3950"/>
      <c r="AW36" s="3950"/>
      <c r="AX36" s="3950"/>
      <c r="AY36" s="3950"/>
      <c r="AZ36" s="3950"/>
      <c r="BA36" s="3950"/>
      <c r="BB36" s="3950"/>
      <c r="BC36" s="3950"/>
      <c r="BD36" s="3950"/>
      <c r="BE36" s="3950"/>
      <c r="BF36" s="3950"/>
      <c r="BG36" s="3950"/>
      <c r="BH36" s="3950"/>
      <c r="BI36" s="3950"/>
      <c r="BJ36" s="962"/>
      <c r="BK36" s="962"/>
      <c r="BL36" s="507"/>
    </row>
    <row r="37" spans="1:70" s="877" customFormat="1" ht="12" customHeight="1">
      <c r="B37" s="859"/>
      <c r="C37" s="3951" t="s">
        <v>269</v>
      </c>
      <c r="D37" s="2108" t="s">
        <v>1741</v>
      </c>
      <c r="E37" s="2108"/>
      <c r="F37" s="2108"/>
      <c r="G37" s="2108"/>
      <c r="H37" s="2108"/>
      <c r="I37" s="2108"/>
      <c r="J37" s="2108"/>
      <c r="K37" s="2108"/>
      <c r="L37" s="2108"/>
      <c r="M37" s="2108"/>
      <c r="N37" s="2108"/>
      <c r="O37" s="2108"/>
      <c r="P37" s="2108"/>
      <c r="Q37" s="2108"/>
      <c r="R37" s="2108"/>
      <c r="S37" s="2108"/>
      <c r="T37" s="2108"/>
      <c r="U37" s="2108"/>
      <c r="V37" s="2108"/>
      <c r="W37" s="2108"/>
      <c r="X37" s="2108"/>
      <c r="Y37" s="2108"/>
      <c r="Z37" s="2108"/>
      <c r="AA37" s="2108"/>
      <c r="AB37" s="2108"/>
      <c r="AC37" s="2108"/>
      <c r="AD37" s="2108"/>
      <c r="AE37" s="2108"/>
      <c r="AF37" s="2108"/>
      <c r="AG37" s="2108"/>
      <c r="AH37" s="2108"/>
      <c r="AI37" s="2108"/>
      <c r="AJ37" s="2108"/>
      <c r="AK37" s="2108"/>
      <c r="AL37" s="2108"/>
      <c r="AM37" s="2108"/>
      <c r="AN37" s="2108"/>
      <c r="AO37" s="2108"/>
      <c r="AP37" s="2108"/>
      <c r="AQ37" s="2108"/>
      <c r="AR37" s="2108"/>
      <c r="AS37" s="2108"/>
      <c r="AT37" s="2108"/>
      <c r="AU37" s="2108"/>
      <c r="AV37" s="2108"/>
      <c r="AW37" s="2108"/>
      <c r="AX37" s="2108"/>
      <c r="AY37" s="2108"/>
      <c r="AZ37" s="2108"/>
      <c r="BA37" s="2108"/>
      <c r="BB37" s="2108"/>
      <c r="BC37" s="2108"/>
      <c r="BD37" s="2108"/>
      <c r="BE37" s="2108"/>
      <c r="BF37" s="2108"/>
      <c r="BG37" s="2108"/>
      <c r="BH37" s="2108"/>
      <c r="BI37" s="2108"/>
      <c r="BJ37" s="506"/>
      <c r="BK37" s="506"/>
      <c r="BL37" s="507"/>
    </row>
    <row r="38" spans="1:70" s="877" customFormat="1" ht="12" customHeight="1">
      <c r="C38" s="3951"/>
      <c r="D38" s="2108"/>
      <c r="E38" s="2108"/>
      <c r="F38" s="2108"/>
      <c r="G38" s="2108"/>
      <c r="H38" s="2108"/>
      <c r="I38" s="2108"/>
      <c r="J38" s="2108"/>
      <c r="K38" s="2108"/>
      <c r="L38" s="2108"/>
      <c r="M38" s="2108"/>
      <c r="N38" s="2108"/>
      <c r="O38" s="2108"/>
      <c r="P38" s="2108"/>
      <c r="Q38" s="2108"/>
      <c r="R38" s="2108"/>
      <c r="S38" s="2108"/>
      <c r="T38" s="2108"/>
      <c r="U38" s="2108"/>
      <c r="V38" s="2108"/>
      <c r="W38" s="2108"/>
      <c r="X38" s="2108"/>
      <c r="Y38" s="2108"/>
      <c r="Z38" s="2108"/>
      <c r="AA38" s="2108"/>
      <c r="AB38" s="2108"/>
      <c r="AC38" s="2108"/>
      <c r="AD38" s="2108"/>
      <c r="AE38" s="2108"/>
      <c r="AF38" s="2108"/>
      <c r="AG38" s="2108"/>
      <c r="AH38" s="2108"/>
      <c r="AI38" s="2108"/>
      <c r="AJ38" s="2108"/>
      <c r="AK38" s="2108"/>
      <c r="AL38" s="2108"/>
      <c r="AM38" s="2108"/>
      <c r="AN38" s="2108"/>
      <c r="AO38" s="2108"/>
      <c r="AP38" s="2108"/>
      <c r="AQ38" s="2108"/>
      <c r="AR38" s="2108"/>
      <c r="AS38" s="2108"/>
      <c r="AT38" s="2108"/>
      <c r="AU38" s="2108"/>
      <c r="AV38" s="2108"/>
      <c r="AW38" s="2108"/>
      <c r="AX38" s="2108"/>
      <c r="AY38" s="2108"/>
      <c r="AZ38" s="2108"/>
      <c r="BA38" s="2108"/>
      <c r="BB38" s="2108"/>
      <c r="BC38" s="2108"/>
      <c r="BD38" s="2108"/>
      <c r="BE38" s="2108"/>
      <c r="BF38" s="2108"/>
      <c r="BG38" s="2108"/>
      <c r="BH38" s="2108"/>
      <c r="BI38" s="2108"/>
      <c r="BJ38" s="506"/>
      <c r="BK38" s="506"/>
      <c r="BL38" s="507"/>
    </row>
    <row r="39" spans="1:70" s="877" customFormat="1" ht="12" customHeight="1">
      <c r="C39" s="3941" t="s">
        <v>270</v>
      </c>
      <c r="D39" s="2108" t="s">
        <v>1266</v>
      </c>
      <c r="E39" s="2108"/>
      <c r="F39" s="2108"/>
      <c r="G39" s="2108"/>
      <c r="H39" s="2108"/>
      <c r="I39" s="2108"/>
      <c r="J39" s="2108"/>
      <c r="K39" s="2108"/>
      <c r="L39" s="2108"/>
      <c r="M39" s="2108"/>
      <c r="N39" s="2108"/>
      <c r="O39" s="2108"/>
      <c r="P39" s="2108"/>
      <c r="Q39" s="2108"/>
      <c r="R39" s="2108"/>
      <c r="S39" s="2108"/>
      <c r="T39" s="2108"/>
      <c r="U39" s="2108"/>
      <c r="V39" s="2108"/>
      <c r="W39" s="2108"/>
      <c r="X39" s="2108"/>
      <c r="Y39" s="2108"/>
      <c r="Z39" s="2108"/>
      <c r="AA39" s="2108"/>
      <c r="AB39" s="2108"/>
      <c r="AC39" s="2108"/>
      <c r="AD39" s="2108"/>
      <c r="AE39" s="2108"/>
      <c r="AF39" s="2108"/>
      <c r="AG39" s="2108"/>
      <c r="AH39" s="2108"/>
      <c r="AI39" s="2108"/>
      <c r="AJ39" s="2108"/>
      <c r="AK39" s="2108"/>
      <c r="AL39" s="2108"/>
      <c r="AM39" s="2108"/>
      <c r="AN39" s="2108"/>
      <c r="AO39" s="2108"/>
      <c r="AP39" s="2108"/>
      <c r="AQ39" s="2108"/>
      <c r="AR39" s="2108"/>
      <c r="AS39" s="2108"/>
      <c r="AT39" s="2108"/>
      <c r="AU39" s="2108"/>
      <c r="AV39" s="2108"/>
      <c r="AW39" s="2108"/>
      <c r="AX39" s="2108"/>
      <c r="AY39" s="2108"/>
      <c r="AZ39" s="2108"/>
      <c r="BA39" s="2108"/>
      <c r="BB39" s="2108"/>
      <c r="BC39" s="2108"/>
      <c r="BD39" s="2108"/>
      <c r="BE39" s="2108"/>
      <c r="BF39" s="2108"/>
      <c r="BG39" s="2108"/>
      <c r="BH39" s="2108"/>
      <c r="BI39" s="2108"/>
      <c r="BJ39" s="506"/>
      <c r="BK39" s="506"/>
      <c r="BL39" s="507"/>
    </row>
    <row r="40" spans="1:70" s="877" customFormat="1" ht="12" customHeight="1">
      <c r="C40" s="3942"/>
      <c r="D40" s="2108"/>
      <c r="E40" s="2108"/>
      <c r="F40" s="2108"/>
      <c r="G40" s="2108"/>
      <c r="H40" s="2108"/>
      <c r="I40" s="2108"/>
      <c r="J40" s="2108"/>
      <c r="K40" s="2108"/>
      <c r="L40" s="2108"/>
      <c r="M40" s="2108"/>
      <c r="N40" s="2108"/>
      <c r="O40" s="2108"/>
      <c r="P40" s="2108"/>
      <c r="Q40" s="2108"/>
      <c r="R40" s="2108"/>
      <c r="S40" s="2108"/>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c r="BD40" s="2108"/>
      <c r="BE40" s="2108"/>
      <c r="BF40" s="2108"/>
      <c r="BG40" s="2108"/>
      <c r="BH40" s="2108"/>
      <c r="BI40" s="2108"/>
      <c r="BJ40" s="506"/>
      <c r="BK40" s="506"/>
    </row>
    <row r="41" spans="1:70" s="877" customFormat="1" ht="12" customHeight="1">
      <c r="C41" s="928" t="s">
        <v>1547</v>
      </c>
      <c r="D41" s="3596" t="s">
        <v>1584</v>
      </c>
      <c r="E41" s="3596"/>
      <c r="F41" s="3596"/>
      <c r="G41" s="3596"/>
      <c r="H41" s="3596"/>
      <c r="I41" s="3596"/>
      <c r="J41" s="3596"/>
      <c r="K41" s="3596"/>
      <c r="L41" s="3596"/>
      <c r="M41" s="3596"/>
      <c r="N41" s="3596"/>
      <c r="O41" s="3596"/>
      <c r="P41" s="3596"/>
      <c r="Q41" s="3596"/>
      <c r="R41" s="3596"/>
      <c r="S41" s="3596"/>
      <c r="T41" s="3596"/>
      <c r="U41" s="3596"/>
      <c r="V41" s="3596"/>
      <c r="W41" s="3596"/>
      <c r="X41" s="3596"/>
      <c r="Y41" s="3596"/>
      <c r="Z41" s="3596"/>
      <c r="AA41" s="3596"/>
      <c r="AB41" s="3596"/>
      <c r="AC41" s="3596"/>
      <c r="AD41" s="3596"/>
      <c r="AE41" s="3596"/>
      <c r="AF41" s="3596"/>
      <c r="AG41" s="3596"/>
      <c r="AH41" s="3596"/>
      <c r="AI41" s="3596"/>
      <c r="AJ41" s="3596"/>
      <c r="AK41" s="3596"/>
      <c r="AL41" s="3596"/>
      <c r="AM41" s="3596"/>
      <c r="AN41" s="3596"/>
      <c r="AO41" s="3596"/>
      <c r="AP41" s="3596"/>
      <c r="AQ41" s="3596"/>
      <c r="AR41" s="3596"/>
      <c r="AS41" s="3596"/>
      <c r="AT41" s="3596"/>
      <c r="AU41" s="3596"/>
      <c r="AV41" s="3596"/>
      <c r="AW41" s="3596"/>
      <c r="AX41" s="3596"/>
      <c r="AY41" s="3596"/>
      <c r="AZ41" s="3596"/>
      <c r="BA41" s="3596"/>
      <c r="BB41" s="3596"/>
      <c r="BC41" s="3596"/>
      <c r="BD41" s="3596"/>
      <c r="BE41" s="3596"/>
      <c r="BF41" s="3596"/>
      <c r="BG41" s="3596"/>
      <c r="BH41" s="3596"/>
      <c r="BI41" s="3596"/>
      <c r="BJ41" s="929"/>
      <c r="BK41" s="929"/>
    </row>
    <row r="42" spans="1:70">
      <c r="C42" s="928"/>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7"/>
      <c r="AY42" s="877"/>
      <c r="AZ42" s="877"/>
      <c r="BA42" s="877"/>
      <c r="BB42" s="877"/>
      <c r="BC42" s="877"/>
      <c r="BD42" s="877"/>
      <c r="BE42" s="877"/>
      <c r="BF42" s="877"/>
      <c r="BG42" s="877"/>
      <c r="BH42" s="877"/>
      <c r="BI42" s="877"/>
      <c r="BJ42" s="877"/>
      <c r="BK42" s="877"/>
    </row>
    <row r="43" spans="1:70">
      <c r="A43" s="930"/>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1"/>
      <c r="AY43" s="931"/>
      <c r="AZ43" s="931"/>
      <c r="BA43" s="931"/>
      <c r="BB43" s="931"/>
      <c r="BC43" s="931"/>
      <c r="BD43" s="931"/>
      <c r="BE43" s="931"/>
      <c r="BF43" s="931"/>
      <c r="BG43" s="931"/>
      <c r="BH43" s="931"/>
      <c r="BI43" s="931"/>
      <c r="BJ43" s="931"/>
      <c r="BK43" s="931"/>
      <c r="BL43" s="931"/>
    </row>
    <row r="44" spans="1:70" ht="5.0999999999999996" customHeight="1"/>
    <row r="45" spans="1:70" ht="14.1" customHeight="1">
      <c r="A45" s="933"/>
      <c r="B45" s="933"/>
      <c r="C45" s="933"/>
      <c r="D45" s="933"/>
      <c r="E45" s="933"/>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33"/>
      <c r="AO45" s="933"/>
      <c r="AP45" s="933"/>
      <c r="AQ45" s="933"/>
      <c r="AR45" s="933"/>
      <c r="AS45" s="933"/>
      <c r="AT45" s="933"/>
      <c r="AU45" s="933"/>
      <c r="AV45" s="933"/>
      <c r="AW45" s="933"/>
      <c r="AX45" s="933"/>
      <c r="AY45" s="933"/>
      <c r="AZ45" s="933"/>
      <c r="BA45" s="933"/>
      <c r="BB45" s="933"/>
      <c r="BC45" s="933"/>
      <c r="BD45" s="933"/>
      <c r="BE45" s="933"/>
      <c r="BF45" s="933"/>
      <c r="BG45" s="933"/>
      <c r="BH45" s="933"/>
      <c r="BI45" s="933"/>
      <c r="BJ45" s="933"/>
      <c r="BK45" s="933"/>
      <c r="BL45" s="933"/>
    </row>
    <row r="46" spans="1:70" ht="6.95" customHeight="1">
      <c r="A46" s="933"/>
      <c r="B46" s="933"/>
    </row>
    <row r="47" spans="1:70" ht="12.95" customHeight="1">
      <c r="A47" s="934"/>
      <c r="B47" s="935"/>
      <c r="C47" s="935"/>
      <c r="D47" s="935"/>
      <c r="E47" s="935"/>
      <c r="F47" s="935"/>
      <c r="G47" s="935"/>
      <c r="H47" s="935"/>
      <c r="I47" s="935"/>
      <c r="J47" s="935"/>
      <c r="K47" s="935"/>
      <c r="L47" s="935"/>
      <c r="M47" s="934"/>
      <c r="N47" s="936"/>
      <c r="O47" s="937"/>
      <c r="P47" s="937"/>
      <c r="Q47" s="937"/>
      <c r="R47" s="937"/>
      <c r="S47" s="937"/>
      <c r="T47" s="937"/>
      <c r="U47" s="935"/>
      <c r="V47" s="935"/>
      <c r="W47" s="935"/>
      <c r="X47" s="935"/>
      <c r="Y47" s="935"/>
      <c r="Z47" s="935"/>
      <c r="AA47" s="935"/>
      <c r="AB47" s="935"/>
      <c r="AC47" s="935"/>
      <c r="AD47" s="889"/>
      <c r="AE47" s="889"/>
      <c r="AF47" s="889"/>
      <c r="AG47" s="889"/>
      <c r="AH47" s="937"/>
      <c r="AI47" s="937"/>
      <c r="AJ47" s="937"/>
      <c r="AK47" s="937"/>
      <c r="AL47" s="937"/>
      <c r="AM47" s="937"/>
      <c r="AN47" s="937"/>
      <c r="AO47" s="937"/>
      <c r="AP47" s="937"/>
      <c r="AQ47" s="937"/>
      <c r="AR47" s="937"/>
      <c r="AS47" s="92"/>
      <c r="AT47" s="92"/>
      <c r="AU47" s="92"/>
      <c r="AV47" s="1006"/>
      <c r="AW47" s="1006"/>
      <c r="AX47" s="1006"/>
      <c r="AY47" s="1006"/>
      <c r="AZ47" s="1006"/>
      <c r="BA47" s="1006"/>
      <c r="BB47" s="1006"/>
      <c r="BC47" s="937"/>
      <c r="BD47" s="937"/>
      <c r="BE47" s="937"/>
      <c r="BF47" s="937"/>
      <c r="BG47" s="937"/>
      <c r="BH47" s="937"/>
      <c r="BI47" s="937"/>
      <c r="BJ47" s="937"/>
      <c r="BK47" s="937"/>
      <c r="BL47" s="937"/>
    </row>
    <row r="48" spans="1:70" ht="12.95" customHeight="1">
      <c r="A48" s="934"/>
      <c r="B48" s="935"/>
      <c r="C48" s="935"/>
      <c r="D48" s="935"/>
      <c r="E48" s="935"/>
      <c r="F48" s="935"/>
      <c r="G48" s="935"/>
      <c r="H48" s="935"/>
      <c r="I48" s="935"/>
      <c r="J48" s="935"/>
      <c r="K48" s="935"/>
      <c r="L48" s="935"/>
      <c r="M48" s="934"/>
      <c r="N48" s="936"/>
      <c r="O48" s="937"/>
      <c r="P48" s="937"/>
      <c r="Q48" s="937"/>
      <c r="R48" s="937"/>
      <c r="S48" s="937"/>
      <c r="T48" s="937"/>
      <c r="U48" s="935"/>
      <c r="V48" s="935"/>
      <c r="W48" s="935"/>
      <c r="X48" s="935"/>
      <c r="Y48" s="935"/>
      <c r="Z48" s="935"/>
      <c r="AA48" s="935"/>
      <c r="AB48" s="935"/>
      <c r="AC48" s="935"/>
      <c r="AD48" s="937"/>
      <c r="AE48" s="937"/>
      <c r="AF48" s="937"/>
      <c r="AG48" s="937"/>
      <c r="AH48" s="937"/>
      <c r="AI48" s="937"/>
      <c r="AJ48" s="937"/>
      <c r="AK48" s="937"/>
      <c r="AL48" s="937"/>
      <c r="AM48" s="937"/>
      <c r="AN48" s="937"/>
      <c r="AO48" s="937"/>
      <c r="AP48" s="937"/>
      <c r="AQ48" s="937"/>
      <c r="AR48" s="937"/>
      <c r="AS48" s="92"/>
      <c r="AT48" s="92"/>
      <c r="AU48" s="92"/>
      <c r="AV48" s="1006"/>
      <c r="AW48" s="1006"/>
      <c r="AX48" s="1006"/>
      <c r="AY48" s="1006"/>
      <c r="AZ48" s="1006"/>
      <c r="BA48" s="1006"/>
      <c r="BB48" s="1006"/>
      <c r="BC48" s="937"/>
      <c r="BD48" s="937"/>
      <c r="BE48" s="937"/>
      <c r="BF48" s="937"/>
      <c r="BG48" s="937"/>
      <c r="BH48" s="937"/>
      <c r="BI48" s="937"/>
      <c r="BJ48" s="937"/>
      <c r="BK48" s="937"/>
      <c r="BL48" s="937"/>
    </row>
    <row r="49" spans="1:64" ht="15" customHeight="1">
      <c r="A49" s="934"/>
      <c r="B49" s="935"/>
      <c r="C49" s="935"/>
      <c r="D49" s="935"/>
      <c r="E49" s="935"/>
      <c r="F49" s="935"/>
      <c r="G49" s="935"/>
      <c r="H49" s="935"/>
      <c r="I49" s="935"/>
      <c r="J49" s="935"/>
      <c r="K49" s="935"/>
      <c r="L49" s="935"/>
      <c r="M49" s="934"/>
      <c r="N49" s="936"/>
      <c r="O49" s="937"/>
      <c r="P49" s="937"/>
      <c r="Q49" s="937"/>
      <c r="R49" s="937"/>
      <c r="S49" s="937"/>
      <c r="T49" s="937"/>
      <c r="U49" s="877"/>
      <c r="V49" s="877"/>
      <c r="W49" s="877"/>
      <c r="X49" s="877"/>
      <c r="Y49" s="877"/>
      <c r="Z49" s="940"/>
      <c r="AA49" s="940"/>
      <c r="AB49" s="937"/>
      <c r="AC49" s="937"/>
      <c r="AD49" s="937"/>
      <c r="AE49" s="937"/>
      <c r="AF49" s="937"/>
      <c r="AG49" s="937"/>
      <c r="AH49" s="935"/>
      <c r="AI49" s="935"/>
      <c r="AJ49" s="935"/>
      <c r="AK49" s="935"/>
      <c r="AL49" s="935"/>
      <c r="AM49" s="935"/>
      <c r="AN49" s="935"/>
      <c r="AO49" s="935"/>
      <c r="AP49" s="935"/>
      <c r="AQ49" s="935"/>
      <c r="AR49" s="935"/>
      <c r="AS49" s="92"/>
      <c r="AT49" s="92"/>
      <c r="AU49" s="92"/>
      <c r="AV49" s="941"/>
      <c r="AW49" s="941"/>
      <c r="AX49" s="941"/>
      <c r="AY49" s="941"/>
      <c r="AZ49" s="941"/>
      <c r="BA49" s="941"/>
      <c r="BB49" s="941"/>
      <c r="BC49" s="937"/>
      <c r="BD49" s="937"/>
      <c r="BE49" s="937"/>
      <c r="BF49" s="937"/>
      <c r="BG49" s="937"/>
      <c r="BH49" s="937"/>
      <c r="BI49" s="937"/>
      <c r="BJ49" s="937"/>
      <c r="BK49" s="937"/>
      <c r="BL49" s="937"/>
    </row>
    <row r="50" spans="1:64" ht="15" customHeight="1">
      <c r="A50" s="934"/>
      <c r="B50" s="935"/>
      <c r="C50" s="935"/>
      <c r="D50" s="935"/>
      <c r="E50" s="935"/>
      <c r="F50" s="935"/>
      <c r="G50" s="935"/>
      <c r="H50" s="935"/>
      <c r="I50" s="935"/>
      <c r="J50" s="935"/>
      <c r="K50" s="935"/>
      <c r="L50" s="935"/>
      <c r="M50" s="934"/>
      <c r="N50" s="936"/>
      <c r="O50" s="92"/>
      <c r="P50" s="92"/>
      <c r="Q50" s="92"/>
      <c r="R50" s="937"/>
      <c r="S50" s="937"/>
      <c r="T50" s="937"/>
      <c r="U50" s="937"/>
      <c r="V50" s="937"/>
      <c r="W50" s="937"/>
      <c r="X50" s="937"/>
      <c r="Y50" s="937"/>
      <c r="Z50" s="940"/>
      <c r="AA50" s="940"/>
      <c r="AB50" s="937"/>
      <c r="AC50" s="937"/>
      <c r="AD50" s="937"/>
      <c r="AE50" s="937"/>
      <c r="AF50" s="937"/>
      <c r="AG50" s="937"/>
      <c r="AH50" s="889"/>
      <c r="AI50" s="889"/>
      <c r="AJ50" s="889"/>
      <c r="AK50" s="935"/>
      <c r="AL50" s="935"/>
      <c r="AM50" s="935"/>
      <c r="AN50" s="935"/>
      <c r="AO50" s="935"/>
      <c r="AP50" s="935"/>
      <c r="AQ50" s="935"/>
      <c r="AR50" s="935"/>
      <c r="AS50" s="92"/>
      <c r="AT50" s="92"/>
      <c r="AU50" s="92"/>
      <c r="AV50" s="941"/>
      <c r="AW50" s="941"/>
      <c r="AX50" s="941"/>
      <c r="AY50" s="941"/>
      <c r="AZ50" s="941"/>
      <c r="BA50" s="941"/>
      <c r="BB50" s="941"/>
      <c r="BC50" s="937"/>
      <c r="BD50" s="937"/>
      <c r="BE50" s="937"/>
      <c r="BF50" s="937"/>
      <c r="BG50" s="937"/>
      <c r="BH50" s="937"/>
      <c r="BI50" s="937"/>
      <c r="BJ50" s="937"/>
      <c r="BK50" s="937"/>
      <c r="BL50" s="937"/>
    </row>
    <row r="51" spans="1:64" ht="15" customHeight="1">
      <c r="A51" s="934"/>
      <c r="B51" s="937"/>
      <c r="C51" s="935"/>
      <c r="D51" s="935"/>
      <c r="E51" s="1007"/>
      <c r="F51" s="1007"/>
      <c r="G51" s="935"/>
      <c r="H51" s="935"/>
      <c r="I51" s="935"/>
      <c r="J51" s="935"/>
      <c r="K51" s="935"/>
      <c r="L51" s="935"/>
      <c r="M51" s="934"/>
      <c r="N51" s="936"/>
      <c r="O51" s="92"/>
      <c r="P51" s="92"/>
      <c r="Q51" s="92"/>
      <c r="R51" s="937"/>
      <c r="S51" s="937"/>
      <c r="T51" s="937"/>
      <c r="U51" s="937"/>
      <c r="V51" s="937"/>
      <c r="W51" s="937"/>
      <c r="X51" s="937"/>
      <c r="Y51" s="937"/>
      <c r="Z51" s="940"/>
      <c r="AA51" s="940"/>
      <c r="AB51" s="937"/>
      <c r="AC51" s="937"/>
      <c r="AD51" s="937"/>
      <c r="AE51" s="937"/>
      <c r="AF51" s="937"/>
      <c r="AG51" s="937"/>
      <c r="AH51" s="889"/>
      <c r="AI51" s="889"/>
      <c r="AJ51" s="889"/>
      <c r="AK51" s="889"/>
      <c r="AL51" s="889"/>
      <c r="AM51" s="889"/>
      <c r="AN51" s="889"/>
      <c r="AO51" s="889"/>
      <c r="AP51" s="889"/>
      <c r="AQ51" s="889"/>
      <c r="AR51" s="889"/>
      <c r="AS51" s="92"/>
      <c r="AT51" s="92"/>
      <c r="AU51" s="92"/>
      <c r="AV51" s="941"/>
      <c r="AW51" s="941"/>
      <c r="AX51" s="941"/>
      <c r="AY51" s="941"/>
      <c r="AZ51" s="941"/>
      <c r="BA51" s="941"/>
      <c r="BB51" s="941"/>
      <c r="BC51" s="937"/>
      <c r="BD51" s="937"/>
      <c r="BE51" s="937"/>
      <c r="BF51" s="937"/>
      <c r="BG51" s="937"/>
      <c r="BH51" s="937"/>
      <c r="BI51" s="937"/>
      <c r="BJ51" s="937"/>
      <c r="BK51" s="937"/>
      <c r="BL51" s="937"/>
    </row>
    <row r="52" spans="1:64" ht="15" customHeight="1">
      <c r="A52" s="934"/>
      <c r="B52" s="935"/>
      <c r="C52" s="935"/>
      <c r="D52" s="935"/>
      <c r="E52" s="1007"/>
      <c r="F52" s="1007"/>
      <c r="G52" s="935"/>
      <c r="H52" s="935"/>
      <c r="I52" s="935"/>
      <c r="J52" s="935"/>
      <c r="K52" s="935"/>
      <c r="L52" s="935"/>
      <c r="M52" s="934"/>
      <c r="N52" s="936"/>
      <c r="O52" s="92"/>
      <c r="P52" s="92"/>
      <c r="Q52" s="92"/>
      <c r="R52" s="937"/>
      <c r="S52" s="937"/>
      <c r="T52" s="937"/>
      <c r="U52" s="937"/>
      <c r="V52" s="937"/>
      <c r="W52" s="937"/>
      <c r="X52" s="937"/>
      <c r="Y52" s="937"/>
      <c r="Z52" s="940"/>
      <c r="AA52" s="940"/>
      <c r="AB52" s="937"/>
      <c r="AC52" s="937"/>
      <c r="AD52" s="863"/>
      <c r="AE52" s="863"/>
      <c r="AF52" s="863"/>
      <c r="AG52" s="863"/>
      <c r="AH52" s="889"/>
      <c r="AI52" s="889"/>
      <c r="AJ52" s="889"/>
      <c r="AK52" s="935"/>
      <c r="AL52" s="935"/>
      <c r="AM52" s="935"/>
      <c r="AN52" s="935"/>
      <c r="AO52" s="889"/>
      <c r="AP52" s="889"/>
      <c r="AQ52" s="889"/>
      <c r="AR52" s="889"/>
      <c r="AS52" s="92"/>
      <c r="AT52" s="92"/>
      <c r="AU52" s="92"/>
      <c r="AV52" s="941"/>
      <c r="AW52" s="941"/>
      <c r="AX52" s="941"/>
      <c r="AY52" s="941"/>
      <c r="AZ52" s="941"/>
      <c r="BA52" s="941"/>
      <c r="BB52" s="941"/>
      <c r="BC52" s="937"/>
      <c r="BD52" s="937"/>
      <c r="BE52" s="937"/>
      <c r="BF52" s="937"/>
      <c r="BG52" s="937"/>
      <c r="BH52" s="937"/>
      <c r="BI52" s="937"/>
      <c r="BJ52" s="937"/>
      <c r="BK52" s="937"/>
      <c r="BL52" s="937"/>
    </row>
    <row r="53" spans="1:64" ht="15" customHeight="1">
      <c r="A53" s="935"/>
      <c r="B53" s="889"/>
      <c r="C53" s="889"/>
      <c r="D53" s="889"/>
      <c r="E53" s="889"/>
      <c r="F53" s="889"/>
      <c r="G53" s="889"/>
      <c r="H53" s="889"/>
      <c r="I53" s="889"/>
      <c r="J53" s="889"/>
      <c r="K53" s="889"/>
      <c r="L53" s="889"/>
      <c r="M53" s="935"/>
      <c r="N53" s="935"/>
      <c r="O53" s="937"/>
      <c r="P53" s="937"/>
      <c r="Q53" s="937"/>
      <c r="R53" s="937"/>
      <c r="S53" s="937"/>
      <c r="T53" s="937"/>
      <c r="U53" s="944"/>
      <c r="V53" s="944"/>
      <c r="W53" s="944"/>
      <c r="X53" s="944"/>
      <c r="Y53" s="889"/>
      <c r="Z53" s="889"/>
      <c r="AA53" s="889"/>
      <c r="AB53" s="957"/>
      <c r="AC53" s="889"/>
      <c r="AD53" s="1008"/>
      <c r="AE53" s="1008"/>
      <c r="AF53" s="1008"/>
      <c r="AG53" s="1008"/>
      <c r="AH53" s="946"/>
      <c r="AI53" s="946"/>
      <c r="AJ53" s="946"/>
      <c r="AK53" s="947"/>
      <c r="AL53" s="947"/>
      <c r="AM53" s="947"/>
      <c r="AN53" s="947"/>
      <c r="AO53" s="946"/>
      <c r="AP53" s="946"/>
      <c r="AQ53" s="946"/>
      <c r="AR53" s="946"/>
      <c r="AS53" s="947"/>
      <c r="AT53" s="947"/>
      <c r="AU53" s="947"/>
      <c r="AV53" s="1009"/>
      <c r="AW53" s="1009"/>
      <c r="AX53" s="1009"/>
      <c r="AY53" s="1009"/>
      <c r="AZ53" s="1009"/>
      <c r="BA53" s="1009"/>
      <c r="BB53" s="1009"/>
      <c r="BC53" s="1010"/>
      <c r="BD53" s="1010"/>
      <c r="BE53" s="1010"/>
      <c r="BF53" s="1010"/>
      <c r="BG53" s="1010"/>
      <c r="BH53" s="1010"/>
      <c r="BI53" s="1010"/>
      <c r="BJ53" s="1010"/>
      <c r="BK53" s="1010"/>
      <c r="BL53" s="1010"/>
    </row>
    <row r="54" spans="1:64" ht="15" customHeight="1">
      <c r="A54" s="935"/>
      <c r="B54" s="889"/>
      <c r="C54" s="889"/>
      <c r="D54" s="889"/>
      <c r="E54" s="889"/>
      <c r="F54" s="889"/>
      <c r="G54" s="889"/>
      <c r="H54" s="889"/>
      <c r="I54" s="889"/>
      <c r="J54" s="889"/>
      <c r="K54" s="889"/>
      <c r="L54" s="889"/>
      <c r="M54" s="935"/>
      <c r="N54" s="935"/>
      <c r="O54" s="1011"/>
      <c r="P54" s="1011"/>
      <c r="Q54" s="1011"/>
      <c r="R54" s="937"/>
      <c r="S54" s="937"/>
      <c r="T54" s="937"/>
      <c r="U54" s="944"/>
      <c r="V54" s="944"/>
      <c r="W54" s="944"/>
      <c r="X54" s="944"/>
      <c r="Y54" s="889"/>
      <c r="Z54" s="889"/>
      <c r="AA54" s="889"/>
      <c r="AB54" s="957"/>
      <c r="AC54" s="889"/>
      <c r="AD54" s="1008"/>
      <c r="AE54" s="1008"/>
      <c r="AF54" s="1008"/>
      <c r="AG54" s="1008"/>
      <c r="AH54" s="946"/>
      <c r="AI54" s="946"/>
      <c r="AJ54" s="946"/>
      <c r="AK54" s="946"/>
      <c r="AL54" s="946"/>
      <c r="AM54" s="946"/>
      <c r="AN54" s="946"/>
      <c r="AO54" s="946"/>
      <c r="AP54" s="946"/>
      <c r="AQ54" s="946"/>
      <c r="AR54" s="946"/>
      <c r="AS54" s="947"/>
      <c r="AT54" s="947"/>
      <c r="AU54" s="947"/>
      <c r="AV54" s="1009"/>
      <c r="AW54" s="1009"/>
      <c r="AX54" s="1009"/>
      <c r="AY54" s="1009"/>
      <c r="AZ54" s="1009"/>
      <c r="BA54" s="1009"/>
      <c r="BB54" s="1009"/>
      <c r="BC54" s="1010"/>
      <c r="BD54" s="1010"/>
      <c r="BE54" s="1010"/>
      <c r="BF54" s="1010"/>
      <c r="BG54" s="1010"/>
      <c r="BH54" s="1010"/>
      <c r="BI54" s="1010"/>
      <c r="BJ54" s="1010"/>
      <c r="BK54" s="1010"/>
      <c r="BL54" s="1010"/>
    </row>
    <row r="55" spans="1:64" ht="15" customHeight="1">
      <c r="A55" s="935"/>
      <c r="B55" s="164"/>
      <c r="C55" s="164"/>
      <c r="D55" s="164"/>
      <c r="E55" s="1012"/>
      <c r="F55" s="1012"/>
      <c r="G55" s="889"/>
      <c r="H55" s="889"/>
      <c r="I55" s="889"/>
      <c r="J55" s="889"/>
      <c r="K55" s="889"/>
      <c r="L55" s="889"/>
      <c r="M55" s="935"/>
      <c r="N55" s="935"/>
      <c r="O55" s="1011"/>
      <c r="P55" s="1011"/>
      <c r="Q55" s="1011"/>
      <c r="R55" s="937"/>
      <c r="S55" s="937"/>
      <c r="T55" s="937"/>
      <c r="U55" s="950"/>
      <c r="V55" s="950"/>
      <c r="W55" s="950"/>
      <c r="X55" s="889"/>
      <c r="Y55" s="955"/>
      <c r="Z55" s="889"/>
      <c r="AA55" s="955"/>
      <c r="AB55" s="957"/>
      <c r="AC55" s="955"/>
      <c r="AD55" s="1013"/>
      <c r="AE55" s="995"/>
      <c r="AF55" s="1013"/>
      <c r="AG55" s="995"/>
      <c r="AH55" s="946"/>
      <c r="AI55" s="946"/>
      <c r="AJ55" s="946"/>
      <c r="AK55" s="947"/>
      <c r="AL55" s="947"/>
      <c r="AM55" s="947"/>
      <c r="AN55" s="947"/>
      <c r="AO55" s="946"/>
      <c r="AP55" s="946"/>
      <c r="AQ55" s="946"/>
      <c r="AR55" s="946"/>
      <c r="AS55" s="947"/>
      <c r="AT55" s="947"/>
      <c r="AU55" s="947"/>
      <c r="AV55" s="889"/>
      <c r="AW55" s="889"/>
      <c r="AX55" s="889"/>
      <c r="AY55" s="889"/>
      <c r="AZ55" s="889"/>
      <c r="BA55" s="889"/>
      <c r="BB55" s="889"/>
      <c r="BC55" s="1010"/>
      <c r="BD55" s="1010"/>
      <c r="BE55" s="1010"/>
      <c r="BF55" s="1010"/>
      <c r="BG55" s="1010"/>
      <c r="BH55" s="1010"/>
      <c r="BI55" s="1010"/>
      <c r="BJ55" s="1010"/>
      <c r="BK55" s="1010"/>
      <c r="BL55" s="1010"/>
    </row>
    <row r="56" spans="1:64" ht="15" customHeight="1">
      <c r="A56" s="935"/>
      <c r="B56" s="889"/>
      <c r="C56" s="889"/>
      <c r="D56" s="889"/>
      <c r="E56" s="889"/>
      <c r="F56" s="889"/>
      <c r="G56" s="889"/>
      <c r="H56" s="889"/>
      <c r="I56" s="889"/>
      <c r="J56" s="889"/>
      <c r="K56" s="889"/>
      <c r="L56" s="889"/>
      <c r="M56" s="935"/>
      <c r="N56" s="935"/>
      <c r="O56" s="937"/>
      <c r="P56" s="937"/>
      <c r="Q56" s="937"/>
      <c r="R56" s="937"/>
      <c r="S56" s="937"/>
      <c r="T56" s="937"/>
      <c r="U56" s="944"/>
      <c r="V56" s="944"/>
      <c r="W56" s="944"/>
      <c r="X56" s="944"/>
      <c r="Y56" s="889"/>
      <c r="Z56" s="889"/>
      <c r="AA56" s="889"/>
      <c r="AB56" s="957"/>
      <c r="AC56" s="889"/>
      <c r="AD56" s="1008"/>
      <c r="AE56" s="1008"/>
      <c r="AF56" s="1008"/>
      <c r="AG56" s="1008"/>
      <c r="AH56" s="946"/>
      <c r="AI56" s="946"/>
      <c r="AJ56" s="946"/>
      <c r="AK56" s="946"/>
      <c r="AL56" s="946"/>
      <c r="AM56" s="946"/>
      <c r="AN56" s="946"/>
      <c r="AO56" s="946"/>
      <c r="AP56" s="946"/>
      <c r="AQ56" s="946"/>
      <c r="AR56" s="946"/>
      <c r="AS56" s="947"/>
      <c r="AT56" s="947"/>
      <c r="AU56" s="947"/>
      <c r="AV56" s="1009"/>
      <c r="AW56" s="1009"/>
      <c r="AX56" s="1009"/>
      <c r="AY56" s="1009"/>
      <c r="AZ56" s="1009"/>
      <c r="BA56" s="1009"/>
      <c r="BB56" s="1009"/>
      <c r="BC56" s="1010"/>
      <c r="BD56" s="1014"/>
      <c r="BE56" s="1014"/>
      <c r="BF56" s="1014"/>
      <c r="BG56" s="1014"/>
      <c r="BH56" s="1014"/>
      <c r="BI56" s="1014"/>
      <c r="BJ56" s="1014"/>
      <c r="BK56" s="1014"/>
      <c r="BL56" s="1014"/>
    </row>
    <row r="57" spans="1:64" ht="15" customHeight="1">
      <c r="A57" s="935"/>
      <c r="B57" s="889"/>
      <c r="C57" s="889"/>
      <c r="D57" s="889"/>
      <c r="E57" s="889"/>
      <c r="F57" s="889"/>
      <c r="G57" s="889"/>
      <c r="H57" s="889"/>
      <c r="I57" s="889"/>
      <c r="J57" s="889"/>
      <c r="K57" s="889"/>
      <c r="L57" s="889"/>
      <c r="M57" s="935"/>
      <c r="N57" s="935"/>
      <c r="O57" s="1011"/>
      <c r="P57" s="1011"/>
      <c r="Q57" s="1011"/>
      <c r="R57" s="937"/>
      <c r="S57" s="937"/>
      <c r="T57" s="937"/>
      <c r="U57" s="944"/>
      <c r="V57" s="944"/>
      <c r="W57" s="944"/>
      <c r="X57" s="944"/>
      <c r="Y57" s="889"/>
      <c r="Z57" s="889"/>
      <c r="AA57" s="889"/>
      <c r="AB57" s="957"/>
      <c r="AC57" s="889"/>
      <c r="AD57" s="1008"/>
      <c r="AE57" s="1008"/>
      <c r="AF57" s="1008"/>
      <c r="AG57" s="1008"/>
      <c r="AH57" s="946"/>
      <c r="AI57" s="946"/>
      <c r="AJ57" s="946"/>
      <c r="AK57" s="946"/>
      <c r="AL57" s="946"/>
      <c r="AM57" s="946"/>
      <c r="AN57" s="946"/>
      <c r="AO57" s="946"/>
      <c r="AP57" s="946"/>
      <c r="AQ57" s="946"/>
      <c r="AR57" s="946"/>
      <c r="AS57" s="947"/>
      <c r="AT57" s="947"/>
      <c r="AU57" s="947"/>
      <c r="AV57" s="1009"/>
      <c r="AW57" s="1009"/>
      <c r="AX57" s="1009"/>
      <c r="AY57" s="1009"/>
      <c r="AZ57" s="1009"/>
      <c r="BA57" s="1009"/>
      <c r="BB57" s="1009"/>
      <c r="BC57" s="1014"/>
      <c r="BD57" s="1014"/>
      <c r="BE57" s="1014"/>
      <c r="BF57" s="1014"/>
      <c r="BG57" s="1014"/>
      <c r="BH57" s="1014"/>
      <c r="BI57" s="1014"/>
      <c r="BJ57" s="1014"/>
      <c r="BK57" s="1014"/>
      <c r="BL57" s="1014"/>
    </row>
    <row r="58" spans="1:64" ht="15" customHeight="1">
      <c r="A58" s="935"/>
      <c r="B58" s="164"/>
      <c r="C58" s="164"/>
      <c r="D58" s="164"/>
      <c r="E58" s="1012"/>
      <c r="F58" s="1012"/>
      <c r="G58" s="889"/>
      <c r="H58" s="889"/>
      <c r="I58" s="889"/>
      <c r="J58" s="889"/>
      <c r="K58" s="889"/>
      <c r="L58" s="889"/>
      <c r="M58" s="935"/>
      <c r="N58" s="935"/>
      <c r="O58" s="1011"/>
      <c r="P58" s="1011"/>
      <c r="Q58" s="1011"/>
      <c r="R58" s="937"/>
      <c r="S58" s="937"/>
      <c r="T58" s="937"/>
      <c r="U58" s="950"/>
      <c r="V58" s="950"/>
      <c r="W58" s="950"/>
      <c r="X58" s="889"/>
      <c r="Y58" s="955"/>
      <c r="Z58" s="889"/>
      <c r="AA58" s="955"/>
      <c r="AB58" s="957"/>
      <c r="AC58" s="955"/>
      <c r="AD58" s="1013"/>
      <c r="AE58" s="995"/>
      <c r="AF58" s="1013"/>
      <c r="AG58" s="995"/>
      <c r="AH58" s="946"/>
      <c r="AI58" s="946"/>
      <c r="AJ58" s="946"/>
      <c r="AK58" s="946"/>
      <c r="AL58" s="946"/>
      <c r="AM58" s="946"/>
      <c r="AN58" s="946"/>
      <c r="AO58" s="946"/>
      <c r="AP58" s="946"/>
      <c r="AQ58" s="946"/>
      <c r="AR58" s="946"/>
      <c r="AS58" s="947"/>
      <c r="AT58" s="947"/>
      <c r="AU58" s="947"/>
      <c r="AV58" s="889"/>
      <c r="AW58" s="889"/>
      <c r="AX58" s="889"/>
      <c r="AY58" s="889"/>
      <c r="AZ58" s="889"/>
      <c r="BA58" s="889"/>
      <c r="BB58" s="889"/>
      <c r="BC58" s="1014"/>
      <c r="BD58" s="1014"/>
      <c r="BE58" s="1014"/>
      <c r="BF58" s="1014"/>
      <c r="BG58" s="1014"/>
      <c r="BH58" s="1014"/>
      <c r="BI58" s="1014"/>
      <c r="BJ58" s="1014"/>
      <c r="BK58" s="1014"/>
      <c r="BL58" s="1014"/>
    </row>
    <row r="59" spans="1:64" ht="15" customHeight="1">
      <c r="A59" s="935"/>
      <c r="B59" s="889"/>
      <c r="C59" s="889"/>
      <c r="D59" s="889"/>
      <c r="E59" s="889"/>
      <c r="F59" s="889"/>
      <c r="G59" s="889"/>
      <c r="H59" s="889"/>
      <c r="I59" s="889"/>
      <c r="J59" s="889"/>
      <c r="K59" s="889"/>
      <c r="L59" s="889"/>
      <c r="M59" s="935"/>
      <c r="N59" s="935"/>
      <c r="O59" s="937"/>
      <c r="P59" s="937"/>
      <c r="Q59" s="937"/>
      <c r="R59" s="937"/>
      <c r="S59" s="937"/>
      <c r="T59" s="937"/>
      <c r="U59" s="944"/>
      <c r="V59" s="944"/>
      <c r="W59" s="944"/>
      <c r="X59" s="944"/>
      <c r="Y59" s="889"/>
      <c r="Z59" s="889"/>
      <c r="AA59" s="889"/>
      <c r="AB59" s="957"/>
      <c r="AC59" s="889"/>
      <c r="AD59" s="1008"/>
      <c r="AE59" s="1008"/>
      <c r="AF59" s="1008"/>
      <c r="AG59" s="1008"/>
      <c r="AH59" s="946"/>
      <c r="AI59" s="946"/>
      <c r="AJ59" s="946"/>
      <c r="AK59" s="946"/>
      <c r="AL59" s="946"/>
      <c r="AM59" s="946"/>
      <c r="AN59" s="946"/>
      <c r="AO59" s="946"/>
      <c r="AP59" s="946"/>
      <c r="AQ59" s="946"/>
      <c r="AR59" s="946"/>
      <c r="AS59" s="947"/>
      <c r="AT59" s="947"/>
      <c r="AU59" s="947"/>
      <c r="AV59" s="1009"/>
      <c r="AW59" s="1009"/>
      <c r="AX59" s="1009"/>
      <c r="AY59" s="1009"/>
      <c r="AZ59" s="1009"/>
      <c r="BA59" s="1009"/>
      <c r="BB59" s="1009"/>
      <c r="BC59" s="1010"/>
      <c r="BD59" s="1014"/>
      <c r="BE59" s="1014"/>
      <c r="BF59" s="1014"/>
      <c r="BG59" s="1014"/>
      <c r="BH59" s="1014"/>
      <c r="BI59" s="1014"/>
      <c r="BJ59" s="1014"/>
      <c r="BK59" s="1014"/>
      <c r="BL59" s="1014"/>
    </row>
    <row r="60" spans="1:64" ht="15" customHeight="1">
      <c r="A60" s="935"/>
      <c r="B60" s="889"/>
      <c r="C60" s="889"/>
      <c r="D60" s="889"/>
      <c r="E60" s="889"/>
      <c r="F60" s="889"/>
      <c r="G60" s="889"/>
      <c r="H60" s="889"/>
      <c r="I60" s="889"/>
      <c r="J60" s="889"/>
      <c r="K60" s="889"/>
      <c r="L60" s="889"/>
      <c r="M60" s="935"/>
      <c r="N60" s="935"/>
      <c r="O60" s="1011"/>
      <c r="P60" s="1011"/>
      <c r="Q60" s="1011"/>
      <c r="R60" s="937"/>
      <c r="S60" s="937"/>
      <c r="T60" s="937"/>
      <c r="U60" s="944"/>
      <c r="V60" s="944"/>
      <c r="W60" s="944"/>
      <c r="X60" s="944"/>
      <c r="Y60" s="889"/>
      <c r="Z60" s="889"/>
      <c r="AA60" s="889"/>
      <c r="AB60" s="957"/>
      <c r="AC60" s="889"/>
      <c r="AD60" s="1008"/>
      <c r="AE60" s="1008"/>
      <c r="AF60" s="1008"/>
      <c r="AG60" s="1008"/>
      <c r="AH60" s="946"/>
      <c r="AI60" s="946"/>
      <c r="AJ60" s="946"/>
      <c r="AK60" s="946"/>
      <c r="AL60" s="946"/>
      <c r="AM60" s="946"/>
      <c r="AN60" s="946"/>
      <c r="AO60" s="946"/>
      <c r="AP60" s="946"/>
      <c r="AQ60" s="946"/>
      <c r="AR60" s="946"/>
      <c r="AS60" s="947"/>
      <c r="AT60" s="947"/>
      <c r="AU60" s="947"/>
      <c r="AV60" s="1009"/>
      <c r="AW60" s="1009"/>
      <c r="AX60" s="1009"/>
      <c r="AY60" s="1009"/>
      <c r="AZ60" s="1009"/>
      <c r="BA60" s="1009"/>
      <c r="BB60" s="1009"/>
      <c r="BC60" s="1014"/>
      <c r="BD60" s="1014"/>
      <c r="BE60" s="1014"/>
      <c r="BF60" s="1014"/>
      <c r="BG60" s="1014"/>
      <c r="BH60" s="1014"/>
      <c r="BI60" s="1014"/>
      <c r="BJ60" s="1014"/>
      <c r="BK60" s="1014"/>
      <c r="BL60" s="1014"/>
    </row>
    <row r="61" spans="1:64" ht="15" customHeight="1">
      <c r="A61" s="935"/>
      <c r="B61" s="164"/>
      <c r="C61" s="164"/>
      <c r="D61" s="164"/>
      <c r="E61" s="1012"/>
      <c r="F61" s="1012"/>
      <c r="G61" s="889"/>
      <c r="H61" s="889"/>
      <c r="I61" s="889"/>
      <c r="J61" s="889"/>
      <c r="K61" s="889"/>
      <c r="L61" s="889"/>
      <c r="M61" s="935"/>
      <c r="N61" s="935"/>
      <c r="O61" s="1011"/>
      <c r="P61" s="1011"/>
      <c r="Q61" s="1011"/>
      <c r="R61" s="937"/>
      <c r="S61" s="937"/>
      <c r="T61" s="937"/>
      <c r="U61" s="950"/>
      <c r="V61" s="950"/>
      <c r="W61" s="950"/>
      <c r="X61" s="889"/>
      <c r="Y61" s="955"/>
      <c r="Z61" s="889"/>
      <c r="AA61" s="955"/>
      <c r="AB61" s="957"/>
      <c r="AC61" s="955"/>
      <c r="AD61" s="1013"/>
      <c r="AE61" s="995"/>
      <c r="AF61" s="1013"/>
      <c r="AG61" s="995"/>
      <c r="AH61" s="946"/>
      <c r="AI61" s="946"/>
      <c r="AJ61" s="946"/>
      <c r="AK61" s="946"/>
      <c r="AL61" s="946"/>
      <c r="AM61" s="946"/>
      <c r="AN61" s="946"/>
      <c r="AO61" s="946"/>
      <c r="AP61" s="946"/>
      <c r="AQ61" s="946"/>
      <c r="AR61" s="946"/>
      <c r="AS61" s="947"/>
      <c r="AT61" s="947"/>
      <c r="AU61" s="947"/>
      <c r="AV61" s="889"/>
      <c r="AW61" s="889"/>
      <c r="AX61" s="889"/>
      <c r="AY61" s="889"/>
      <c r="AZ61" s="889"/>
      <c r="BA61" s="889"/>
      <c r="BB61" s="889"/>
      <c r="BC61" s="1014"/>
      <c r="BD61" s="1014"/>
      <c r="BE61" s="1014"/>
      <c r="BF61" s="1014"/>
      <c r="BG61" s="1014"/>
      <c r="BH61" s="1014"/>
      <c r="BI61" s="1014"/>
      <c r="BJ61" s="1014"/>
      <c r="BK61" s="1014"/>
      <c r="BL61" s="1014"/>
    </row>
    <row r="62" spans="1:64" ht="15" customHeight="1">
      <c r="A62" s="935"/>
      <c r="B62" s="889"/>
      <c r="C62" s="889"/>
      <c r="D62" s="889"/>
      <c r="E62" s="889"/>
      <c r="F62" s="889"/>
      <c r="G62" s="889"/>
      <c r="H62" s="889"/>
      <c r="I62" s="889"/>
      <c r="J62" s="889"/>
      <c r="K62" s="889"/>
      <c r="L62" s="889"/>
      <c r="M62" s="935"/>
      <c r="N62" s="935"/>
      <c r="O62" s="937"/>
      <c r="P62" s="937"/>
      <c r="Q62" s="937"/>
      <c r="R62" s="937"/>
      <c r="S62" s="937"/>
      <c r="T62" s="937"/>
      <c r="U62" s="944"/>
      <c r="V62" s="944"/>
      <c r="W62" s="944"/>
      <c r="X62" s="944"/>
      <c r="Y62" s="889"/>
      <c r="Z62" s="889"/>
      <c r="AA62" s="889"/>
      <c r="AB62" s="957"/>
      <c r="AC62" s="889"/>
      <c r="AD62" s="1008"/>
      <c r="AE62" s="1008"/>
      <c r="AF62" s="1008"/>
      <c r="AG62" s="1008"/>
      <c r="AH62" s="946"/>
      <c r="AI62" s="946"/>
      <c r="AJ62" s="946"/>
      <c r="AK62" s="946"/>
      <c r="AL62" s="946"/>
      <c r="AM62" s="946"/>
      <c r="AN62" s="946"/>
      <c r="AO62" s="946"/>
      <c r="AP62" s="946"/>
      <c r="AQ62" s="946"/>
      <c r="AR62" s="946"/>
      <c r="AS62" s="947"/>
      <c r="AT62" s="947"/>
      <c r="AU62" s="947"/>
      <c r="AV62" s="1009"/>
      <c r="AW62" s="1009"/>
      <c r="AX62" s="1009"/>
      <c r="AY62" s="1009"/>
      <c r="AZ62" s="1009"/>
      <c r="BA62" s="1009"/>
      <c r="BB62" s="1009"/>
      <c r="BC62" s="1010"/>
      <c r="BD62" s="1014"/>
      <c r="BE62" s="1014"/>
      <c r="BF62" s="1014"/>
      <c r="BG62" s="1014"/>
      <c r="BH62" s="1014"/>
      <c r="BI62" s="1014"/>
      <c r="BJ62" s="1014"/>
      <c r="BK62" s="1014"/>
      <c r="BL62" s="1014"/>
    </row>
    <row r="63" spans="1:64" ht="15" customHeight="1">
      <c r="A63" s="935"/>
      <c r="B63" s="889"/>
      <c r="C63" s="889"/>
      <c r="D63" s="889"/>
      <c r="E63" s="889"/>
      <c r="F63" s="889"/>
      <c r="G63" s="889"/>
      <c r="H63" s="889"/>
      <c r="I63" s="889"/>
      <c r="J63" s="889"/>
      <c r="K63" s="889"/>
      <c r="L63" s="889"/>
      <c r="M63" s="935"/>
      <c r="N63" s="935"/>
      <c r="O63" s="1011"/>
      <c r="P63" s="1011"/>
      <c r="Q63" s="1011"/>
      <c r="R63" s="937"/>
      <c r="S63" s="937"/>
      <c r="T63" s="937"/>
      <c r="U63" s="944"/>
      <c r="V63" s="944"/>
      <c r="W63" s="944"/>
      <c r="X63" s="944"/>
      <c r="Y63" s="889"/>
      <c r="Z63" s="889"/>
      <c r="AA63" s="889"/>
      <c r="AB63" s="957"/>
      <c r="AC63" s="889"/>
      <c r="AD63" s="1008"/>
      <c r="AE63" s="1008"/>
      <c r="AF63" s="1008"/>
      <c r="AG63" s="1008"/>
      <c r="AH63" s="946"/>
      <c r="AI63" s="946"/>
      <c r="AJ63" s="946"/>
      <c r="AK63" s="946"/>
      <c r="AL63" s="946"/>
      <c r="AM63" s="946"/>
      <c r="AN63" s="946"/>
      <c r="AO63" s="946"/>
      <c r="AP63" s="946"/>
      <c r="AQ63" s="946"/>
      <c r="AR63" s="946"/>
      <c r="AS63" s="947"/>
      <c r="AT63" s="947"/>
      <c r="AU63" s="947"/>
      <c r="AV63" s="1009"/>
      <c r="AW63" s="1009"/>
      <c r="AX63" s="1009"/>
      <c r="AY63" s="1009"/>
      <c r="AZ63" s="1009"/>
      <c r="BA63" s="1009"/>
      <c r="BB63" s="1009"/>
      <c r="BC63" s="1014"/>
      <c r="BD63" s="1014"/>
      <c r="BE63" s="1014"/>
      <c r="BF63" s="1014"/>
      <c r="BG63" s="1014"/>
      <c r="BH63" s="1014"/>
      <c r="BI63" s="1014"/>
      <c r="BJ63" s="1014"/>
      <c r="BK63" s="1014"/>
      <c r="BL63" s="1014"/>
    </row>
    <row r="64" spans="1:64" ht="15" customHeight="1">
      <c r="A64" s="935"/>
      <c r="B64" s="164"/>
      <c r="C64" s="164"/>
      <c r="D64" s="164"/>
      <c r="E64" s="1012"/>
      <c r="F64" s="1012"/>
      <c r="G64" s="889"/>
      <c r="H64" s="889"/>
      <c r="I64" s="889"/>
      <c r="J64" s="889"/>
      <c r="K64" s="889"/>
      <c r="L64" s="889"/>
      <c r="M64" s="935"/>
      <c r="N64" s="935"/>
      <c r="O64" s="1011"/>
      <c r="P64" s="1011"/>
      <c r="Q64" s="1011"/>
      <c r="R64" s="937"/>
      <c r="S64" s="937"/>
      <c r="T64" s="937"/>
      <c r="U64" s="950"/>
      <c r="V64" s="950"/>
      <c r="W64" s="950"/>
      <c r="X64" s="889"/>
      <c r="Y64" s="955"/>
      <c r="Z64" s="889"/>
      <c r="AA64" s="955"/>
      <c r="AB64" s="957"/>
      <c r="AC64" s="955"/>
      <c r="AD64" s="1013"/>
      <c r="AE64" s="995"/>
      <c r="AF64" s="1013"/>
      <c r="AG64" s="995"/>
      <c r="AH64" s="946"/>
      <c r="AI64" s="946"/>
      <c r="AJ64" s="946"/>
      <c r="AK64" s="946"/>
      <c r="AL64" s="946"/>
      <c r="AM64" s="946"/>
      <c r="AN64" s="946"/>
      <c r="AO64" s="946"/>
      <c r="AP64" s="946"/>
      <c r="AQ64" s="946"/>
      <c r="AR64" s="946"/>
      <c r="AS64" s="947"/>
      <c r="AT64" s="947"/>
      <c r="AU64" s="947"/>
      <c r="AV64" s="889"/>
      <c r="AW64" s="889"/>
      <c r="AX64" s="889"/>
      <c r="AY64" s="889"/>
      <c r="AZ64" s="889"/>
      <c r="BA64" s="889"/>
      <c r="BB64" s="889"/>
      <c r="BC64" s="1014"/>
      <c r="BD64" s="1014"/>
      <c r="BE64" s="1014"/>
      <c r="BF64" s="1014"/>
      <c r="BG64" s="1014"/>
      <c r="BH64" s="1014"/>
      <c r="BI64" s="1014"/>
      <c r="BJ64" s="1014"/>
      <c r="BK64" s="1014"/>
      <c r="BL64" s="1014"/>
    </row>
    <row r="65" spans="1:64" ht="15" customHeight="1">
      <c r="A65" s="935"/>
      <c r="B65" s="889"/>
      <c r="C65" s="889"/>
      <c r="D65" s="889"/>
      <c r="E65" s="889"/>
      <c r="F65" s="889"/>
      <c r="G65" s="889"/>
      <c r="H65" s="889"/>
      <c r="I65" s="889"/>
      <c r="J65" s="889"/>
      <c r="K65" s="889"/>
      <c r="L65" s="889"/>
      <c r="M65" s="935"/>
      <c r="N65" s="935"/>
      <c r="O65" s="937"/>
      <c r="P65" s="937"/>
      <c r="Q65" s="937"/>
      <c r="R65" s="937"/>
      <c r="S65" s="937"/>
      <c r="T65" s="937"/>
      <c r="U65" s="944"/>
      <c r="V65" s="944"/>
      <c r="W65" s="944"/>
      <c r="X65" s="944"/>
      <c r="Y65" s="889"/>
      <c r="Z65" s="889"/>
      <c r="AA65" s="889"/>
      <c r="AB65" s="957"/>
      <c r="AC65" s="889"/>
      <c r="AD65" s="1008"/>
      <c r="AE65" s="1008"/>
      <c r="AF65" s="1008"/>
      <c r="AG65" s="1008"/>
      <c r="AH65" s="946"/>
      <c r="AI65" s="946"/>
      <c r="AJ65" s="946"/>
      <c r="AK65" s="946"/>
      <c r="AL65" s="946"/>
      <c r="AM65" s="946"/>
      <c r="AN65" s="946"/>
      <c r="AO65" s="946"/>
      <c r="AP65" s="946"/>
      <c r="AQ65" s="946"/>
      <c r="AR65" s="946"/>
      <c r="AS65" s="947"/>
      <c r="AT65" s="947"/>
      <c r="AU65" s="947"/>
      <c r="AV65" s="1009"/>
      <c r="AW65" s="1009"/>
      <c r="AX65" s="1009"/>
      <c r="AY65" s="1009"/>
      <c r="AZ65" s="1009"/>
      <c r="BA65" s="1009"/>
      <c r="BB65" s="1009"/>
      <c r="BC65" s="1010"/>
      <c r="BD65" s="1014"/>
      <c r="BE65" s="1014"/>
      <c r="BF65" s="1014"/>
      <c r="BG65" s="1014"/>
      <c r="BH65" s="1014"/>
      <c r="BI65" s="1014"/>
      <c r="BJ65" s="1014"/>
      <c r="BK65" s="1014"/>
      <c r="BL65" s="1014"/>
    </row>
    <row r="66" spans="1:64" ht="15" customHeight="1">
      <c r="A66" s="935"/>
      <c r="B66" s="889"/>
      <c r="C66" s="889"/>
      <c r="D66" s="889"/>
      <c r="E66" s="889"/>
      <c r="F66" s="889"/>
      <c r="G66" s="889"/>
      <c r="H66" s="889"/>
      <c r="I66" s="889"/>
      <c r="J66" s="889"/>
      <c r="K66" s="889"/>
      <c r="L66" s="889"/>
      <c r="M66" s="935"/>
      <c r="N66" s="935"/>
      <c r="O66" s="1011"/>
      <c r="P66" s="1011"/>
      <c r="Q66" s="1011"/>
      <c r="R66" s="937"/>
      <c r="S66" s="937"/>
      <c r="T66" s="937"/>
      <c r="U66" s="944"/>
      <c r="V66" s="944"/>
      <c r="W66" s="944"/>
      <c r="X66" s="944"/>
      <c r="Y66" s="889"/>
      <c r="Z66" s="889"/>
      <c r="AA66" s="889"/>
      <c r="AB66" s="957"/>
      <c r="AC66" s="889"/>
      <c r="AD66" s="1008"/>
      <c r="AE66" s="1008"/>
      <c r="AF66" s="1008"/>
      <c r="AG66" s="1008"/>
      <c r="AH66" s="946"/>
      <c r="AI66" s="946"/>
      <c r="AJ66" s="946"/>
      <c r="AK66" s="946"/>
      <c r="AL66" s="946"/>
      <c r="AM66" s="946"/>
      <c r="AN66" s="946"/>
      <c r="AO66" s="946"/>
      <c r="AP66" s="946"/>
      <c r="AQ66" s="946"/>
      <c r="AR66" s="946"/>
      <c r="AS66" s="947"/>
      <c r="AT66" s="947"/>
      <c r="AU66" s="947"/>
      <c r="AV66" s="1009"/>
      <c r="AW66" s="1009"/>
      <c r="AX66" s="1009"/>
      <c r="AY66" s="1009"/>
      <c r="AZ66" s="1009"/>
      <c r="BA66" s="1009"/>
      <c r="BB66" s="1009"/>
      <c r="BC66" s="1014"/>
      <c r="BD66" s="1014"/>
      <c r="BE66" s="1014"/>
      <c r="BF66" s="1014"/>
      <c r="BG66" s="1014"/>
      <c r="BH66" s="1014"/>
      <c r="BI66" s="1014"/>
      <c r="BJ66" s="1014"/>
      <c r="BK66" s="1014"/>
      <c r="BL66" s="1014"/>
    </row>
    <row r="67" spans="1:64" ht="15" customHeight="1">
      <c r="A67" s="935"/>
      <c r="B67" s="164"/>
      <c r="C67" s="164"/>
      <c r="D67" s="164"/>
      <c r="E67" s="1012"/>
      <c r="F67" s="1012"/>
      <c r="G67" s="889"/>
      <c r="H67" s="889"/>
      <c r="I67" s="889"/>
      <c r="J67" s="889"/>
      <c r="K67" s="889"/>
      <c r="L67" s="889"/>
      <c r="M67" s="935"/>
      <c r="N67" s="935"/>
      <c r="O67" s="1011"/>
      <c r="P67" s="1011"/>
      <c r="Q67" s="1011"/>
      <c r="R67" s="937"/>
      <c r="S67" s="937"/>
      <c r="T67" s="937"/>
      <c r="U67" s="950"/>
      <c r="V67" s="950"/>
      <c r="W67" s="950"/>
      <c r="X67" s="889"/>
      <c r="Y67" s="955"/>
      <c r="Z67" s="889"/>
      <c r="AA67" s="955"/>
      <c r="AB67" s="957"/>
      <c r="AC67" s="955"/>
      <c r="AD67" s="1013"/>
      <c r="AE67" s="995"/>
      <c r="AF67" s="1013"/>
      <c r="AG67" s="995"/>
      <c r="AH67" s="946"/>
      <c r="AI67" s="946"/>
      <c r="AJ67" s="946"/>
      <c r="AK67" s="946"/>
      <c r="AL67" s="946"/>
      <c r="AM67" s="946"/>
      <c r="AN67" s="946"/>
      <c r="AO67" s="946"/>
      <c r="AP67" s="946"/>
      <c r="AQ67" s="946"/>
      <c r="AR67" s="946"/>
      <c r="AS67" s="947"/>
      <c r="AT67" s="947"/>
      <c r="AU67" s="947"/>
      <c r="AV67" s="889"/>
      <c r="AW67" s="889"/>
      <c r="AX67" s="889"/>
      <c r="AY67" s="889"/>
      <c r="AZ67" s="889"/>
      <c r="BA67" s="889"/>
      <c r="BB67" s="889"/>
      <c r="BC67" s="1014"/>
      <c r="BD67" s="1014"/>
      <c r="BE67" s="1014"/>
      <c r="BF67" s="1014"/>
      <c r="BG67" s="1014"/>
      <c r="BH67" s="1014"/>
      <c r="BI67" s="1014"/>
      <c r="BJ67" s="1014"/>
      <c r="BK67" s="1014"/>
      <c r="BL67" s="1014"/>
    </row>
    <row r="68" spans="1:64" ht="15" customHeight="1">
      <c r="A68" s="935"/>
      <c r="B68" s="889"/>
      <c r="C68" s="889"/>
      <c r="D68" s="889"/>
      <c r="E68" s="889"/>
      <c r="F68" s="889"/>
      <c r="G68" s="889"/>
      <c r="H68" s="889"/>
      <c r="I68" s="889"/>
      <c r="J68" s="889"/>
      <c r="K68" s="889"/>
      <c r="L68" s="889"/>
      <c r="M68" s="935"/>
      <c r="N68" s="935"/>
      <c r="O68" s="937"/>
      <c r="P68" s="937"/>
      <c r="Q68" s="937"/>
      <c r="R68" s="937"/>
      <c r="S68" s="937"/>
      <c r="T68" s="937"/>
      <c r="U68" s="944"/>
      <c r="V68" s="944"/>
      <c r="W68" s="944"/>
      <c r="X68" s="944"/>
      <c r="Y68" s="889"/>
      <c r="Z68" s="889"/>
      <c r="AA68" s="889"/>
      <c r="AB68" s="957"/>
      <c r="AC68" s="889"/>
      <c r="AD68" s="1008"/>
      <c r="AE68" s="1008"/>
      <c r="AF68" s="1008"/>
      <c r="AG68" s="1008"/>
      <c r="AH68" s="946"/>
      <c r="AI68" s="946"/>
      <c r="AJ68" s="946"/>
      <c r="AK68" s="946"/>
      <c r="AL68" s="946"/>
      <c r="AM68" s="946"/>
      <c r="AN68" s="946"/>
      <c r="AO68" s="946"/>
      <c r="AP68" s="946"/>
      <c r="AQ68" s="946"/>
      <c r="AR68" s="946"/>
      <c r="AS68" s="947"/>
      <c r="AT68" s="947"/>
      <c r="AU68" s="947"/>
      <c r="AV68" s="1009"/>
      <c r="AW68" s="1009"/>
      <c r="AX68" s="1009"/>
      <c r="AY68" s="1009"/>
      <c r="AZ68" s="1009"/>
      <c r="BA68" s="1009"/>
      <c r="BB68" s="1009"/>
      <c r="BC68" s="1010"/>
      <c r="BD68" s="1010"/>
      <c r="BE68" s="1010"/>
      <c r="BF68" s="1010"/>
      <c r="BG68" s="1010"/>
      <c r="BH68" s="1010"/>
      <c r="BI68" s="1010"/>
      <c r="BJ68" s="1010"/>
      <c r="BK68" s="1010"/>
      <c r="BL68" s="1010"/>
    </row>
    <row r="69" spans="1:64" ht="15" customHeight="1">
      <c r="A69" s="935"/>
      <c r="B69" s="889"/>
      <c r="C69" s="889"/>
      <c r="D69" s="889"/>
      <c r="E69" s="889"/>
      <c r="F69" s="889"/>
      <c r="G69" s="889"/>
      <c r="H69" s="889"/>
      <c r="I69" s="889"/>
      <c r="J69" s="889"/>
      <c r="K69" s="889"/>
      <c r="L69" s="889"/>
      <c r="M69" s="935"/>
      <c r="N69" s="935"/>
      <c r="O69" s="1011"/>
      <c r="P69" s="1011"/>
      <c r="Q69" s="1011"/>
      <c r="R69" s="937"/>
      <c r="S69" s="937"/>
      <c r="T69" s="937"/>
      <c r="U69" s="944"/>
      <c r="V69" s="944"/>
      <c r="W69" s="944"/>
      <c r="X69" s="944"/>
      <c r="Y69" s="889"/>
      <c r="Z69" s="889"/>
      <c r="AA69" s="889"/>
      <c r="AB69" s="957"/>
      <c r="AC69" s="889"/>
      <c r="AD69" s="1008"/>
      <c r="AE69" s="1008"/>
      <c r="AF69" s="1008"/>
      <c r="AG69" s="1008"/>
      <c r="AH69" s="946"/>
      <c r="AI69" s="946"/>
      <c r="AJ69" s="946"/>
      <c r="AK69" s="946"/>
      <c r="AL69" s="946"/>
      <c r="AM69" s="946"/>
      <c r="AN69" s="946"/>
      <c r="AO69" s="946"/>
      <c r="AP69" s="946"/>
      <c r="AQ69" s="946"/>
      <c r="AR69" s="946"/>
      <c r="AS69" s="947"/>
      <c r="AT69" s="947"/>
      <c r="AU69" s="947"/>
      <c r="AV69" s="1009"/>
      <c r="AW69" s="1009"/>
      <c r="AX69" s="1009"/>
      <c r="AY69" s="1009"/>
      <c r="AZ69" s="1009"/>
      <c r="BA69" s="1009"/>
      <c r="BB69" s="1009"/>
      <c r="BC69" s="1010"/>
      <c r="BD69" s="1010"/>
      <c r="BE69" s="1010"/>
      <c r="BF69" s="1010"/>
      <c r="BG69" s="1010"/>
      <c r="BH69" s="1010"/>
      <c r="BI69" s="1010"/>
      <c r="BJ69" s="1010"/>
      <c r="BK69" s="1010"/>
      <c r="BL69" s="1010"/>
    </row>
    <row r="70" spans="1:64" ht="15" customHeight="1">
      <c r="A70" s="935"/>
      <c r="B70" s="164"/>
      <c r="C70" s="164"/>
      <c r="D70" s="164"/>
      <c r="E70" s="1012"/>
      <c r="F70" s="1012"/>
      <c r="G70" s="889"/>
      <c r="H70" s="889"/>
      <c r="I70" s="889"/>
      <c r="J70" s="889"/>
      <c r="K70" s="889"/>
      <c r="L70" s="889"/>
      <c r="M70" s="935"/>
      <c r="N70" s="935"/>
      <c r="O70" s="1011"/>
      <c r="P70" s="1011"/>
      <c r="Q70" s="1011"/>
      <c r="R70" s="937"/>
      <c r="S70" s="937"/>
      <c r="T70" s="937"/>
      <c r="U70" s="950"/>
      <c r="V70" s="950"/>
      <c r="W70" s="950"/>
      <c r="X70" s="889"/>
      <c r="Y70" s="955"/>
      <c r="Z70" s="889"/>
      <c r="AA70" s="955"/>
      <c r="AB70" s="957"/>
      <c r="AC70" s="955"/>
      <c r="AD70" s="1013"/>
      <c r="AE70" s="995"/>
      <c r="AF70" s="1013"/>
      <c r="AG70" s="995"/>
      <c r="AH70" s="946"/>
      <c r="AI70" s="946"/>
      <c r="AJ70" s="946"/>
      <c r="AK70" s="946"/>
      <c r="AL70" s="946"/>
      <c r="AM70" s="946"/>
      <c r="AN70" s="946"/>
      <c r="AO70" s="946"/>
      <c r="AP70" s="946"/>
      <c r="AQ70" s="946"/>
      <c r="AR70" s="946"/>
      <c r="AS70" s="947"/>
      <c r="AT70" s="947"/>
      <c r="AU70" s="947"/>
      <c r="AV70" s="889"/>
      <c r="AW70" s="889"/>
      <c r="AX70" s="889"/>
      <c r="AY70" s="889"/>
      <c r="AZ70" s="889"/>
      <c r="BA70" s="889"/>
      <c r="BB70" s="889"/>
      <c r="BC70" s="1010"/>
      <c r="BD70" s="1010"/>
      <c r="BE70" s="1010"/>
      <c r="BF70" s="1010"/>
      <c r="BG70" s="1010"/>
      <c r="BH70" s="1010"/>
      <c r="BI70" s="1010"/>
      <c r="BJ70" s="1010"/>
      <c r="BK70" s="1010"/>
      <c r="BL70" s="1010"/>
    </row>
    <row r="71" spans="1:64" ht="15" customHeight="1">
      <c r="A71" s="935"/>
      <c r="B71" s="889"/>
      <c r="C71" s="889"/>
      <c r="D71" s="889"/>
      <c r="E71" s="889"/>
      <c r="F71" s="889"/>
      <c r="G71" s="889"/>
      <c r="H71" s="889"/>
      <c r="I71" s="889"/>
      <c r="J71" s="889"/>
      <c r="K71" s="889"/>
      <c r="L71" s="889"/>
      <c r="M71" s="935"/>
      <c r="N71" s="935"/>
      <c r="O71" s="937"/>
      <c r="P71" s="937"/>
      <c r="Q71" s="937"/>
      <c r="R71" s="937"/>
      <c r="S71" s="937"/>
      <c r="T71" s="937"/>
      <c r="U71" s="944"/>
      <c r="V71" s="944"/>
      <c r="W71" s="944"/>
      <c r="X71" s="944"/>
      <c r="Y71" s="889"/>
      <c r="Z71" s="889"/>
      <c r="AA71" s="889"/>
      <c r="AB71" s="957"/>
      <c r="AC71" s="889"/>
      <c r="AD71" s="1008"/>
      <c r="AE71" s="1008"/>
      <c r="AF71" s="1008"/>
      <c r="AG71" s="1008"/>
      <c r="AH71" s="946"/>
      <c r="AI71" s="946"/>
      <c r="AJ71" s="946"/>
      <c r="AK71" s="946"/>
      <c r="AL71" s="946"/>
      <c r="AM71" s="946"/>
      <c r="AN71" s="946"/>
      <c r="AO71" s="946"/>
      <c r="AP71" s="946"/>
      <c r="AQ71" s="946"/>
      <c r="AR71" s="946"/>
      <c r="AS71" s="947"/>
      <c r="AT71" s="947"/>
      <c r="AU71" s="947"/>
      <c r="AV71" s="1009"/>
      <c r="AW71" s="1009"/>
      <c r="AX71" s="1009"/>
      <c r="AY71" s="1009"/>
      <c r="AZ71" s="1009"/>
      <c r="BA71" s="1009"/>
      <c r="BB71" s="1009"/>
      <c r="BC71" s="1010"/>
      <c r="BD71" s="1010"/>
      <c r="BE71" s="1010"/>
      <c r="BF71" s="1010"/>
      <c r="BG71" s="1010"/>
      <c r="BH71" s="1010"/>
      <c r="BI71" s="1010"/>
      <c r="BJ71" s="1010"/>
      <c r="BK71" s="1010"/>
      <c r="BL71" s="1010"/>
    </row>
    <row r="72" spans="1:64" ht="15" customHeight="1">
      <c r="A72" s="935"/>
      <c r="B72" s="889"/>
      <c r="C72" s="889"/>
      <c r="D72" s="889"/>
      <c r="E72" s="889"/>
      <c r="F72" s="889"/>
      <c r="G72" s="889"/>
      <c r="H72" s="889"/>
      <c r="I72" s="889"/>
      <c r="J72" s="889"/>
      <c r="K72" s="889"/>
      <c r="L72" s="889"/>
      <c r="M72" s="935"/>
      <c r="N72" s="935"/>
      <c r="O72" s="1011"/>
      <c r="P72" s="1011"/>
      <c r="Q72" s="1011"/>
      <c r="R72" s="937"/>
      <c r="S72" s="937"/>
      <c r="T72" s="937"/>
      <c r="U72" s="944"/>
      <c r="V72" s="944"/>
      <c r="W72" s="944"/>
      <c r="X72" s="944"/>
      <c r="Y72" s="889"/>
      <c r="Z72" s="889"/>
      <c r="AA72" s="889"/>
      <c r="AB72" s="957"/>
      <c r="AC72" s="889"/>
      <c r="AD72" s="1008"/>
      <c r="AE72" s="1008"/>
      <c r="AF72" s="1008"/>
      <c r="AG72" s="1008"/>
      <c r="AH72" s="946"/>
      <c r="AI72" s="946"/>
      <c r="AJ72" s="946"/>
      <c r="AK72" s="946"/>
      <c r="AL72" s="946"/>
      <c r="AM72" s="946"/>
      <c r="AN72" s="946"/>
      <c r="AO72" s="946"/>
      <c r="AP72" s="946"/>
      <c r="AQ72" s="946"/>
      <c r="AR72" s="946"/>
      <c r="AS72" s="947"/>
      <c r="AT72" s="947"/>
      <c r="AU72" s="947"/>
      <c r="AV72" s="1009"/>
      <c r="AW72" s="1009"/>
      <c r="AX72" s="1009"/>
      <c r="AY72" s="1009"/>
      <c r="AZ72" s="1009"/>
      <c r="BA72" s="1009"/>
      <c r="BB72" s="1009"/>
      <c r="BC72" s="1010"/>
      <c r="BD72" s="1010"/>
      <c r="BE72" s="1010"/>
      <c r="BF72" s="1010"/>
      <c r="BG72" s="1010"/>
      <c r="BH72" s="1010"/>
      <c r="BI72" s="1010"/>
      <c r="BJ72" s="1010"/>
      <c r="BK72" s="1010"/>
      <c r="BL72" s="1010"/>
    </row>
    <row r="73" spans="1:64" ht="15" customHeight="1">
      <c r="A73" s="935"/>
      <c r="B73" s="164"/>
      <c r="C73" s="164"/>
      <c r="D73" s="164"/>
      <c r="E73" s="1012"/>
      <c r="F73" s="1012"/>
      <c r="G73" s="889"/>
      <c r="H73" s="889"/>
      <c r="I73" s="889"/>
      <c r="J73" s="889"/>
      <c r="K73" s="889"/>
      <c r="L73" s="889"/>
      <c r="M73" s="935"/>
      <c r="N73" s="935"/>
      <c r="O73" s="1011"/>
      <c r="P73" s="1011"/>
      <c r="Q73" s="1011"/>
      <c r="R73" s="937"/>
      <c r="S73" s="937"/>
      <c r="T73" s="937"/>
      <c r="U73" s="950"/>
      <c r="V73" s="950"/>
      <c r="W73" s="950"/>
      <c r="X73" s="889"/>
      <c r="Y73" s="955"/>
      <c r="Z73" s="889"/>
      <c r="AA73" s="955"/>
      <c r="AB73" s="957"/>
      <c r="AC73" s="955"/>
      <c r="AD73" s="1013"/>
      <c r="AE73" s="995"/>
      <c r="AF73" s="1013"/>
      <c r="AG73" s="995"/>
      <c r="AH73" s="946"/>
      <c r="AI73" s="946"/>
      <c r="AJ73" s="946"/>
      <c r="AK73" s="946"/>
      <c r="AL73" s="946"/>
      <c r="AM73" s="946"/>
      <c r="AN73" s="946"/>
      <c r="AO73" s="946"/>
      <c r="AP73" s="946"/>
      <c r="AQ73" s="946"/>
      <c r="AR73" s="946"/>
      <c r="AS73" s="947"/>
      <c r="AT73" s="947"/>
      <c r="AU73" s="947"/>
      <c r="AV73" s="889"/>
      <c r="AW73" s="889"/>
      <c r="AX73" s="889"/>
      <c r="AY73" s="889"/>
      <c r="AZ73" s="889"/>
      <c r="BA73" s="889"/>
      <c r="BB73" s="889"/>
      <c r="BC73" s="1010"/>
      <c r="BD73" s="1010"/>
      <c r="BE73" s="1010"/>
      <c r="BF73" s="1010"/>
      <c r="BG73" s="1010"/>
      <c r="BH73" s="1010"/>
      <c r="BI73" s="1010"/>
      <c r="BJ73" s="1010"/>
      <c r="BK73" s="1010"/>
      <c r="BL73" s="1010"/>
    </row>
    <row r="74" spans="1:64" ht="14.1" customHeight="1">
      <c r="A74" s="937"/>
      <c r="B74" s="937"/>
      <c r="C74" s="937"/>
      <c r="D74" s="937"/>
      <c r="E74" s="937"/>
      <c r="F74" s="937"/>
      <c r="G74" s="937"/>
      <c r="H74" s="937"/>
      <c r="I74" s="937"/>
      <c r="J74" s="937"/>
      <c r="K74" s="937"/>
      <c r="L74" s="937"/>
      <c r="M74" s="937"/>
      <c r="N74" s="937"/>
      <c r="O74" s="937"/>
      <c r="P74" s="937"/>
      <c r="Q74" s="937"/>
      <c r="R74" s="937"/>
      <c r="S74" s="937"/>
      <c r="T74" s="937"/>
      <c r="U74" s="937"/>
      <c r="V74" s="937"/>
      <c r="W74" s="937"/>
      <c r="X74" s="959"/>
      <c r="Y74" s="1015"/>
      <c r="Z74" s="954"/>
      <c r="AA74" s="1015"/>
      <c r="AB74" s="957"/>
      <c r="AC74" s="1015"/>
      <c r="AD74" s="958"/>
      <c r="AE74" s="958"/>
      <c r="AF74" s="958"/>
      <c r="AG74" s="958"/>
      <c r="AH74" s="1016"/>
      <c r="AI74" s="1016"/>
      <c r="AJ74" s="1016"/>
      <c r="AK74" s="1016"/>
      <c r="AL74" s="1016"/>
      <c r="AM74" s="1016"/>
      <c r="AN74" s="1016"/>
      <c r="AO74" s="1016"/>
      <c r="AP74" s="1016"/>
      <c r="AQ74" s="1016"/>
      <c r="AR74" s="1016"/>
      <c r="AS74" s="957"/>
      <c r="AT74" s="957"/>
      <c r="AU74" s="957"/>
      <c r="AV74" s="959"/>
      <c r="AW74" s="959"/>
      <c r="AX74" s="959"/>
      <c r="AY74" s="959"/>
      <c r="AZ74" s="959"/>
      <c r="BA74" s="959"/>
      <c r="BB74" s="959"/>
      <c r="BC74" s="164"/>
      <c r="BD74" s="164"/>
      <c r="BE74" s="164"/>
      <c r="BF74" s="164"/>
      <c r="BG74" s="164"/>
      <c r="BH74" s="164"/>
      <c r="BI74" s="164"/>
      <c r="BJ74" s="164"/>
      <c r="BK74" s="164"/>
      <c r="BL74" s="164"/>
    </row>
    <row r="75" spans="1:64" ht="14.1" customHeight="1">
      <c r="A75" s="937"/>
      <c r="B75" s="937"/>
      <c r="C75" s="937"/>
      <c r="D75" s="937"/>
      <c r="E75" s="937"/>
      <c r="F75" s="937"/>
      <c r="G75" s="937"/>
      <c r="H75" s="937"/>
      <c r="I75" s="937"/>
      <c r="J75" s="937"/>
      <c r="K75" s="937"/>
      <c r="L75" s="937"/>
      <c r="M75" s="937"/>
      <c r="N75" s="937"/>
      <c r="O75" s="937"/>
      <c r="P75" s="937"/>
      <c r="Q75" s="937"/>
      <c r="R75" s="937"/>
      <c r="S75" s="937"/>
      <c r="T75" s="937"/>
      <c r="U75" s="937"/>
      <c r="V75" s="937"/>
      <c r="W75" s="937"/>
      <c r="X75" s="954"/>
      <c r="Y75" s="1015"/>
      <c r="Z75" s="954"/>
      <c r="AA75" s="1015"/>
      <c r="AB75" s="957"/>
      <c r="AC75" s="1015"/>
      <c r="AD75" s="958"/>
      <c r="AE75" s="958"/>
      <c r="AF75" s="958"/>
      <c r="AG75" s="958"/>
      <c r="AH75" s="1016"/>
      <c r="AI75" s="1016"/>
      <c r="AJ75" s="1016"/>
      <c r="AK75" s="1016"/>
      <c r="AL75" s="1016"/>
      <c r="AM75" s="1016"/>
      <c r="AN75" s="1016"/>
      <c r="AO75" s="1016"/>
      <c r="AP75" s="1016"/>
      <c r="AQ75" s="1016"/>
      <c r="AR75" s="1016"/>
      <c r="AS75" s="957"/>
      <c r="AT75" s="957"/>
      <c r="AU75" s="957"/>
      <c r="AV75" s="959"/>
      <c r="AW75" s="959"/>
      <c r="AX75" s="959"/>
      <c r="AY75" s="959"/>
      <c r="AZ75" s="959"/>
      <c r="BA75" s="959"/>
      <c r="BB75" s="959"/>
      <c r="BC75" s="164"/>
      <c r="BD75" s="164"/>
      <c r="BE75" s="164"/>
      <c r="BF75" s="164"/>
      <c r="BG75" s="164"/>
      <c r="BH75" s="164"/>
      <c r="BI75" s="164"/>
      <c r="BJ75" s="164"/>
      <c r="BK75" s="164"/>
      <c r="BL75" s="164"/>
    </row>
    <row r="76" spans="1:64">
      <c r="A76" s="877"/>
      <c r="B76" s="877"/>
      <c r="C76" s="925"/>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77"/>
    </row>
    <row r="77" spans="1:64">
      <c r="A77" s="926"/>
      <c r="B77" s="926"/>
      <c r="C77" s="925"/>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77"/>
    </row>
    <row r="78" spans="1:64">
      <c r="A78" s="877"/>
      <c r="B78" s="877"/>
      <c r="C78" s="925"/>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7"/>
    </row>
    <row r="79" spans="1:64">
      <c r="A79" s="877"/>
      <c r="B79" s="877"/>
      <c r="C79" s="927"/>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c r="BB79" s="507"/>
      <c r="BC79" s="507"/>
      <c r="BD79" s="507"/>
      <c r="BE79" s="507"/>
      <c r="BF79" s="507"/>
      <c r="BG79" s="507"/>
      <c r="BH79" s="507"/>
      <c r="BI79" s="507"/>
      <c r="BJ79" s="507"/>
      <c r="BK79" s="507"/>
      <c r="BL79" s="507"/>
    </row>
    <row r="80" spans="1:64">
      <c r="A80" s="877"/>
      <c r="B80" s="859"/>
      <c r="C80" s="927"/>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507"/>
      <c r="BA80" s="507"/>
      <c r="BB80" s="507"/>
      <c r="BC80" s="507"/>
      <c r="BD80" s="507"/>
      <c r="BE80" s="507"/>
      <c r="BF80" s="507"/>
      <c r="BG80" s="507"/>
      <c r="BH80" s="507"/>
      <c r="BI80" s="507"/>
      <c r="BJ80" s="507"/>
      <c r="BK80" s="507"/>
      <c r="BL80" s="507"/>
    </row>
    <row r="81" spans="1:64">
      <c r="A81" s="877"/>
      <c r="B81" s="877"/>
      <c r="C81" s="927"/>
      <c r="D81" s="507"/>
      <c r="E81" s="507"/>
      <c r="F81" s="507"/>
      <c r="G81" s="507"/>
      <c r="H81" s="507"/>
      <c r="I81" s="507"/>
      <c r="J81" s="507"/>
      <c r="K81" s="507"/>
      <c r="L81" s="507"/>
      <c r="M81" s="507"/>
      <c r="N81" s="507"/>
      <c r="O81" s="507"/>
      <c r="P81" s="507"/>
      <c r="Q81" s="507"/>
      <c r="R81" s="507"/>
      <c r="S81" s="507"/>
      <c r="T81" s="507"/>
      <c r="U81" s="507"/>
      <c r="V81" s="507"/>
      <c r="W81" s="507"/>
      <c r="X81" s="507"/>
      <c r="Y81" s="507"/>
      <c r="Z81" s="507"/>
      <c r="AA81" s="507"/>
      <c r="AB81" s="507"/>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07"/>
      <c r="AY81" s="507"/>
      <c r="AZ81" s="507"/>
      <c r="BA81" s="507"/>
      <c r="BB81" s="507"/>
      <c r="BC81" s="507"/>
      <c r="BD81" s="507"/>
      <c r="BE81" s="507"/>
      <c r="BF81" s="507"/>
      <c r="BG81" s="507"/>
      <c r="BH81" s="507"/>
      <c r="BI81" s="507"/>
      <c r="BJ81" s="507"/>
      <c r="BK81" s="507"/>
      <c r="BL81" s="507"/>
    </row>
    <row r="82" spans="1:64">
      <c r="A82" s="877"/>
      <c r="B82" s="877"/>
      <c r="C82" s="927"/>
      <c r="D82" s="507"/>
      <c r="E82" s="507"/>
      <c r="F82" s="507"/>
      <c r="G82" s="507"/>
      <c r="H82" s="507"/>
      <c r="I82" s="507"/>
      <c r="J82" s="507"/>
      <c r="K82" s="507"/>
      <c r="L82" s="507"/>
      <c r="M82" s="507"/>
      <c r="N82" s="507"/>
      <c r="O82" s="507"/>
      <c r="P82" s="507"/>
      <c r="Q82" s="507"/>
      <c r="R82" s="507"/>
      <c r="S82" s="507"/>
      <c r="T82" s="507"/>
      <c r="U82" s="507"/>
      <c r="V82" s="507"/>
      <c r="W82" s="507"/>
      <c r="X82" s="507"/>
      <c r="Y82" s="507"/>
      <c r="Z82" s="507"/>
      <c r="AA82" s="507"/>
      <c r="AB82" s="507"/>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7"/>
      <c r="AY82" s="507"/>
      <c r="AZ82" s="507"/>
      <c r="BA82" s="507"/>
      <c r="BB82" s="507"/>
      <c r="BC82" s="507"/>
      <c r="BD82" s="507"/>
      <c r="BE82" s="507"/>
      <c r="BF82" s="507"/>
      <c r="BG82" s="507"/>
      <c r="BH82" s="507"/>
      <c r="BI82" s="507"/>
      <c r="BJ82" s="507"/>
      <c r="BK82" s="507"/>
      <c r="BL82" s="507"/>
    </row>
    <row r="83" spans="1:64">
      <c r="A83" s="877"/>
      <c r="B83" s="877"/>
      <c r="C83" s="1017"/>
      <c r="D83" s="507"/>
      <c r="E83" s="507"/>
      <c r="F83" s="507"/>
      <c r="G83" s="507"/>
      <c r="H83" s="507"/>
      <c r="I83" s="507"/>
      <c r="J83" s="507"/>
      <c r="K83" s="507"/>
      <c r="L83" s="507"/>
      <c r="M83" s="507"/>
      <c r="N83" s="507"/>
      <c r="O83" s="507"/>
      <c r="P83" s="507"/>
      <c r="Q83" s="507"/>
      <c r="R83" s="507"/>
      <c r="S83" s="507"/>
      <c r="T83" s="507"/>
      <c r="U83" s="507"/>
      <c r="V83" s="507"/>
      <c r="W83" s="507"/>
      <c r="X83" s="507"/>
      <c r="Y83" s="507"/>
      <c r="Z83" s="507"/>
      <c r="AA83" s="507"/>
      <c r="AB83" s="507"/>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7"/>
      <c r="AY83" s="507"/>
      <c r="AZ83" s="507"/>
      <c r="BA83" s="507"/>
      <c r="BB83" s="507"/>
      <c r="BC83" s="507"/>
      <c r="BD83" s="507"/>
      <c r="BE83" s="507"/>
      <c r="BF83" s="507"/>
      <c r="BG83" s="507"/>
      <c r="BH83" s="507"/>
      <c r="BI83" s="507"/>
      <c r="BJ83" s="507"/>
      <c r="BK83" s="507"/>
      <c r="BL83" s="877"/>
    </row>
    <row r="84" spans="1:64">
      <c r="A84" s="877"/>
      <c r="B84" s="877"/>
      <c r="C84" s="1018"/>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7"/>
      <c r="AY84" s="507"/>
      <c r="AZ84" s="507"/>
      <c r="BA84" s="507"/>
      <c r="BB84" s="507"/>
      <c r="BC84" s="507"/>
      <c r="BD84" s="507"/>
      <c r="BE84" s="507"/>
      <c r="BF84" s="507"/>
      <c r="BG84" s="507"/>
      <c r="BH84" s="507"/>
      <c r="BI84" s="507"/>
      <c r="BJ84" s="507"/>
      <c r="BK84" s="507"/>
      <c r="BL84" s="877"/>
    </row>
    <row r="85" spans="1:64">
      <c r="C85" s="928"/>
      <c r="D85" s="877"/>
      <c r="E85" s="877"/>
      <c r="F85" s="877"/>
      <c r="G85" s="877"/>
      <c r="H85" s="877"/>
      <c r="I85" s="877"/>
      <c r="J85" s="877"/>
      <c r="K85" s="877"/>
      <c r="L85" s="877"/>
      <c r="M85" s="877"/>
      <c r="N85" s="877"/>
      <c r="O85" s="877"/>
      <c r="P85" s="877"/>
      <c r="Q85" s="877"/>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877"/>
      <c r="BA85" s="877"/>
      <c r="BB85" s="877"/>
      <c r="BC85" s="877"/>
      <c r="BD85" s="877"/>
      <c r="BE85" s="877"/>
      <c r="BF85" s="877"/>
      <c r="BG85" s="877"/>
      <c r="BH85" s="877"/>
      <c r="BI85" s="877"/>
      <c r="BJ85" s="877"/>
      <c r="BK85" s="877"/>
    </row>
  </sheetData>
  <sheetProtection algorithmName="SHA-512" hashValue="N2kY9rcUAwzVnTwS7sssuTW+3dk131Pw3eG1N7M1Y7BXmmbf8StyFsKXJ6SAYQxmqH5bIgsiKcufjJNwfCG4+w==" saltValue="35B4+1NHyNm0/WzslcQ1qA==" spinCount="100000" sheet="1" objects="1" scenarios="1"/>
  <mergeCells count="288">
    <mergeCell ref="C39:C40"/>
    <mergeCell ref="D39:BI40"/>
    <mergeCell ref="D41:BI41"/>
    <mergeCell ref="AY32:BB33"/>
    <mergeCell ref="BC32:BL33"/>
    <mergeCell ref="A34:B34"/>
    <mergeCell ref="D34:BI35"/>
    <mergeCell ref="D36:BI36"/>
    <mergeCell ref="C37:C38"/>
    <mergeCell ref="D37:BI38"/>
    <mergeCell ref="A32:W33"/>
    <mergeCell ref="AD32:AE33"/>
    <mergeCell ref="AF32:AG33"/>
    <mergeCell ref="AH32:AR33"/>
    <mergeCell ref="AS32:AU33"/>
    <mergeCell ref="AV32:AX33"/>
    <mergeCell ref="A29:A31"/>
    <mergeCell ref="B29:F30"/>
    <mergeCell ref="G29:L31"/>
    <mergeCell ref="M29:M31"/>
    <mergeCell ref="N29:N31"/>
    <mergeCell ref="B31:D31"/>
    <mergeCell ref="E31:F31"/>
    <mergeCell ref="AO29:AR29"/>
    <mergeCell ref="AS29:AU31"/>
    <mergeCell ref="BC29:BL31"/>
    <mergeCell ref="O30:Q31"/>
    <mergeCell ref="AH30:AJ30"/>
    <mergeCell ref="AK30:AN30"/>
    <mergeCell ref="AO30:AR30"/>
    <mergeCell ref="U31:W31"/>
    <mergeCell ref="AH31:AJ31"/>
    <mergeCell ref="AB29:AB30"/>
    <mergeCell ref="AC29:AC30"/>
    <mergeCell ref="AD29:AE30"/>
    <mergeCell ref="AF29:AG30"/>
    <mergeCell ref="AH29:AJ29"/>
    <mergeCell ref="AK29:AN29"/>
    <mergeCell ref="R29:T31"/>
    <mergeCell ref="U29:W30"/>
    <mergeCell ref="X29:X30"/>
    <mergeCell ref="Y29:Y30"/>
    <mergeCell ref="Z29:Z30"/>
    <mergeCell ref="AA29:AA30"/>
    <mergeCell ref="O29:Q29"/>
    <mergeCell ref="AK31:AN31"/>
    <mergeCell ref="AO31:AR31"/>
    <mergeCell ref="AV31:AX31"/>
    <mergeCell ref="AV29:AX30"/>
    <mergeCell ref="U28:W28"/>
    <mergeCell ref="AH28:AJ28"/>
    <mergeCell ref="AK28:AN28"/>
    <mergeCell ref="AO23:AR23"/>
    <mergeCell ref="AS23:AU25"/>
    <mergeCell ref="AO28:AR28"/>
    <mergeCell ref="AS26:AU28"/>
    <mergeCell ref="AV26:AX27"/>
    <mergeCell ref="U26:W27"/>
    <mergeCell ref="X26:X27"/>
    <mergeCell ref="Y26:Y27"/>
    <mergeCell ref="Z26:Z27"/>
    <mergeCell ref="AA26:AA27"/>
    <mergeCell ref="AV23:AX24"/>
    <mergeCell ref="AB26:AB27"/>
    <mergeCell ref="BC26:BL28"/>
    <mergeCell ref="AH27:AJ27"/>
    <mergeCell ref="AK27:AN27"/>
    <mergeCell ref="AO27:AR27"/>
    <mergeCell ref="AV28:AX28"/>
    <mergeCell ref="AC26:AC27"/>
    <mergeCell ref="AD26:AE27"/>
    <mergeCell ref="AF26:AG27"/>
    <mergeCell ref="AH26:AJ26"/>
    <mergeCell ref="AK26:AN26"/>
    <mergeCell ref="AO26:AR26"/>
    <mergeCell ref="A26:A28"/>
    <mergeCell ref="B26:F27"/>
    <mergeCell ref="G26:L28"/>
    <mergeCell ref="M26:M28"/>
    <mergeCell ref="N26:N28"/>
    <mergeCell ref="O26:Q26"/>
    <mergeCell ref="R26:T28"/>
    <mergeCell ref="A23:A25"/>
    <mergeCell ref="B23:F24"/>
    <mergeCell ref="G23:L25"/>
    <mergeCell ref="M23:M25"/>
    <mergeCell ref="N23:N25"/>
    <mergeCell ref="B25:D25"/>
    <mergeCell ref="E25:F25"/>
    <mergeCell ref="B28:D28"/>
    <mergeCell ref="E28:F28"/>
    <mergeCell ref="O27:Q28"/>
    <mergeCell ref="BC23:BL25"/>
    <mergeCell ref="O24:Q25"/>
    <mergeCell ref="AH24:AJ24"/>
    <mergeCell ref="AK24:AN24"/>
    <mergeCell ref="AO24:AR24"/>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O23:Q23"/>
    <mergeCell ref="AK25:AN25"/>
    <mergeCell ref="AO25:AR25"/>
    <mergeCell ref="AV25:AX25"/>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U16:W16"/>
    <mergeCell ref="AH16:AJ16"/>
    <mergeCell ref="AK16:AN16"/>
    <mergeCell ref="AO11:AR11"/>
    <mergeCell ref="AS11:AU13"/>
    <mergeCell ref="AO16:AR16"/>
    <mergeCell ref="AS14:AU16"/>
    <mergeCell ref="AV14:AX15"/>
    <mergeCell ref="BC14:BL16"/>
    <mergeCell ref="AH15:AJ15"/>
    <mergeCell ref="AK15:AN15"/>
    <mergeCell ref="AO15:AR15"/>
    <mergeCell ref="AV16:AX16"/>
    <mergeCell ref="AC14:AC15"/>
    <mergeCell ref="AD14:AE15"/>
    <mergeCell ref="AF14:AG15"/>
    <mergeCell ref="AH14:AJ14"/>
    <mergeCell ref="AK14:AN14"/>
    <mergeCell ref="AO14:AR14"/>
    <mergeCell ref="U14:W15"/>
    <mergeCell ref="X14:X15"/>
    <mergeCell ref="Y14:Y15"/>
    <mergeCell ref="Z14:Z15"/>
    <mergeCell ref="AA14:AA15"/>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B9:D10"/>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1:BL1"/>
    <mergeCell ref="A3:BL3"/>
    <mergeCell ref="A5:A10"/>
    <mergeCell ref="B5:F8"/>
    <mergeCell ref="G5:L10"/>
    <mergeCell ref="M5:M10"/>
    <mergeCell ref="N5:N10"/>
    <mergeCell ref="O5:Q7"/>
    <mergeCell ref="R5:T10"/>
    <mergeCell ref="U5:AC6"/>
    <mergeCell ref="U7:Y7"/>
    <mergeCell ref="Z7:AA10"/>
    <mergeCell ref="AB7:AC10"/>
    <mergeCell ref="AH7:AR7"/>
    <mergeCell ref="AV7:AX8"/>
    <mergeCell ref="BC7:BL10"/>
    <mergeCell ref="AD5:AG5"/>
    <mergeCell ref="AH5:AR6"/>
    <mergeCell ref="AS5:AU10"/>
    <mergeCell ref="AV5:AX6"/>
    <mergeCell ref="AY5:BB10"/>
    <mergeCell ref="BC5:BL6"/>
    <mergeCell ref="AD6:AE9"/>
    <mergeCell ref="AF6:AG9"/>
  </mergeCells>
  <phoneticPr fontId="4"/>
  <conditionalFormatting sqref="B11:G11 B12:F12 E13:F13 B14:G14 B15:F15 E16:F16">
    <cfRule type="containsBlanks" dxfId="172" priority="6">
      <formula>LEN(TRIM(B11))=0</formula>
    </cfRule>
  </conditionalFormatting>
  <conditionalFormatting sqref="B53:G53 U53:AG54 B54:F54 E55:F55 U55:AC55 AE55 B56:G56 U56:AG57 B57:F57 E58:F58 U58:AC58 AE58 AG58 B62:G62 U62:AG63 B63:F63 E64:F64 U64:AC64 AE64 AG64 B65:G65 U65:AG66 B66:F66 E67:F67 U67:AC67 AE67 AG67 B68:G68 U68:AG69 B69:F69 E70:F70 U70:AC70 AE70 AG70 B71:G71 U71:AG72 B72:F72 E73:F73 U73:AC73 AE73 AG73">
    <cfRule type="containsBlanks" dxfId="171" priority="29">
      <formula>LEN(TRIM(B53))=0</formula>
    </cfRule>
  </conditionalFormatting>
  <conditionalFormatting sqref="M11:M31 U11:X31 Z11:Z31 B17:G17 B18:F18 E19:F19">
    <cfRule type="containsBlanks" dxfId="170" priority="4">
      <formula>LEN(TRIM(B11))=0</formula>
    </cfRule>
  </conditionalFormatting>
  <conditionalFormatting sqref="M53:M73 B59:G59 U59:AG60 B60:F60 E61:F61 U61:AC61 AE61 AG61">
    <cfRule type="containsBlanks" dxfId="169" priority="27">
      <formula>LEN(TRIM(B53))=0</formula>
    </cfRule>
  </conditionalFormatting>
  <conditionalFormatting sqref="N11:O12 B13:D13 N13 N14:O15 B16:D16 N16">
    <cfRule type="containsBlanks" dxfId="168" priority="5">
      <formula>LEN(TRIM(B11))=0</formula>
    </cfRule>
  </conditionalFormatting>
  <conditionalFormatting sqref="N20:O21 B22:D22 N22 AD22 AF22 N23:O24 B25:D25 N25 AD25 AF25 N26:O27 B28:D28 N28 AD28 AF28 N29:O30 B31:D31 N31 AD31 AF31">
    <cfRule type="containsBlanks" dxfId="167" priority="31">
      <formula>LEN(TRIM(B20))=0</formula>
    </cfRule>
  </conditionalFormatting>
  <conditionalFormatting sqref="N53:O54 B55:D55 N55 AD55 AF55 N56:O57 B58:D58 N58 AD58 AF58 N62:O63 B64:D64 N64 AD64 AF64 N65:O66 B67:D67 N67 AD67 AF67 N68:O69 B70:D70 N70 AD70 AF70 N71:O72 B73:D73 N73 AD73 AF73">
    <cfRule type="containsBlanks" dxfId="166" priority="28">
      <formula>LEN(TRIM(B53))=0</formula>
    </cfRule>
  </conditionalFormatting>
  <conditionalFormatting sqref="R11:T31 N17:O18 B19:D19 N19">
    <cfRule type="containsBlanks" dxfId="165" priority="3">
      <formula>LEN(TRIM(B11))=0</formula>
    </cfRule>
  </conditionalFormatting>
  <conditionalFormatting sqref="R53:T73 N59:O60 B61:D61 N61 AD61 AF61">
    <cfRule type="containsBlanks" dxfId="164" priority="26">
      <formula>LEN(TRIM(B53))=0</formula>
    </cfRule>
  </conditionalFormatting>
  <conditionalFormatting sqref="AD13 AF13 AD16 AF16">
    <cfRule type="containsBlanks" dxfId="163" priority="9">
      <formula>LEN(TRIM(AD13))=0</formula>
    </cfRule>
  </conditionalFormatting>
  <conditionalFormatting sqref="AD19 AF19">
    <cfRule type="containsBlanks" dxfId="162" priority="7">
      <formula>LEN(TRIM(AD19))=0</formula>
    </cfRule>
  </conditionalFormatting>
  <conditionalFormatting sqref="AD11:AG12 AE13 AG13:AK13 AD14:AG15 AE16 AG16">
    <cfRule type="containsBlanks" dxfId="161" priority="10">
      <formula>LEN(TRIM(AD11))=0</formula>
    </cfRule>
  </conditionalFormatting>
  <conditionalFormatting sqref="AD17:AG18 AE19 AG19">
    <cfRule type="containsBlanks" dxfId="160" priority="8">
      <formula>LEN(TRIM(AD17))=0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159" priority="32">
      <formula>LEN(TRIM(B11))=0</formula>
    </cfRule>
  </conditionalFormatting>
  <conditionalFormatting sqref="AH53:AK53 BC53 AG55:AK55 BC56 BC62 BC68 BC71">
    <cfRule type="containsBlanks" dxfId="158" priority="19">
      <formula>LEN(TRIM(AG53))=0</formula>
    </cfRule>
  </conditionalFormatting>
  <conditionalFormatting sqref="AH12:AN12">
    <cfRule type="containsBlanks" dxfId="157" priority="25">
      <formula>LEN(TRIM(AH12))=0</formula>
    </cfRule>
  </conditionalFormatting>
  <conditionalFormatting sqref="AH54:AN54">
    <cfRule type="containsBlanks" dxfId="156" priority="16">
      <formula>LEN(TRIM(AH54))=0</formula>
    </cfRule>
  </conditionalFormatting>
  <conditionalFormatting sqref="AH56:AN73">
    <cfRule type="containsBlanks" dxfId="155" priority="15">
      <formula>LEN(TRIM(AH56))=0</formula>
    </cfRule>
  </conditionalFormatting>
  <conditionalFormatting sqref="AK14:AN31">
    <cfRule type="containsBlanks" dxfId="154" priority="24">
      <formula>LEN(TRIM(AK14))=0</formula>
    </cfRule>
  </conditionalFormatting>
  <conditionalFormatting sqref="AO11:AR31 AH14:AJ19 BC17">
    <cfRule type="containsBlanks" dxfId="153" priority="30">
      <formula>LEN(TRIM(AH11))=0</formula>
    </cfRule>
  </conditionalFormatting>
  <conditionalFormatting sqref="AO53:AU73">
    <cfRule type="containsBlanks" dxfId="152" priority="17">
      <formula>LEN(TRIM(AO53))=0</formula>
    </cfRule>
  </conditionalFormatting>
  <conditionalFormatting sqref="AV11 AV31">
    <cfRule type="containsBlanks" dxfId="151" priority="23">
      <formula>LEN(TRIM(AV11))=0</formula>
    </cfRule>
  </conditionalFormatting>
  <conditionalFormatting sqref="AV13:AV14">
    <cfRule type="containsBlanks" dxfId="150" priority="2">
      <formula>LEN(TRIM(AV13))=0</formula>
    </cfRule>
  </conditionalFormatting>
  <conditionalFormatting sqref="AV16:AV17 AV19:AV20">
    <cfRule type="containsBlanks" dxfId="149" priority="1">
      <formula>LEN(TRIM(AV16))=0</formula>
    </cfRule>
  </conditionalFormatting>
  <conditionalFormatting sqref="AV22:AV23 AV25:AV26">
    <cfRule type="containsBlanks" dxfId="148" priority="22">
      <formula>LEN(TRIM(AV22))=0</formula>
    </cfRule>
  </conditionalFormatting>
  <conditionalFormatting sqref="AV28:AV29">
    <cfRule type="containsBlanks" dxfId="147" priority="21">
      <formula>LEN(TRIM(AV28))=0</formula>
    </cfRule>
  </conditionalFormatting>
  <conditionalFormatting sqref="AV53 AV55:AV56 AV73">
    <cfRule type="containsBlanks" dxfId="146" priority="14">
      <formula>LEN(TRIM(AV53))=0</formula>
    </cfRule>
  </conditionalFormatting>
  <conditionalFormatting sqref="AV58:AV59 AV61:AV62 AV64:AV65 AV67:AV68">
    <cfRule type="containsBlanks" dxfId="145" priority="13">
      <formula>LEN(TRIM(AV58))=0</formula>
    </cfRule>
  </conditionalFormatting>
  <conditionalFormatting sqref="AV70:AV71">
    <cfRule type="containsBlanks" dxfId="144" priority="12">
      <formula>LEN(TRIM(AV70))=0</formula>
    </cfRule>
  </conditionalFormatting>
  <conditionalFormatting sqref="BC23">
    <cfRule type="containsBlanks" dxfId="143" priority="20">
      <formula>LEN(TRIM(BC23))=0</formula>
    </cfRule>
  </conditionalFormatting>
  <conditionalFormatting sqref="BC59">
    <cfRule type="containsBlanks" dxfId="142" priority="18">
      <formula>LEN(TRIM(BC59))=0</formula>
    </cfRule>
  </conditionalFormatting>
  <conditionalFormatting sqref="BC65">
    <cfRule type="containsBlanks" dxfId="141" priority="11">
      <formula>LEN(TRIM(BC65))=0</formula>
    </cfRule>
  </conditionalFormatting>
  <dataValidations count="7">
    <dataValidation type="list" allowBlank="1" showInputMessage="1" showErrorMessage="1" sqref="B13:D13 B16:D16 B31:D31 B22:D22 B25:D25 B28:D28 B19:D19" xr:uid="{BC0A1780-CD8A-413F-8327-98B28BD6E1EE}">
      <formula1>"　,常勤,短時間"</formula1>
    </dataValidation>
    <dataValidation type="list" allowBlank="1" showInputMessage="1" showErrorMessage="1" sqref="B67:D67 B70:D70 B55:D55 B64:D64 B73:D73 B58:D58 B61:D61" xr:uid="{0AF6B362-4F11-49B5-A625-24D45413872E}">
      <formula1>"　,常勤,非常勤"</formula1>
    </dataValidation>
    <dataValidation type="list" allowBlank="1" showInputMessage="1" showErrorMessage="1" sqref="R53:T73 R11:T31" xr:uid="{85533B60-9198-41EC-910B-25E26F247E4E}">
      <formula1>"　,大学院,大学,短大,専門学校,高校,中学校,特別支援学校"</formula1>
    </dataValidation>
    <dataValidation type="list" allowBlank="1" showInputMessage="1" showErrorMessage="1" sqref="O53:Q53 O20:Q20 O23:Q23 O26:Q26 O29:Q29 N11:N31 N53:N73 O59:Q59 O56:Q56 O62:Q62 O65:Q65 O68:Q68 O71:Q71 O14:Q14 O11:Q11 O17:Q17" xr:uid="{1F07D202-641C-4D54-8391-8A5E7EC99EDB}">
      <formula1>"　,有,無"</formula1>
    </dataValidation>
    <dataValidation type="list" allowBlank="1" showInputMessage="1" showErrorMessage="1" sqref="AD28 AF70 AF64 AF31 AD31 AD64 AF67 AD25 AF28 AF22 AD22 AF25 AF61 AD61 AD70 AF55 AD55 AF73 AD73 AF58 AD58 AD67 AF13 AD13 AF16 AD16 AF19 AD19" xr:uid="{686BA891-4F58-4552-AE51-1CE1DE7AB86A}">
      <formula1>"　,格付表,月給,日給,時給"</formula1>
    </dataValidation>
    <dataValidation type="list" allowBlank="1" showInputMessage="1" showErrorMessage="1" sqref="O66:Q67 O69:Q70 O72:Q73 O21:Q22 O24:Q25 O27:Q28 O30:Q31 O54:Q55 O57:Q58 O60:Q61 O63:Q64 O15:Q16" xr:uid="{A33F9E81-1239-4757-A517-7F0F1FA83896}">
      <formula1>"　,施設長,保育士,看護師,准看護師,管理栄養士,栄養士,調理師,子育て支援員(地域型保育コース),幼稚園教諭,小学校教諭,養護教諭"</formula1>
    </dataValidation>
    <dataValidation type="list" allowBlank="1" showInputMessage="1" showErrorMessage="1" sqref="O12:Q13 O18:Q19" xr:uid="{FAA0E15F-222C-46E9-B38D-F87DAFDCD2BE}">
      <formula1>"　,施設長,保育士,看護師,准看護師,管理栄養士,栄養士,調理師,子育て支援員(地域型保育),幼稚園教諭,小学校教諭,養護教諭"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6" orientation="landscape" cellComments="asDisplayed" r:id="rId1"/>
  <headerFooter alignWithMargins="0"/>
  <rowBreaks count="1" manualBreakCount="1">
    <brk id="4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327105"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327106"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327107"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1327108"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1327109"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1327110"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1327111"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327112"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327113"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1327114"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1327115"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1327116"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1327117"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1327118"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1327119"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1327120"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D612-CC41-48C2-9269-A2529AACF3A3}">
  <sheetPr>
    <tabColor theme="8" tint="0.59999389629810485"/>
  </sheetPr>
  <dimension ref="A1:BS91"/>
  <sheetViews>
    <sheetView showGridLines="0" view="pageBreakPreview" zoomScaleNormal="100" zoomScaleSheetLayoutView="100" workbookViewId="0">
      <selection activeCell="G11" sqref="G11:L13"/>
    </sheetView>
  </sheetViews>
  <sheetFormatPr defaultColWidth="8" defaultRowHeight="12"/>
  <cols>
    <col min="1" max="1" width="2.375" style="504" customWidth="1"/>
    <col min="2" max="4" width="2" style="504" customWidth="1"/>
    <col min="5" max="6" width="2.375" style="504" customWidth="1"/>
    <col min="7" max="11" width="2" style="504" customWidth="1"/>
    <col min="12" max="14" width="2.625" style="504" customWidth="1"/>
    <col min="15" max="17" width="3.125" style="504" customWidth="1"/>
    <col min="18" max="20" width="1.875" style="504" customWidth="1"/>
    <col min="21" max="21" width="2.125" style="504" customWidth="1"/>
    <col min="22" max="22" width="1.625" style="504" customWidth="1"/>
    <col min="23" max="23" width="2.125" style="504" customWidth="1"/>
    <col min="24" max="28" width="2.625" style="504" customWidth="1"/>
    <col min="29" max="29" width="2.375" style="504" customWidth="1"/>
    <col min="30" max="33" width="4.625" style="504" customWidth="1"/>
    <col min="34" max="36" width="2.625" style="504" customWidth="1"/>
    <col min="37" max="47" width="2" style="504" customWidth="1"/>
    <col min="48" max="50" width="2.125" style="504" customWidth="1"/>
    <col min="51" max="54" width="1.875" style="504" customWidth="1"/>
    <col min="55" max="57" width="2.625" style="504" customWidth="1"/>
    <col min="58" max="64" width="1.875" style="504" customWidth="1"/>
    <col min="65" max="66" width="2.125" style="504" customWidth="1"/>
    <col min="67" max="68" width="8" style="504" hidden="1" customWidth="1"/>
    <col min="69" max="69" width="8" style="504" customWidth="1"/>
    <col min="70" max="16384" width="8" style="504"/>
  </cols>
  <sheetData>
    <row r="1" spans="1:70" ht="14.1" customHeight="1">
      <c r="A1" s="3275" t="s">
        <v>1549</v>
      </c>
      <c r="B1" s="3276"/>
      <c r="C1" s="3276"/>
      <c r="D1" s="3276"/>
      <c r="E1" s="3276"/>
      <c r="F1" s="3276"/>
      <c r="G1" s="3276"/>
      <c r="H1" s="3276"/>
      <c r="I1" s="3276"/>
      <c r="J1" s="3276"/>
      <c r="K1" s="3276"/>
      <c r="L1" s="3276"/>
      <c r="M1" s="3276"/>
      <c r="N1" s="3276"/>
      <c r="O1" s="3276"/>
      <c r="P1" s="3276"/>
      <c r="Q1" s="3276"/>
      <c r="R1" s="3276"/>
      <c r="S1" s="3276"/>
      <c r="T1" s="3276"/>
      <c r="U1" s="3276"/>
      <c r="V1" s="3276"/>
      <c r="W1" s="3276"/>
      <c r="X1" s="3276"/>
      <c r="Y1" s="3276"/>
      <c r="Z1" s="3276"/>
      <c r="AA1" s="3276"/>
      <c r="AB1" s="3276"/>
      <c r="AC1" s="3276"/>
      <c r="AD1" s="3276"/>
      <c r="AE1" s="3276"/>
      <c r="AF1" s="3276"/>
      <c r="AG1" s="3276"/>
      <c r="AH1" s="3276"/>
      <c r="AI1" s="3276"/>
      <c r="AJ1" s="3276"/>
      <c r="AK1" s="3276"/>
      <c r="AL1" s="3276"/>
      <c r="AM1" s="3276"/>
      <c r="AN1" s="3276"/>
      <c r="AO1" s="3276"/>
      <c r="AP1" s="3276"/>
      <c r="AQ1" s="3276"/>
      <c r="AR1" s="3276"/>
      <c r="AS1" s="3276"/>
      <c r="AT1" s="3276"/>
      <c r="AU1" s="3276"/>
      <c r="AV1" s="3276"/>
      <c r="AW1" s="3276"/>
      <c r="AX1" s="3276"/>
      <c r="AY1" s="3276"/>
      <c r="AZ1" s="3276"/>
      <c r="BA1" s="3276"/>
      <c r="BB1" s="3276"/>
      <c r="BC1" s="3276"/>
      <c r="BD1" s="3276"/>
      <c r="BE1" s="3276"/>
      <c r="BF1" s="3276"/>
      <c r="BG1" s="3276"/>
      <c r="BH1" s="3276"/>
      <c r="BI1" s="3276"/>
      <c r="BJ1" s="3276"/>
      <c r="BK1" s="3276"/>
      <c r="BL1" s="3276"/>
      <c r="BN1" s="194"/>
      <c r="BO1" s="194"/>
      <c r="BP1" s="194"/>
      <c r="BQ1" s="194"/>
      <c r="BR1" s="194"/>
    </row>
    <row r="2" spans="1:70" ht="5.0999999999999996" customHeight="1"/>
    <row r="3" spans="1:70" ht="14.1" customHeight="1">
      <c r="A3" s="3795" t="s">
        <v>1583</v>
      </c>
      <c r="B3" s="3795"/>
      <c r="C3" s="3795"/>
      <c r="D3" s="3795"/>
      <c r="E3" s="3795"/>
      <c r="F3" s="3795"/>
      <c r="G3" s="3795"/>
      <c r="H3" s="3795"/>
      <c r="I3" s="3795"/>
      <c r="J3" s="3795"/>
      <c r="K3" s="3795"/>
      <c r="L3" s="3795"/>
      <c r="M3" s="3795"/>
      <c r="N3" s="3795"/>
      <c r="O3" s="3795"/>
      <c r="P3" s="3795"/>
      <c r="Q3" s="3795"/>
      <c r="R3" s="3795"/>
      <c r="S3" s="3795"/>
      <c r="T3" s="3795"/>
      <c r="U3" s="3795"/>
      <c r="V3" s="3795"/>
      <c r="W3" s="3795"/>
      <c r="X3" s="3795"/>
      <c r="Y3" s="3795"/>
      <c r="Z3" s="3795"/>
      <c r="AA3" s="3795"/>
      <c r="AB3" s="3795"/>
      <c r="AC3" s="3795"/>
      <c r="AD3" s="3795"/>
      <c r="AE3" s="3795"/>
      <c r="AF3" s="3795"/>
      <c r="AG3" s="3795"/>
      <c r="AH3" s="3795"/>
      <c r="AI3" s="3795"/>
      <c r="AJ3" s="3795"/>
      <c r="AK3" s="3795"/>
      <c r="AL3" s="3795"/>
      <c r="AM3" s="3795"/>
      <c r="AN3" s="3795"/>
      <c r="AO3" s="3795"/>
      <c r="AP3" s="3795"/>
      <c r="AQ3" s="3795"/>
      <c r="AR3" s="3795"/>
      <c r="AS3" s="3795"/>
      <c r="AT3" s="3795"/>
      <c r="AU3" s="3795"/>
      <c r="AV3" s="3795"/>
      <c r="AW3" s="3795"/>
      <c r="AX3" s="3795"/>
      <c r="AY3" s="3795"/>
      <c r="AZ3" s="3795"/>
      <c r="BA3" s="3795"/>
      <c r="BB3" s="3795"/>
      <c r="BC3" s="3795"/>
      <c r="BD3" s="3795"/>
      <c r="BE3" s="3795"/>
      <c r="BF3" s="3795"/>
      <c r="BG3" s="3795"/>
      <c r="BH3" s="3795"/>
      <c r="BI3" s="3795"/>
      <c r="BJ3" s="3795"/>
      <c r="BK3" s="3795"/>
      <c r="BL3" s="3795"/>
    </row>
    <row r="4" spans="1:70" ht="6.95" customHeight="1" thickBot="1">
      <c r="A4" s="875"/>
      <c r="B4" s="875"/>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row>
    <row r="5" spans="1:70" s="877" customFormat="1" ht="12.95" customHeight="1">
      <c r="A5" s="3278" t="s">
        <v>55</v>
      </c>
      <c r="B5" s="3280" t="s">
        <v>56</v>
      </c>
      <c r="C5" s="3281"/>
      <c r="D5" s="3281"/>
      <c r="E5" s="3281"/>
      <c r="F5" s="3282"/>
      <c r="G5" s="3280" t="s">
        <v>51</v>
      </c>
      <c r="H5" s="3281"/>
      <c r="I5" s="3281"/>
      <c r="J5" s="3281"/>
      <c r="K5" s="3281"/>
      <c r="L5" s="3282"/>
      <c r="M5" s="3796" t="s">
        <v>52</v>
      </c>
      <c r="N5" s="3292" t="s">
        <v>950</v>
      </c>
      <c r="O5" s="3295" t="s">
        <v>979</v>
      </c>
      <c r="P5" s="3296"/>
      <c r="Q5" s="3297"/>
      <c r="R5" s="3295" t="s">
        <v>95</v>
      </c>
      <c r="S5" s="3296"/>
      <c r="T5" s="3297"/>
      <c r="U5" s="3280" t="s">
        <v>57</v>
      </c>
      <c r="V5" s="3281"/>
      <c r="W5" s="3281"/>
      <c r="X5" s="3281"/>
      <c r="Y5" s="3281"/>
      <c r="Z5" s="3281"/>
      <c r="AA5" s="3281"/>
      <c r="AB5" s="3281"/>
      <c r="AC5" s="3281"/>
      <c r="AD5" s="3804" t="s">
        <v>1265</v>
      </c>
      <c r="AE5" s="3805"/>
      <c r="AF5" s="3805"/>
      <c r="AG5" s="3806"/>
      <c r="AH5" s="3325" t="s">
        <v>1543</v>
      </c>
      <c r="AI5" s="3326"/>
      <c r="AJ5" s="3326"/>
      <c r="AK5" s="3326"/>
      <c r="AL5" s="3326"/>
      <c r="AM5" s="3326"/>
      <c r="AN5" s="3326"/>
      <c r="AO5" s="3326"/>
      <c r="AP5" s="3326"/>
      <c r="AQ5" s="3326"/>
      <c r="AR5" s="3326"/>
      <c r="AS5" s="3331" t="s">
        <v>1207</v>
      </c>
      <c r="AT5" s="3332"/>
      <c r="AU5" s="3807"/>
      <c r="AV5" s="3810" t="s">
        <v>259</v>
      </c>
      <c r="AW5" s="3811"/>
      <c r="AX5" s="3812"/>
      <c r="AY5" s="3816" t="s">
        <v>1544</v>
      </c>
      <c r="AZ5" s="3817"/>
      <c r="BA5" s="3817"/>
      <c r="BB5" s="3818"/>
      <c r="BC5" s="3352" t="s">
        <v>1742</v>
      </c>
      <c r="BD5" s="3296"/>
      <c r="BE5" s="3296"/>
      <c r="BF5" s="3296"/>
      <c r="BG5" s="3296"/>
      <c r="BH5" s="3296"/>
      <c r="BI5" s="3296"/>
      <c r="BJ5" s="3296"/>
      <c r="BK5" s="3296"/>
      <c r="BL5" s="3353"/>
    </row>
    <row r="6" spans="1:70" s="877" customFormat="1" ht="12.95" customHeight="1">
      <c r="A6" s="3279"/>
      <c r="B6" s="3283"/>
      <c r="C6" s="3284"/>
      <c r="D6" s="3284"/>
      <c r="E6" s="3284"/>
      <c r="F6" s="3285"/>
      <c r="G6" s="3283"/>
      <c r="H6" s="3284"/>
      <c r="I6" s="3284"/>
      <c r="J6" s="3284"/>
      <c r="K6" s="3284"/>
      <c r="L6" s="3285"/>
      <c r="M6" s="3797"/>
      <c r="N6" s="3293"/>
      <c r="O6" s="2087"/>
      <c r="P6" s="2088"/>
      <c r="Q6" s="2089"/>
      <c r="R6" s="2087"/>
      <c r="S6" s="2088"/>
      <c r="T6" s="2089"/>
      <c r="U6" s="3298"/>
      <c r="V6" s="3299"/>
      <c r="W6" s="3299"/>
      <c r="X6" s="3299"/>
      <c r="Y6" s="3299"/>
      <c r="Z6" s="3299"/>
      <c r="AA6" s="3299"/>
      <c r="AB6" s="3299"/>
      <c r="AC6" s="3299"/>
      <c r="AD6" s="3825" t="s">
        <v>1743</v>
      </c>
      <c r="AE6" s="3306"/>
      <c r="AF6" s="3305" t="s">
        <v>1744</v>
      </c>
      <c r="AG6" s="3384"/>
      <c r="AH6" s="3328"/>
      <c r="AI6" s="3329"/>
      <c r="AJ6" s="3329"/>
      <c r="AK6" s="3329"/>
      <c r="AL6" s="3329"/>
      <c r="AM6" s="3329"/>
      <c r="AN6" s="3329"/>
      <c r="AO6" s="3329"/>
      <c r="AP6" s="3329"/>
      <c r="AQ6" s="3329"/>
      <c r="AR6" s="3329"/>
      <c r="AS6" s="3333"/>
      <c r="AT6" s="3334"/>
      <c r="AU6" s="3808"/>
      <c r="AV6" s="3813"/>
      <c r="AW6" s="3814"/>
      <c r="AX6" s="3815"/>
      <c r="AY6" s="3819"/>
      <c r="AZ6" s="3820"/>
      <c r="BA6" s="3820"/>
      <c r="BB6" s="3821"/>
      <c r="BC6" s="3354"/>
      <c r="BD6" s="3355"/>
      <c r="BE6" s="3355"/>
      <c r="BF6" s="3355"/>
      <c r="BG6" s="3355"/>
      <c r="BH6" s="3355"/>
      <c r="BI6" s="3355"/>
      <c r="BJ6" s="3355"/>
      <c r="BK6" s="3355"/>
      <c r="BL6" s="3356"/>
    </row>
    <row r="7" spans="1:70" s="877" customFormat="1" ht="15" customHeight="1">
      <c r="A7" s="3279"/>
      <c r="B7" s="3283"/>
      <c r="C7" s="3284"/>
      <c r="D7" s="3284"/>
      <c r="E7" s="3284"/>
      <c r="F7" s="3285"/>
      <c r="G7" s="3283"/>
      <c r="H7" s="3284"/>
      <c r="I7" s="3284"/>
      <c r="J7" s="3284"/>
      <c r="K7" s="3284"/>
      <c r="L7" s="3285"/>
      <c r="M7" s="3797"/>
      <c r="N7" s="3293"/>
      <c r="O7" s="2090"/>
      <c r="P7" s="2091"/>
      <c r="Q7" s="2092"/>
      <c r="R7" s="2087"/>
      <c r="S7" s="2088"/>
      <c r="T7" s="2089"/>
      <c r="U7" s="3300" t="s">
        <v>58</v>
      </c>
      <c r="V7" s="3301"/>
      <c r="W7" s="3301"/>
      <c r="X7" s="3301"/>
      <c r="Y7" s="3301"/>
      <c r="Z7" s="3302" t="s">
        <v>60</v>
      </c>
      <c r="AA7" s="3303"/>
      <c r="AB7" s="3305" t="s">
        <v>97</v>
      </c>
      <c r="AC7" s="3306"/>
      <c r="AD7" s="3446"/>
      <c r="AE7" s="2088"/>
      <c r="AF7" s="2087"/>
      <c r="AG7" s="2089"/>
      <c r="AH7" s="3307" t="s">
        <v>1745</v>
      </c>
      <c r="AI7" s="3308"/>
      <c r="AJ7" s="3308"/>
      <c r="AK7" s="3308"/>
      <c r="AL7" s="3308"/>
      <c r="AM7" s="3308"/>
      <c r="AN7" s="3308"/>
      <c r="AO7" s="3308"/>
      <c r="AP7" s="3308"/>
      <c r="AQ7" s="3308"/>
      <c r="AR7" s="3308"/>
      <c r="AS7" s="3333"/>
      <c r="AT7" s="3334"/>
      <c r="AU7" s="3808"/>
      <c r="AV7" s="3798" t="s">
        <v>260</v>
      </c>
      <c r="AW7" s="3799"/>
      <c r="AX7" s="3800"/>
      <c r="AY7" s="3819"/>
      <c r="AZ7" s="3820"/>
      <c r="BA7" s="3820"/>
      <c r="BB7" s="3821"/>
      <c r="BC7" s="3316" t="s">
        <v>1545</v>
      </c>
      <c r="BD7" s="3317"/>
      <c r="BE7" s="3317"/>
      <c r="BF7" s="3317"/>
      <c r="BG7" s="3317"/>
      <c r="BH7" s="3317"/>
      <c r="BI7" s="3317"/>
      <c r="BJ7" s="3317"/>
      <c r="BK7" s="3317"/>
      <c r="BL7" s="3318"/>
    </row>
    <row r="8" spans="1:70" s="877" customFormat="1" ht="15" customHeight="1">
      <c r="A8" s="3279"/>
      <c r="B8" s="3286"/>
      <c r="C8" s="3287"/>
      <c r="D8" s="3287"/>
      <c r="E8" s="3287"/>
      <c r="F8" s="3288"/>
      <c r="G8" s="3283"/>
      <c r="H8" s="3284"/>
      <c r="I8" s="3284"/>
      <c r="J8" s="3284"/>
      <c r="K8" s="3284"/>
      <c r="L8" s="3285"/>
      <c r="M8" s="3797"/>
      <c r="N8" s="3293"/>
      <c r="O8" s="3333" t="s">
        <v>868</v>
      </c>
      <c r="P8" s="3334"/>
      <c r="Q8" s="3383"/>
      <c r="R8" s="2087"/>
      <c r="S8" s="2088"/>
      <c r="T8" s="2089"/>
      <c r="U8" s="3305" t="s">
        <v>1540</v>
      </c>
      <c r="V8" s="3306"/>
      <c r="W8" s="3306"/>
      <c r="X8" s="3305" t="s">
        <v>96</v>
      </c>
      <c r="Y8" s="3384"/>
      <c r="Z8" s="3304"/>
      <c r="AA8" s="3304"/>
      <c r="AB8" s="2087"/>
      <c r="AC8" s="2088"/>
      <c r="AD8" s="3446"/>
      <c r="AE8" s="2088"/>
      <c r="AF8" s="2087"/>
      <c r="AG8" s="2089"/>
      <c r="AH8" s="3385" t="s">
        <v>1780</v>
      </c>
      <c r="AI8" s="3386"/>
      <c r="AJ8" s="3387"/>
      <c r="AK8" s="3388" t="s">
        <v>1781</v>
      </c>
      <c r="AL8" s="3389"/>
      <c r="AM8" s="3389"/>
      <c r="AN8" s="3390"/>
      <c r="AO8" s="3385" t="s">
        <v>1199</v>
      </c>
      <c r="AP8" s="3386"/>
      <c r="AQ8" s="3386"/>
      <c r="AR8" s="3387"/>
      <c r="AS8" s="3333"/>
      <c r="AT8" s="3334"/>
      <c r="AU8" s="3808"/>
      <c r="AV8" s="3801"/>
      <c r="AW8" s="3802"/>
      <c r="AX8" s="3803"/>
      <c r="AY8" s="3819"/>
      <c r="AZ8" s="3820"/>
      <c r="BA8" s="3820"/>
      <c r="BB8" s="3821"/>
      <c r="BC8" s="3316"/>
      <c r="BD8" s="3317"/>
      <c r="BE8" s="3317"/>
      <c r="BF8" s="3317"/>
      <c r="BG8" s="3317"/>
      <c r="BH8" s="3317"/>
      <c r="BI8" s="3317"/>
      <c r="BJ8" s="3317"/>
      <c r="BK8" s="3317"/>
      <c r="BL8" s="3318"/>
    </row>
    <row r="9" spans="1:70" s="877" customFormat="1" ht="15" customHeight="1">
      <c r="A9" s="3279"/>
      <c r="B9" s="3362" t="s">
        <v>264</v>
      </c>
      <c r="C9" s="3363"/>
      <c r="D9" s="3364"/>
      <c r="E9" s="3827" t="s">
        <v>263</v>
      </c>
      <c r="F9" s="3828"/>
      <c r="G9" s="3283"/>
      <c r="H9" s="3284"/>
      <c r="I9" s="3284"/>
      <c r="J9" s="3284"/>
      <c r="K9" s="3284"/>
      <c r="L9" s="3285"/>
      <c r="M9" s="3797"/>
      <c r="N9" s="3293"/>
      <c r="O9" s="3333"/>
      <c r="P9" s="3334"/>
      <c r="Q9" s="3383"/>
      <c r="R9" s="2087"/>
      <c r="S9" s="2088"/>
      <c r="T9" s="2089"/>
      <c r="U9" s="2087"/>
      <c r="V9" s="2088"/>
      <c r="W9" s="2088"/>
      <c r="X9" s="2087"/>
      <c r="Y9" s="2089"/>
      <c r="Z9" s="3304"/>
      <c r="AA9" s="3304"/>
      <c r="AB9" s="2087"/>
      <c r="AC9" s="2088"/>
      <c r="AD9" s="3826"/>
      <c r="AE9" s="2091"/>
      <c r="AF9" s="2090"/>
      <c r="AG9" s="2092"/>
      <c r="AH9" s="3370" t="s">
        <v>1782</v>
      </c>
      <c r="AI9" s="3371"/>
      <c r="AJ9" s="3372"/>
      <c r="AK9" s="3370" t="s">
        <v>1783</v>
      </c>
      <c r="AL9" s="3371"/>
      <c r="AM9" s="3371"/>
      <c r="AN9" s="3372"/>
      <c r="AO9" s="3370" t="s">
        <v>1200</v>
      </c>
      <c r="AP9" s="3371"/>
      <c r="AQ9" s="3371"/>
      <c r="AR9" s="3372"/>
      <c r="AS9" s="3333"/>
      <c r="AT9" s="3334"/>
      <c r="AU9" s="3808"/>
      <c r="AV9" s="3831" t="s">
        <v>261</v>
      </c>
      <c r="AW9" s="3832"/>
      <c r="AX9" s="3833"/>
      <c r="AY9" s="3819"/>
      <c r="AZ9" s="3820"/>
      <c r="BA9" s="3820"/>
      <c r="BB9" s="3821"/>
      <c r="BC9" s="3316"/>
      <c r="BD9" s="3317"/>
      <c r="BE9" s="3317"/>
      <c r="BF9" s="3317"/>
      <c r="BG9" s="3317"/>
      <c r="BH9" s="3317"/>
      <c r="BI9" s="3317"/>
      <c r="BJ9" s="3317"/>
      <c r="BK9" s="3317"/>
      <c r="BL9" s="3318"/>
    </row>
    <row r="10" spans="1:70" s="877" customFormat="1" ht="15" customHeight="1">
      <c r="A10" s="3279"/>
      <c r="B10" s="3283"/>
      <c r="C10" s="3284"/>
      <c r="D10" s="3365"/>
      <c r="E10" s="3829"/>
      <c r="F10" s="3830"/>
      <c r="G10" s="3283"/>
      <c r="H10" s="3284"/>
      <c r="I10" s="3284"/>
      <c r="J10" s="3284"/>
      <c r="K10" s="3284"/>
      <c r="L10" s="3285"/>
      <c r="M10" s="3797"/>
      <c r="N10" s="3293"/>
      <c r="O10" s="3333"/>
      <c r="P10" s="3334"/>
      <c r="Q10" s="3383"/>
      <c r="R10" s="2087"/>
      <c r="S10" s="2088"/>
      <c r="T10" s="2089"/>
      <c r="U10" s="2087"/>
      <c r="V10" s="2088"/>
      <c r="W10" s="2088"/>
      <c r="X10" s="2087"/>
      <c r="Y10" s="2089"/>
      <c r="Z10" s="3304"/>
      <c r="AA10" s="3304"/>
      <c r="AB10" s="2087"/>
      <c r="AC10" s="2088"/>
      <c r="AD10" s="3837" t="s">
        <v>267</v>
      </c>
      <c r="AE10" s="3838"/>
      <c r="AF10" s="3838" t="s">
        <v>267</v>
      </c>
      <c r="AG10" s="3838"/>
      <c r="AH10" s="3377" t="s">
        <v>1784</v>
      </c>
      <c r="AI10" s="3378"/>
      <c r="AJ10" s="3379"/>
      <c r="AK10" s="3380" t="s">
        <v>1198</v>
      </c>
      <c r="AL10" s="3381"/>
      <c r="AM10" s="3381"/>
      <c r="AN10" s="3382"/>
      <c r="AO10" s="3377" t="s">
        <v>161</v>
      </c>
      <c r="AP10" s="3378"/>
      <c r="AQ10" s="3378"/>
      <c r="AR10" s="3379"/>
      <c r="AS10" s="3335"/>
      <c r="AT10" s="3336"/>
      <c r="AU10" s="3809"/>
      <c r="AV10" s="3834"/>
      <c r="AW10" s="3835"/>
      <c r="AX10" s="3836"/>
      <c r="AY10" s="3822"/>
      <c r="AZ10" s="3823"/>
      <c r="BA10" s="3823"/>
      <c r="BB10" s="3824"/>
      <c r="BC10" s="3319"/>
      <c r="BD10" s="3320"/>
      <c r="BE10" s="3320"/>
      <c r="BF10" s="3320"/>
      <c r="BG10" s="3320"/>
      <c r="BH10" s="3320"/>
      <c r="BI10" s="3320"/>
      <c r="BJ10" s="3320"/>
      <c r="BK10" s="3320"/>
      <c r="BL10" s="3321"/>
    </row>
    <row r="11" spans="1:70" s="877" customFormat="1" ht="15" customHeight="1">
      <c r="A11" s="3467">
        <v>1</v>
      </c>
      <c r="B11" s="3692"/>
      <c r="C11" s="3693"/>
      <c r="D11" s="3693"/>
      <c r="E11" s="3693"/>
      <c r="F11" s="3694"/>
      <c r="G11" s="3692"/>
      <c r="H11" s="3693"/>
      <c r="I11" s="3693"/>
      <c r="J11" s="3693"/>
      <c r="K11" s="3693"/>
      <c r="L11" s="3694"/>
      <c r="M11" s="3695"/>
      <c r="N11" s="3696"/>
      <c r="O11" s="3650"/>
      <c r="P11" s="3651"/>
      <c r="Q11" s="3652"/>
      <c r="R11" s="3650"/>
      <c r="S11" s="3651"/>
      <c r="T11" s="3652"/>
      <c r="U11" s="4007"/>
      <c r="V11" s="4008"/>
      <c r="W11" s="4008"/>
      <c r="X11" s="3662"/>
      <c r="Y11" s="3470" t="s">
        <v>98</v>
      </c>
      <c r="Z11" s="3664"/>
      <c r="AA11" s="3470" t="s">
        <v>98</v>
      </c>
      <c r="AB11" s="3411">
        <f>IF((X13+Z13)&gt;=12,X11+Z11+1,X11+Z11)</f>
        <v>0</v>
      </c>
      <c r="AC11" s="3469" t="s">
        <v>98</v>
      </c>
      <c r="AD11" s="3995"/>
      <c r="AE11" s="3996"/>
      <c r="AF11" s="3999"/>
      <c r="AG11" s="3996"/>
      <c r="AH11" s="4001"/>
      <c r="AI11" s="4002"/>
      <c r="AJ11" s="4003"/>
      <c r="AK11" s="4004"/>
      <c r="AL11" s="4005"/>
      <c r="AM11" s="4005"/>
      <c r="AN11" s="4006"/>
      <c r="AO11" s="4014"/>
      <c r="AP11" s="4015"/>
      <c r="AQ11" s="4015"/>
      <c r="AR11" s="4016"/>
      <c r="AS11" s="3882">
        <f>AF11+SUM(AH11:AR13)</f>
        <v>0</v>
      </c>
      <c r="AT11" s="3883"/>
      <c r="AU11" s="3884"/>
      <c r="AV11" s="3974"/>
      <c r="AW11" s="3975"/>
      <c r="AX11" s="3976"/>
      <c r="AY11" s="981"/>
      <c r="AZ11" s="981"/>
      <c r="BA11" s="981"/>
      <c r="BB11" s="981"/>
      <c r="BC11" s="3980"/>
      <c r="BD11" s="3981"/>
      <c r="BE11" s="3981"/>
      <c r="BF11" s="3981"/>
      <c r="BG11" s="3981"/>
      <c r="BH11" s="3981"/>
      <c r="BI11" s="3981"/>
      <c r="BJ11" s="3981"/>
      <c r="BK11" s="3981"/>
      <c r="BL11" s="3982"/>
    </row>
    <row r="12" spans="1:70" s="877" customFormat="1" ht="15" customHeight="1">
      <c r="A12" s="3449"/>
      <c r="B12" s="3680"/>
      <c r="C12" s="3681"/>
      <c r="D12" s="3681"/>
      <c r="E12" s="3681"/>
      <c r="F12" s="3682"/>
      <c r="G12" s="3683"/>
      <c r="H12" s="3684"/>
      <c r="I12" s="3684"/>
      <c r="J12" s="3684"/>
      <c r="K12" s="3684"/>
      <c r="L12" s="3685"/>
      <c r="M12" s="3687"/>
      <c r="N12" s="3690"/>
      <c r="O12" s="3717"/>
      <c r="P12" s="3718"/>
      <c r="Q12" s="3719"/>
      <c r="R12" s="3653"/>
      <c r="S12" s="3654"/>
      <c r="T12" s="3655"/>
      <c r="U12" s="3738"/>
      <c r="V12" s="3739"/>
      <c r="W12" s="3739"/>
      <c r="X12" s="3663"/>
      <c r="Y12" s="3459"/>
      <c r="Z12" s="3665"/>
      <c r="AA12" s="3459"/>
      <c r="AB12" s="3412"/>
      <c r="AC12" s="3458"/>
      <c r="AD12" s="3997"/>
      <c r="AE12" s="3998"/>
      <c r="AF12" s="4000"/>
      <c r="AG12" s="3998"/>
      <c r="AH12" s="3989"/>
      <c r="AI12" s="3990"/>
      <c r="AJ12" s="3991"/>
      <c r="AK12" s="3989"/>
      <c r="AL12" s="3990"/>
      <c r="AM12" s="3990"/>
      <c r="AN12" s="3991"/>
      <c r="AO12" s="3992"/>
      <c r="AP12" s="3993"/>
      <c r="AQ12" s="3993"/>
      <c r="AR12" s="3994"/>
      <c r="AS12" s="3885"/>
      <c r="AT12" s="3886"/>
      <c r="AU12" s="3887"/>
      <c r="AV12" s="3977"/>
      <c r="AW12" s="3978"/>
      <c r="AX12" s="3979"/>
      <c r="AY12" s="982"/>
      <c r="AZ12" s="982"/>
      <c r="BA12" s="982"/>
      <c r="BB12" s="982"/>
      <c r="BC12" s="3983"/>
      <c r="BD12" s="3984"/>
      <c r="BE12" s="3984"/>
      <c r="BF12" s="3984"/>
      <c r="BG12" s="3984"/>
      <c r="BH12" s="3984"/>
      <c r="BI12" s="3984"/>
      <c r="BJ12" s="3984"/>
      <c r="BK12" s="3984"/>
      <c r="BL12" s="3985"/>
    </row>
    <row r="13" spans="1:70" s="877" customFormat="1" ht="15" customHeight="1">
      <c r="A13" s="3450"/>
      <c r="B13" s="3697"/>
      <c r="C13" s="3698"/>
      <c r="D13" s="3699"/>
      <c r="E13" s="3700"/>
      <c r="F13" s="3701"/>
      <c r="G13" s="3680"/>
      <c r="H13" s="3681"/>
      <c r="I13" s="3681"/>
      <c r="J13" s="3681"/>
      <c r="K13" s="3681"/>
      <c r="L13" s="3682"/>
      <c r="M13" s="3688"/>
      <c r="N13" s="3691"/>
      <c r="O13" s="3720"/>
      <c r="P13" s="3721"/>
      <c r="Q13" s="3722"/>
      <c r="R13" s="3733"/>
      <c r="S13" s="3734"/>
      <c r="T13" s="3735"/>
      <c r="U13" s="3745"/>
      <c r="V13" s="3746"/>
      <c r="W13" s="3746"/>
      <c r="X13" s="969"/>
      <c r="Y13" s="983" t="s">
        <v>28</v>
      </c>
      <c r="Z13" s="970"/>
      <c r="AA13" s="983" t="s">
        <v>28</v>
      </c>
      <c r="AB13" s="890">
        <f>IF((X13+Z13)&gt;=12,X13+Z13-12,X13+Z13)</f>
        <v>0</v>
      </c>
      <c r="AC13" s="984" t="s">
        <v>28</v>
      </c>
      <c r="AD13" s="1019"/>
      <c r="AE13" s="1020"/>
      <c r="AF13" s="1021"/>
      <c r="AG13" s="1022"/>
      <c r="AH13" s="3989"/>
      <c r="AI13" s="3990"/>
      <c r="AJ13" s="3991"/>
      <c r="AK13" s="4009"/>
      <c r="AL13" s="4010"/>
      <c r="AM13" s="4010"/>
      <c r="AN13" s="4011"/>
      <c r="AO13" s="3992"/>
      <c r="AP13" s="3993"/>
      <c r="AQ13" s="3993"/>
      <c r="AR13" s="3994"/>
      <c r="AS13" s="3885"/>
      <c r="AT13" s="3886"/>
      <c r="AU13" s="3887"/>
      <c r="AV13" s="4012"/>
      <c r="AW13" s="3681"/>
      <c r="AX13" s="4013"/>
      <c r="AY13" s="885"/>
      <c r="AZ13" s="885"/>
      <c r="BA13" s="885"/>
      <c r="BB13" s="885"/>
      <c r="BC13" s="3986"/>
      <c r="BD13" s="3987"/>
      <c r="BE13" s="3987"/>
      <c r="BF13" s="3987"/>
      <c r="BG13" s="3987"/>
      <c r="BH13" s="3987"/>
      <c r="BI13" s="3987"/>
      <c r="BJ13" s="3987"/>
      <c r="BK13" s="3987"/>
      <c r="BL13" s="3988"/>
    </row>
    <row r="14" spans="1:70" s="877" customFormat="1" ht="15" customHeight="1">
      <c r="A14" s="3448">
        <v>2</v>
      </c>
      <c r="B14" s="3677"/>
      <c r="C14" s="3678"/>
      <c r="D14" s="3678"/>
      <c r="E14" s="3678"/>
      <c r="F14" s="3679"/>
      <c r="G14" s="3677"/>
      <c r="H14" s="3678"/>
      <c r="I14" s="3678"/>
      <c r="J14" s="3678"/>
      <c r="K14" s="3678"/>
      <c r="L14" s="3679"/>
      <c r="M14" s="3686"/>
      <c r="N14" s="3689"/>
      <c r="O14" s="3730"/>
      <c r="P14" s="3731"/>
      <c r="Q14" s="3732"/>
      <c r="R14" s="3730"/>
      <c r="S14" s="3731"/>
      <c r="T14" s="3732"/>
      <c r="U14" s="3736"/>
      <c r="V14" s="3737"/>
      <c r="W14" s="3737"/>
      <c r="X14" s="3740"/>
      <c r="Y14" s="3379" t="s">
        <v>98</v>
      </c>
      <c r="Z14" s="3741"/>
      <c r="AA14" s="3379" t="s">
        <v>98</v>
      </c>
      <c r="AB14" s="3504">
        <f>IF((X16+Z16)&gt;=12,X14+Z14+1,X14+Z14)</f>
        <v>0</v>
      </c>
      <c r="AC14" s="3378" t="s">
        <v>98</v>
      </c>
      <c r="AD14" s="4032"/>
      <c r="AE14" s="4033"/>
      <c r="AF14" s="4034"/>
      <c r="AG14" s="4033"/>
      <c r="AH14" s="3989"/>
      <c r="AI14" s="3990"/>
      <c r="AJ14" s="3991"/>
      <c r="AK14" s="3989"/>
      <c r="AL14" s="3990"/>
      <c r="AM14" s="3990"/>
      <c r="AN14" s="3991"/>
      <c r="AO14" s="3992"/>
      <c r="AP14" s="3993"/>
      <c r="AQ14" s="3993"/>
      <c r="AR14" s="3994"/>
      <c r="AS14" s="3478">
        <f>AF14+SUM(AH14:AR16)</f>
        <v>0</v>
      </c>
      <c r="AT14" s="3479"/>
      <c r="AU14" s="3888"/>
      <c r="AV14" s="4017"/>
      <c r="AW14" s="4018"/>
      <c r="AX14" s="4019"/>
      <c r="AY14" s="989"/>
      <c r="AZ14" s="989"/>
      <c r="BA14" s="989"/>
      <c r="BB14" s="989"/>
      <c r="BC14" s="4020"/>
      <c r="BD14" s="4021"/>
      <c r="BE14" s="4021"/>
      <c r="BF14" s="4021"/>
      <c r="BG14" s="4021"/>
      <c r="BH14" s="4021"/>
      <c r="BI14" s="4021"/>
      <c r="BJ14" s="4021"/>
      <c r="BK14" s="4021"/>
      <c r="BL14" s="4022"/>
    </row>
    <row r="15" spans="1:70" s="877" customFormat="1" ht="15" customHeight="1">
      <c r="A15" s="3449"/>
      <c r="B15" s="3680"/>
      <c r="C15" s="3681"/>
      <c r="D15" s="3681"/>
      <c r="E15" s="3681"/>
      <c r="F15" s="3682"/>
      <c r="G15" s="3683"/>
      <c r="H15" s="3684"/>
      <c r="I15" s="3684"/>
      <c r="J15" s="3684"/>
      <c r="K15" s="3684"/>
      <c r="L15" s="3685"/>
      <c r="M15" s="3687"/>
      <c r="N15" s="3690"/>
      <c r="O15" s="3717"/>
      <c r="P15" s="3718"/>
      <c r="Q15" s="3719"/>
      <c r="R15" s="3653"/>
      <c r="S15" s="3654"/>
      <c r="T15" s="3655"/>
      <c r="U15" s="3738"/>
      <c r="V15" s="3739"/>
      <c r="W15" s="3739"/>
      <c r="X15" s="3663"/>
      <c r="Y15" s="3459"/>
      <c r="Z15" s="3665"/>
      <c r="AA15" s="3459"/>
      <c r="AB15" s="3412"/>
      <c r="AC15" s="3458"/>
      <c r="AD15" s="3997"/>
      <c r="AE15" s="3998"/>
      <c r="AF15" s="4000"/>
      <c r="AG15" s="3998"/>
      <c r="AH15" s="3989"/>
      <c r="AI15" s="3990"/>
      <c r="AJ15" s="3991"/>
      <c r="AK15" s="3989"/>
      <c r="AL15" s="3990"/>
      <c r="AM15" s="3990"/>
      <c r="AN15" s="3991"/>
      <c r="AO15" s="3992"/>
      <c r="AP15" s="3993"/>
      <c r="AQ15" s="3993"/>
      <c r="AR15" s="3994"/>
      <c r="AS15" s="3478"/>
      <c r="AT15" s="3479"/>
      <c r="AU15" s="3888"/>
      <c r="AV15" s="4017"/>
      <c r="AW15" s="4018"/>
      <c r="AX15" s="4019"/>
      <c r="AY15" s="982"/>
      <c r="AZ15" s="982"/>
      <c r="BA15" s="982"/>
      <c r="BB15" s="982"/>
      <c r="BC15" s="4023"/>
      <c r="BD15" s="4024"/>
      <c r="BE15" s="4024"/>
      <c r="BF15" s="4024"/>
      <c r="BG15" s="4024"/>
      <c r="BH15" s="4024"/>
      <c r="BI15" s="4024"/>
      <c r="BJ15" s="4024"/>
      <c r="BK15" s="4024"/>
      <c r="BL15" s="4025"/>
    </row>
    <row r="16" spans="1:70" s="877" customFormat="1" ht="15" customHeight="1">
      <c r="A16" s="3450"/>
      <c r="B16" s="3697"/>
      <c r="C16" s="3698"/>
      <c r="D16" s="3699"/>
      <c r="E16" s="3700"/>
      <c r="F16" s="3701"/>
      <c r="G16" s="3680"/>
      <c r="H16" s="3681"/>
      <c r="I16" s="3681"/>
      <c r="J16" s="3681"/>
      <c r="K16" s="3681"/>
      <c r="L16" s="3682"/>
      <c r="M16" s="3688"/>
      <c r="N16" s="3691"/>
      <c r="O16" s="3720"/>
      <c r="P16" s="3721"/>
      <c r="Q16" s="3722"/>
      <c r="R16" s="3733"/>
      <c r="S16" s="3734"/>
      <c r="T16" s="3735"/>
      <c r="U16" s="3745"/>
      <c r="V16" s="3746"/>
      <c r="W16" s="3746"/>
      <c r="X16" s="969"/>
      <c r="Y16" s="983" t="s">
        <v>28</v>
      </c>
      <c r="Z16" s="970"/>
      <c r="AA16" s="983" t="s">
        <v>28</v>
      </c>
      <c r="AB16" s="990">
        <f>IF((X16+Z16)&gt;=12,X16+Z16-12,X16+Z16)</f>
        <v>0</v>
      </c>
      <c r="AC16" s="984" t="s">
        <v>28</v>
      </c>
      <c r="AD16" s="1019"/>
      <c r="AE16" s="1020"/>
      <c r="AF16" s="1021"/>
      <c r="AG16" s="1022"/>
      <c r="AH16" s="3989"/>
      <c r="AI16" s="3990"/>
      <c r="AJ16" s="3991"/>
      <c r="AK16" s="3989"/>
      <c r="AL16" s="3990"/>
      <c r="AM16" s="3990"/>
      <c r="AN16" s="3991"/>
      <c r="AO16" s="3992"/>
      <c r="AP16" s="3993"/>
      <c r="AQ16" s="3993"/>
      <c r="AR16" s="3994"/>
      <c r="AS16" s="3478"/>
      <c r="AT16" s="3479"/>
      <c r="AU16" s="3888"/>
      <c r="AV16" s="4029"/>
      <c r="AW16" s="4030"/>
      <c r="AX16" s="4031"/>
      <c r="AY16" s="885"/>
      <c r="AZ16" s="885"/>
      <c r="BA16" s="885"/>
      <c r="BB16" s="885"/>
      <c r="BC16" s="4026"/>
      <c r="BD16" s="4027"/>
      <c r="BE16" s="4027"/>
      <c r="BF16" s="4027"/>
      <c r="BG16" s="4027"/>
      <c r="BH16" s="4027"/>
      <c r="BI16" s="4027"/>
      <c r="BJ16" s="4027"/>
      <c r="BK16" s="4027"/>
      <c r="BL16" s="4028"/>
    </row>
    <row r="17" spans="1:71" s="877" customFormat="1" ht="15" customHeight="1">
      <c r="A17" s="3449">
        <v>3</v>
      </c>
      <c r="B17" s="3677"/>
      <c r="C17" s="3678"/>
      <c r="D17" s="3678"/>
      <c r="E17" s="3678"/>
      <c r="F17" s="3679"/>
      <c r="G17" s="3677"/>
      <c r="H17" s="3678"/>
      <c r="I17" s="3678"/>
      <c r="J17" s="3678"/>
      <c r="K17" s="3678"/>
      <c r="L17" s="3679"/>
      <c r="M17" s="3686"/>
      <c r="N17" s="3689"/>
      <c r="O17" s="3730"/>
      <c r="P17" s="3731"/>
      <c r="Q17" s="3732"/>
      <c r="R17" s="3730"/>
      <c r="S17" s="3731"/>
      <c r="T17" s="3732"/>
      <c r="U17" s="3736"/>
      <c r="V17" s="3737"/>
      <c r="W17" s="3737"/>
      <c r="X17" s="3740"/>
      <c r="Y17" s="3379" t="s">
        <v>98</v>
      </c>
      <c r="Z17" s="3741"/>
      <c r="AA17" s="3379" t="s">
        <v>98</v>
      </c>
      <c r="AB17" s="3906">
        <f>IF((X19+Z19)&gt;=12,X17+Z17+1,X17+Z17)</f>
        <v>0</v>
      </c>
      <c r="AC17" s="3378" t="s">
        <v>98</v>
      </c>
      <c r="AD17" s="4032"/>
      <c r="AE17" s="4033"/>
      <c r="AF17" s="4034"/>
      <c r="AG17" s="4033"/>
      <c r="AH17" s="3989"/>
      <c r="AI17" s="3990"/>
      <c r="AJ17" s="3991"/>
      <c r="AK17" s="3989"/>
      <c r="AL17" s="3990"/>
      <c r="AM17" s="3990"/>
      <c r="AN17" s="3991"/>
      <c r="AO17" s="3992"/>
      <c r="AP17" s="3993"/>
      <c r="AQ17" s="3993"/>
      <c r="AR17" s="3994"/>
      <c r="AS17" s="3478">
        <f>AF17+SUM(AH17:AR19)</f>
        <v>0</v>
      </c>
      <c r="AT17" s="3479"/>
      <c r="AU17" s="3888"/>
      <c r="AV17" s="4017"/>
      <c r="AW17" s="4018"/>
      <c r="AX17" s="4019"/>
      <c r="AY17" s="989"/>
      <c r="AZ17" s="989"/>
      <c r="BA17" s="989"/>
      <c r="BB17" s="989"/>
      <c r="BC17" s="4020"/>
      <c r="BD17" s="4021"/>
      <c r="BE17" s="4021"/>
      <c r="BF17" s="4021"/>
      <c r="BG17" s="4021"/>
      <c r="BH17" s="4021"/>
      <c r="BI17" s="4021"/>
      <c r="BJ17" s="4021"/>
      <c r="BK17" s="4021"/>
      <c r="BL17" s="4022"/>
    </row>
    <row r="18" spans="1:71" s="877" customFormat="1" ht="15" customHeight="1">
      <c r="A18" s="3449"/>
      <c r="B18" s="3680"/>
      <c r="C18" s="3681"/>
      <c r="D18" s="3681"/>
      <c r="E18" s="3681"/>
      <c r="F18" s="3682"/>
      <c r="G18" s="3683"/>
      <c r="H18" s="3684"/>
      <c r="I18" s="3684"/>
      <c r="J18" s="3684"/>
      <c r="K18" s="3684"/>
      <c r="L18" s="3685"/>
      <c r="M18" s="3687"/>
      <c r="N18" s="3690"/>
      <c r="O18" s="3717"/>
      <c r="P18" s="3718"/>
      <c r="Q18" s="3719"/>
      <c r="R18" s="3653"/>
      <c r="S18" s="3654"/>
      <c r="T18" s="3655"/>
      <c r="U18" s="3738"/>
      <c r="V18" s="3739"/>
      <c r="W18" s="3739"/>
      <c r="X18" s="3663"/>
      <c r="Y18" s="3459"/>
      <c r="Z18" s="3665"/>
      <c r="AA18" s="3459"/>
      <c r="AB18" s="3504"/>
      <c r="AC18" s="3458"/>
      <c r="AD18" s="3997"/>
      <c r="AE18" s="3998"/>
      <c r="AF18" s="4000"/>
      <c r="AG18" s="3998"/>
      <c r="AH18" s="3989"/>
      <c r="AI18" s="3990"/>
      <c r="AJ18" s="3991"/>
      <c r="AK18" s="3989"/>
      <c r="AL18" s="3990"/>
      <c r="AM18" s="3990"/>
      <c r="AN18" s="3991"/>
      <c r="AO18" s="3992"/>
      <c r="AP18" s="3993"/>
      <c r="AQ18" s="3993"/>
      <c r="AR18" s="3994"/>
      <c r="AS18" s="3478"/>
      <c r="AT18" s="3479"/>
      <c r="AU18" s="3888"/>
      <c r="AV18" s="4017"/>
      <c r="AW18" s="4018"/>
      <c r="AX18" s="4019"/>
      <c r="AY18" s="982"/>
      <c r="AZ18" s="982"/>
      <c r="BA18" s="982"/>
      <c r="BB18" s="982"/>
      <c r="BC18" s="4023"/>
      <c r="BD18" s="4024"/>
      <c r="BE18" s="4024"/>
      <c r="BF18" s="4024"/>
      <c r="BG18" s="4024"/>
      <c r="BH18" s="4024"/>
      <c r="BI18" s="4024"/>
      <c r="BJ18" s="4024"/>
      <c r="BK18" s="4024"/>
      <c r="BL18" s="4025"/>
    </row>
    <row r="19" spans="1:71" s="877" customFormat="1" ht="15" customHeight="1">
      <c r="A19" s="3449"/>
      <c r="B19" s="3697"/>
      <c r="C19" s="3698"/>
      <c r="D19" s="3699"/>
      <c r="E19" s="3700"/>
      <c r="F19" s="3701"/>
      <c r="G19" s="3680"/>
      <c r="H19" s="3681"/>
      <c r="I19" s="3681"/>
      <c r="J19" s="3681"/>
      <c r="K19" s="3681"/>
      <c r="L19" s="3682"/>
      <c r="M19" s="3688"/>
      <c r="N19" s="3691"/>
      <c r="O19" s="3720"/>
      <c r="P19" s="3721"/>
      <c r="Q19" s="3722"/>
      <c r="R19" s="3733"/>
      <c r="S19" s="3734"/>
      <c r="T19" s="3735"/>
      <c r="U19" s="3745"/>
      <c r="V19" s="3746"/>
      <c r="W19" s="3746"/>
      <c r="X19" s="969"/>
      <c r="Y19" s="983" t="s">
        <v>28</v>
      </c>
      <c r="Z19" s="970"/>
      <c r="AA19" s="983" t="s">
        <v>28</v>
      </c>
      <c r="AB19" s="991">
        <f>IF((X19+Z19)&gt;=12,X19+Z19-12,X19+Z19)</f>
        <v>0</v>
      </c>
      <c r="AC19" s="984" t="s">
        <v>28</v>
      </c>
      <c r="AD19" s="1019"/>
      <c r="AE19" s="1023"/>
      <c r="AF19" s="1021"/>
      <c r="AG19" s="1022"/>
      <c r="AH19" s="3989"/>
      <c r="AI19" s="3990"/>
      <c r="AJ19" s="3991"/>
      <c r="AK19" s="3989"/>
      <c r="AL19" s="3990"/>
      <c r="AM19" s="3990"/>
      <c r="AN19" s="3991"/>
      <c r="AO19" s="3992"/>
      <c r="AP19" s="3993"/>
      <c r="AQ19" s="3993"/>
      <c r="AR19" s="3994"/>
      <c r="AS19" s="3478"/>
      <c r="AT19" s="3479"/>
      <c r="AU19" s="3888"/>
      <c r="AV19" s="4029"/>
      <c r="AW19" s="4030"/>
      <c r="AX19" s="4031"/>
      <c r="AY19" s="885"/>
      <c r="AZ19" s="885"/>
      <c r="BA19" s="885"/>
      <c r="BB19" s="885"/>
      <c r="BC19" s="4026"/>
      <c r="BD19" s="4027"/>
      <c r="BE19" s="4027"/>
      <c r="BF19" s="4027"/>
      <c r="BG19" s="4027"/>
      <c r="BH19" s="4027"/>
      <c r="BI19" s="4027"/>
      <c r="BJ19" s="4027"/>
      <c r="BK19" s="4027"/>
      <c r="BL19" s="4028"/>
    </row>
    <row r="20" spans="1:71" s="877" customFormat="1" ht="15" customHeight="1">
      <c r="A20" s="3448">
        <v>4</v>
      </c>
      <c r="B20" s="3677"/>
      <c r="C20" s="3678"/>
      <c r="D20" s="3678"/>
      <c r="E20" s="3678"/>
      <c r="F20" s="3679"/>
      <c r="G20" s="3677"/>
      <c r="H20" s="3678"/>
      <c r="I20" s="3678"/>
      <c r="J20" s="3678"/>
      <c r="K20" s="3678"/>
      <c r="L20" s="3679"/>
      <c r="M20" s="3686"/>
      <c r="N20" s="3689"/>
      <c r="O20" s="3730"/>
      <c r="P20" s="3731"/>
      <c r="Q20" s="3732"/>
      <c r="R20" s="3730"/>
      <c r="S20" s="3731"/>
      <c r="T20" s="3732"/>
      <c r="U20" s="3736"/>
      <c r="V20" s="3737"/>
      <c r="W20" s="3737"/>
      <c r="X20" s="3740"/>
      <c r="Y20" s="3379" t="s">
        <v>98</v>
      </c>
      <c r="Z20" s="3741"/>
      <c r="AA20" s="3379" t="s">
        <v>98</v>
      </c>
      <c r="AB20" s="3906">
        <f>IF((X22+Z22)&gt;=12,X20+Z20+1,X20+Z20)</f>
        <v>0</v>
      </c>
      <c r="AC20" s="3378" t="s">
        <v>98</v>
      </c>
      <c r="AD20" s="4032"/>
      <c r="AE20" s="4033"/>
      <c r="AF20" s="4034"/>
      <c r="AG20" s="4033"/>
      <c r="AH20" s="3989"/>
      <c r="AI20" s="3990"/>
      <c r="AJ20" s="3991"/>
      <c r="AK20" s="3989"/>
      <c r="AL20" s="3990"/>
      <c r="AM20" s="3990"/>
      <c r="AN20" s="3991"/>
      <c r="AO20" s="3992"/>
      <c r="AP20" s="3993"/>
      <c r="AQ20" s="3993"/>
      <c r="AR20" s="3994"/>
      <c r="AS20" s="3478">
        <f>AF20+SUM(AH20:AR22)</f>
        <v>0</v>
      </c>
      <c r="AT20" s="3479"/>
      <c r="AU20" s="3888"/>
      <c r="AV20" s="4017"/>
      <c r="AW20" s="4018"/>
      <c r="AX20" s="4019"/>
      <c r="AY20" s="989"/>
      <c r="AZ20" s="989"/>
      <c r="BA20" s="989"/>
      <c r="BB20" s="989"/>
      <c r="BC20" s="4020"/>
      <c r="BD20" s="4021"/>
      <c r="BE20" s="4021"/>
      <c r="BF20" s="4021"/>
      <c r="BG20" s="4021"/>
      <c r="BH20" s="4021"/>
      <c r="BI20" s="4021"/>
      <c r="BJ20" s="4021"/>
      <c r="BK20" s="4021"/>
      <c r="BL20" s="4022"/>
    </row>
    <row r="21" spans="1:71" s="877" customFormat="1" ht="15" customHeight="1">
      <c r="A21" s="3449"/>
      <c r="B21" s="3680"/>
      <c r="C21" s="3681"/>
      <c r="D21" s="3681"/>
      <c r="E21" s="3681"/>
      <c r="F21" s="3682"/>
      <c r="G21" s="3683"/>
      <c r="H21" s="3684"/>
      <c r="I21" s="3684"/>
      <c r="J21" s="3684"/>
      <c r="K21" s="3684"/>
      <c r="L21" s="3685"/>
      <c r="M21" s="3687"/>
      <c r="N21" s="3690"/>
      <c r="O21" s="4035"/>
      <c r="P21" s="4036"/>
      <c r="Q21" s="4037"/>
      <c r="R21" s="3653"/>
      <c r="S21" s="3654"/>
      <c r="T21" s="3655"/>
      <c r="U21" s="3738"/>
      <c r="V21" s="3739"/>
      <c r="W21" s="3739"/>
      <c r="X21" s="3663"/>
      <c r="Y21" s="3459"/>
      <c r="Z21" s="3665"/>
      <c r="AA21" s="3459"/>
      <c r="AB21" s="3504"/>
      <c r="AC21" s="3458"/>
      <c r="AD21" s="3997"/>
      <c r="AE21" s="3998"/>
      <c r="AF21" s="4000"/>
      <c r="AG21" s="3998"/>
      <c r="AH21" s="3989"/>
      <c r="AI21" s="3990"/>
      <c r="AJ21" s="3991"/>
      <c r="AK21" s="3989"/>
      <c r="AL21" s="3990"/>
      <c r="AM21" s="3990"/>
      <c r="AN21" s="3991"/>
      <c r="AO21" s="3992"/>
      <c r="AP21" s="3993"/>
      <c r="AQ21" s="3993"/>
      <c r="AR21" s="3994"/>
      <c r="AS21" s="3478"/>
      <c r="AT21" s="3479"/>
      <c r="AU21" s="3888"/>
      <c r="AV21" s="4017"/>
      <c r="AW21" s="4018"/>
      <c r="AX21" s="4019"/>
      <c r="AY21" s="982"/>
      <c r="AZ21" s="982"/>
      <c r="BA21" s="982"/>
      <c r="BB21" s="982"/>
      <c r="BC21" s="4023"/>
      <c r="BD21" s="4024"/>
      <c r="BE21" s="4024"/>
      <c r="BF21" s="4024"/>
      <c r="BG21" s="4024"/>
      <c r="BH21" s="4024"/>
      <c r="BI21" s="4024"/>
      <c r="BJ21" s="4024"/>
      <c r="BK21" s="4024"/>
      <c r="BL21" s="4025"/>
    </row>
    <row r="22" spans="1:71" s="877" customFormat="1" ht="15" customHeight="1">
      <c r="A22" s="3450"/>
      <c r="B22" s="3697"/>
      <c r="C22" s="3698"/>
      <c r="D22" s="3699"/>
      <c r="E22" s="3700"/>
      <c r="F22" s="3701"/>
      <c r="G22" s="3680"/>
      <c r="H22" s="3681"/>
      <c r="I22" s="3681"/>
      <c r="J22" s="3681"/>
      <c r="K22" s="3681"/>
      <c r="L22" s="3682"/>
      <c r="M22" s="3688"/>
      <c r="N22" s="3691"/>
      <c r="O22" s="4038"/>
      <c r="P22" s="4039"/>
      <c r="Q22" s="4040"/>
      <c r="R22" s="3733"/>
      <c r="S22" s="3734"/>
      <c r="T22" s="3735"/>
      <c r="U22" s="3745"/>
      <c r="V22" s="3746"/>
      <c r="W22" s="3746"/>
      <c r="X22" s="969"/>
      <c r="Y22" s="983" t="s">
        <v>28</v>
      </c>
      <c r="Z22" s="970"/>
      <c r="AA22" s="983" t="s">
        <v>28</v>
      </c>
      <c r="AB22" s="991">
        <f>IF((X22+Z22)&gt;=12,X22+Z22-12,X22+Z22)</f>
        <v>0</v>
      </c>
      <c r="AC22" s="984" t="s">
        <v>28</v>
      </c>
      <c r="AD22" s="1019"/>
      <c r="AE22" s="1020"/>
      <c r="AF22" s="1021"/>
      <c r="AG22" s="1022"/>
      <c r="AH22" s="3989"/>
      <c r="AI22" s="3990"/>
      <c r="AJ22" s="3991"/>
      <c r="AK22" s="3989"/>
      <c r="AL22" s="3990"/>
      <c r="AM22" s="3990"/>
      <c r="AN22" s="3991"/>
      <c r="AO22" s="3992"/>
      <c r="AP22" s="3993"/>
      <c r="AQ22" s="3993"/>
      <c r="AR22" s="3994"/>
      <c r="AS22" s="3478"/>
      <c r="AT22" s="3479"/>
      <c r="AU22" s="3888"/>
      <c r="AV22" s="4029"/>
      <c r="AW22" s="4030"/>
      <c r="AX22" s="4031"/>
      <c r="AY22" s="885"/>
      <c r="AZ22" s="885"/>
      <c r="BA22" s="885"/>
      <c r="BB22" s="885"/>
      <c r="BC22" s="4026"/>
      <c r="BD22" s="4027"/>
      <c r="BE22" s="4027"/>
      <c r="BF22" s="4027"/>
      <c r="BG22" s="4027"/>
      <c r="BH22" s="4027"/>
      <c r="BI22" s="4027"/>
      <c r="BJ22" s="4027"/>
      <c r="BK22" s="4027"/>
      <c r="BL22" s="4028"/>
    </row>
    <row r="23" spans="1:71" s="877" customFormat="1" ht="15" customHeight="1">
      <c r="A23" s="3449">
        <v>5</v>
      </c>
      <c r="B23" s="3683"/>
      <c r="C23" s="3684"/>
      <c r="D23" s="3684"/>
      <c r="E23" s="3684"/>
      <c r="F23" s="3685"/>
      <c r="G23" s="3677"/>
      <c r="H23" s="3678"/>
      <c r="I23" s="3678"/>
      <c r="J23" s="3678"/>
      <c r="K23" s="3678"/>
      <c r="L23" s="3679"/>
      <c r="M23" s="3687"/>
      <c r="N23" s="3690"/>
      <c r="O23" s="3730"/>
      <c r="P23" s="3731"/>
      <c r="Q23" s="3732"/>
      <c r="R23" s="3653"/>
      <c r="S23" s="3654"/>
      <c r="T23" s="3655"/>
      <c r="U23" s="3738"/>
      <c r="V23" s="3739"/>
      <c r="W23" s="3739"/>
      <c r="X23" s="3663"/>
      <c r="Y23" s="3459" t="s">
        <v>98</v>
      </c>
      <c r="Z23" s="3665"/>
      <c r="AA23" s="3459" t="s">
        <v>98</v>
      </c>
      <c r="AB23" s="3906">
        <f>IF((X25+Z25)&gt;=12,X23+Z23+1,X23+Z23)</f>
        <v>0</v>
      </c>
      <c r="AC23" s="3458" t="s">
        <v>98</v>
      </c>
      <c r="AD23" s="4041"/>
      <c r="AE23" s="4042"/>
      <c r="AF23" s="4043"/>
      <c r="AG23" s="4042"/>
      <c r="AH23" s="3989"/>
      <c r="AI23" s="3990"/>
      <c r="AJ23" s="3991"/>
      <c r="AK23" s="3989"/>
      <c r="AL23" s="3990"/>
      <c r="AM23" s="3990"/>
      <c r="AN23" s="3991"/>
      <c r="AO23" s="3992"/>
      <c r="AP23" s="3993"/>
      <c r="AQ23" s="3993"/>
      <c r="AR23" s="3994"/>
      <c r="AS23" s="3478">
        <f>AF23+SUM(AH23:AR25)</f>
        <v>0</v>
      </c>
      <c r="AT23" s="3479"/>
      <c r="AU23" s="3888"/>
      <c r="AV23" s="4017"/>
      <c r="AW23" s="4018"/>
      <c r="AX23" s="4019"/>
      <c r="AY23" s="989"/>
      <c r="AZ23" s="989"/>
      <c r="BA23" s="989"/>
      <c r="BB23" s="989"/>
      <c r="BC23" s="4020"/>
      <c r="BD23" s="4021"/>
      <c r="BE23" s="4021"/>
      <c r="BF23" s="4021"/>
      <c r="BG23" s="4021"/>
      <c r="BH23" s="4021"/>
      <c r="BI23" s="4021"/>
      <c r="BJ23" s="4021"/>
      <c r="BK23" s="4021"/>
      <c r="BL23" s="4022"/>
    </row>
    <row r="24" spans="1:71" s="877" customFormat="1" ht="15" customHeight="1">
      <c r="A24" s="3449"/>
      <c r="B24" s="3680"/>
      <c r="C24" s="3681"/>
      <c r="D24" s="3681"/>
      <c r="E24" s="3681"/>
      <c r="F24" s="3682"/>
      <c r="G24" s="3683"/>
      <c r="H24" s="3684"/>
      <c r="I24" s="3684"/>
      <c r="J24" s="3684"/>
      <c r="K24" s="3684"/>
      <c r="L24" s="3685"/>
      <c r="M24" s="3687"/>
      <c r="N24" s="3690"/>
      <c r="O24" s="4035"/>
      <c r="P24" s="4036"/>
      <c r="Q24" s="4037"/>
      <c r="R24" s="3653"/>
      <c r="S24" s="3654"/>
      <c r="T24" s="3655"/>
      <c r="U24" s="3738"/>
      <c r="V24" s="3739"/>
      <c r="W24" s="3739"/>
      <c r="X24" s="3663"/>
      <c r="Y24" s="3459"/>
      <c r="Z24" s="3665"/>
      <c r="AA24" s="3459"/>
      <c r="AB24" s="3504"/>
      <c r="AC24" s="3458"/>
      <c r="AD24" s="3997"/>
      <c r="AE24" s="3998"/>
      <c r="AF24" s="4000"/>
      <c r="AG24" s="3998"/>
      <c r="AH24" s="3989"/>
      <c r="AI24" s="3990"/>
      <c r="AJ24" s="3991"/>
      <c r="AK24" s="3989"/>
      <c r="AL24" s="3990"/>
      <c r="AM24" s="3990"/>
      <c r="AN24" s="3991"/>
      <c r="AO24" s="3992"/>
      <c r="AP24" s="3993"/>
      <c r="AQ24" s="3993"/>
      <c r="AR24" s="3994"/>
      <c r="AS24" s="3478"/>
      <c r="AT24" s="3479"/>
      <c r="AU24" s="3888"/>
      <c r="AV24" s="4017"/>
      <c r="AW24" s="4018"/>
      <c r="AX24" s="4019"/>
      <c r="AY24" s="982"/>
      <c r="AZ24" s="982"/>
      <c r="BA24" s="982"/>
      <c r="BB24" s="982"/>
      <c r="BC24" s="4023"/>
      <c r="BD24" s="4024"/>
      <c r="BE24" s="4024"/>
      <c r="BF24" s="4024"/>
      <c r="BG24" s="4024"/>
      <c r="BH24" s="4024"/>
      <c r="BI24" s="4024"/>
      <c r="BJ24" s="4024"/>
      <c r="BK24" s="4024"/>
      <c r="BL24" s="4025"/>
    </row>
    <row r="25" spans="1:71" s="877" customFormat="1" ht="15" customHeight="1">
      <c r="A25" s="3449"/>
      <c r="B25" s="4044"/>
      <c r="C25" s="4045"/>
      <c r="D25" s="4046"/>
      <c r="E25" s="4047"/>
      <c r="F25" s="4048"/>
      <c r="G25" s="3680"/>
      <c r="H25" s="3681"/>
      <c r="I25" s="3681"/>
      <c r="J25" s="3681"/>
      <c r="K25" s="3681"/>
      <c r="L25" s="3682"/>
      <c r="M25" s="3687"/>
      <c r="N25" s="3690"/>
      <c r="O25" s="4038"/>
      <c r="P25" s="4039"/>
      <c r="Q25" s="4040"/>
      <c r="R25" s="3653"/>
      <c r="S25" s="3654"/>
      <c r="T25" s="3655"/>
      <c r="U25" s="3636"/>
      <c r="V25" s="3637"/>
      <c r="W25" s="3637"/>
      <c r="X25" s="963"/>
      <c r="Y25" s="993" t="s">
        <v>28</v>
      </c>
      <c r="Z25" s="964"/>
      <c r="AA25" s="993" t="s">
        <v>28</v>
      </c>
      <c r="AB25" s="991">
        <f>IF((X25+Z25)&gt;=12,X25+Z25-12,X25+Z25)</f>
        <v>0</v>
      </c>
      <c r="AC25" s="955" t="s">
        <v>28</v>
      </c>
      <c r="AD25" s="1024"/>
      <c r="AE25" s="1025"/>
      <c r="AF25" s="1026"/>
      <c r="AG25" s="1027"/>
      <c r="AH25" s="3989"/>
      <c r="AI25" s="3990"/>
      <c r="AJ25" s="3991"/>
      <c r="AK25" s="3989"/>
      <c r="AL25" s="3990"/>
      <c r="AM25" s="3990"/>
      <c r="AN25" s="3991"/>
      <c r="AO25" s="3992"/>
      <c r="AP25" s="3993"/>
      <c r="AQ25" s="3993"/>
      <c r="AR25" s="3994"/>
      <c r="AS25" s="3478"/>
      <c r="AT25" s="3479"/>
      <c r="AU25" s="3888"/>
      <c r="AV25" s="4029"/>
      <c r="AW25" s="4030"/>
      <c r="AX25" s="4031"/>
      <c r="AY25" s="885"/>
      <c r="AZ25" s="885"/>
      <c r="BA25" s="885"/>
      <c r="BB25" s="885"/>
      <c r="BC25" s="4026"/>
      <c r="BD25" s="4027"/>
      <c r="BE25" s="4027"/>
      <c r="BF25" s="4027"/>
      <c r="BG25" s="4027"/>
      <c r="BH25" s="4027"/>
      <c r="BI25" s="4027"/>
      <c r="BJ25" s="4027"/>
      <c r="BK25" s="4027"/>
      <c r="BL25" s="4028"/>
    </row>
    <row r="26" spans="1:71" s="877" customFormat="1" ht="15" customHeight="1">
      <c r="A26" s="3448">
        <v>6</v>
      </c>
      <c r="B26" s="3677"/>
      <c r="C26" s="3678"/>
      <c r="D26" s="3678"/>
      <c r="E26" s="3678"/>
      <c r="F26" s="3679"/>
      <c r="G26" s="3677"/>
      <c r="H26" s="3678"/>
      <c r="I26" s="3678"/>
      <c r="J26" s="3678"/>
      <c r="K26" s="3678"/>
      <c r="L26" s="3679"/>
      <c r="M26" s="3686"/>
      <c r="N26" s="3689"/>
      <c r="O26" s="3730"/>
      <c r="P26" s="3731"/>
      <c r="Q26" s="3732"/>
      <c r="R26" s="3730"/>
      <c r="S26" s="3731"/>
      <c r="T26" s="3732"/>
      <c r="U26" s="3736"/>
      <c r="V26" s="3737"/>
      <c r="W26" s="3737"/>
      <c r="X26" s="3740"/>
      <c r="Y26" s="3379" t="s">
        <v>98</v>
      </c>
      <c r="Z26" s="3741"/>
      <c r="AA26" s="3379" t="s">
        <v>98</v>
      </c>
      <c r="AB26" s="3412">
        <f>IF((X28+Z28)&gt;=12,X26+Z26+1,X26+Z26)</f>
        <v>0</v>
      </c>
      <c r="AC26" s="3378" t="s">
        <v>98</v>
      </c>
      <c r="AD26" s="4032"/>
      <c r="AE26" s="4033"/>
      <c r="AF26" s="4034"/>
      <c r="AG26" s="4033"/>
      <c r="AH26" s="3989"/>
      <c r="AI26" s="3990"/>
      <c r="AJ26" s="3991"/>
      <c r="AK26" s="3989"/>
      <c r="AL26" s="3990"/>
      <c r="AM26" s="3990"/>
      <c r="AN26" s="3991"/>
      <c r="AO26" s="3992"/>
      <c r="AP26" s="3993"/>
      <c r="AQ26" s="3993"/>
      <c r="AR26" s="3994"/>
      <c r="AS26" s="3478">
        <f>AF26+SUM(AH26:AR28)</f>
        <v>0</v>
      </c>
      <c r="AT26" s="3479"/>
      <c r="AU26" s="3888"/>
      <c r="AV26" s="4017"/>
      <c r="AW26" s="4018"/>
      <c r="AX26" s="4019"/>
      <c r="AY26" s="989"/>
      <c r="AZ26" s="989"/>
      <c r="BA26" s="989"/>
      <c r="BB26" s="989"/>
      <c r="BC26" s="4020"/>
      <c r="BD26" s="4049"/>
      <c r="BE26" s="4049"/>
      <c r="BF26" s="4049"/>
      <c r="BG26" s="4049"/>
      <c r="BH26" s="4049"/>
      <c r="BI26" s="4049"/>
      <c r="BJ26" s="4049"/>
      <c r="BK26" s="4049"/>
      <c r="BL26" s="4050"/>
    </row>
    <row r="27" spans="1:71" s="877" customFormat="1" ht="15" customHeight="1">
      <c r="A27" s="3449"/>
      <c r="B27" s="3680"/>
      <c r="C27" s="3681"/>
      <c r="D27" s="3681"/>
      <c r="E27" s="3681"/>
      <c r="F27" s="3682"/>
      <c r="G27" s="3683"/>
      <c r="H27" s="3684"/>
      <c r="I27" s="3684"/>
      <c r="J27" s="3684"/>
      <c r="K27" s="3684"/>
      <c r="L27" s="3685"/>
      <c r="M27" s="3687"/>
      <c r="N27" s="3690"/>
      <c r="O27" s="4035"/>
      <c r="P27" s="4036"/>
      <c r="Q27" s="4037"/>
      <c r="R27" s="3653"/>
      <c r="S27" s="3654"/>
      <c r="T27" s="3655"/>
      <c r="U27" s="3738"/>
      <c r="V27" s="3739"/>
      <c r="W27" s="3739"/>
      <c r="X27" s="3663"/>
      <c r="Y27" s="3459"/>
      <c r="Z27" s="3665"/>
      <c r="AA27" s="3459"/>
      <c r="AB27" s="3412"/>
      <c r="AC27" s="3458"/>
      <c r="AD27" s="3997"/>
      <c r="AE27" s="3998"/>
      <c r="AF27" s="4000"/>
      <c r="AG27" s="3998"/>
      <c r="AH27" s="3989"/>
      <c r="AI27" s="3990"/>
      <c r="AJ27" s="3991"/>
      <c r="AK27" s="3989"/>
      <c r="AL27" s="3990"/>
      <c r="AM27" s="3990"/>
      <c r="AN27" s="3991"/>
      <c r="AO27" s="3992"/>
      <c r="AP27" s="3993"/>
      <c r="AQ27" s="3993"/>
      <c r="AR27" s="3994"/>
      <c r="AS27" s="3478"/>
      <c r="AT27" s="3479"/>
      <c r="AU27" s="3888"/>
      <c r="AV27" s="4017"/>
      <c r="AW27" s="4018"/>
      <c r="AX27" s="4019"/>
      <c r="AY27" s="982"/>
      <c r="AZ27" s="982"/>
      <c r="BA27" s="982"/>
      <c r="BB27" s="982"/>
      <c r="BC27" s="3983"/>
      <c r="BD27" s="3984"/>
      <c r="BE27" s="3984"/>
      <c r="BF27" s="3984"/>
      <c r="BG27" s="3984"/>
      <c r="BH27" s="3984"/>
      <c r="BI27" s="3984"/>
      <c r="BJ27" s="3984"/>
      <c r="BK27" s="3984"/>
      <c r="BL27" s="3985"/>
    </row>
    <row r="28" spans="1:71" s="877" customFormat="1" ht="15" customHeight="1">
      <c r="A28" s="3450"/>
      <c r="B28" s="3697"/>
      <c r="C28" s="3698"/>
      <c r="D28" s="3699"/>
      <c r="E28" s="3700"/>
      <c r="F28" s="3701"/>
      <c r="G28" s="3680"/>
      <c r="H28" s="3681"/>
      <c r="I28" s="3681"/>
      <c r="J28" s="3681"/>
      <c r="K28" s="3681"/>
      <c r="L28" s="3682"/>
      <c r="M28" s="3688"/>
      <c r="N28" s="3691"/>
      <c r="O28" s="4038"/>
      <c r="P28" s="4039"/>
      <c r="Q28" s="4040"/>
      <c r="R28" s="3733"/>
      <c r="S28" s="3734"/>
      <c r="T28" s="3735"/>
      <c r="U28" s="3745"/>
      <c r="V28" s="3746"/>
      <c r="W28" s="3746"/>
      <c r="X28" s="969"/>
      <c r="Y28" s="983" t="s">
        <v>28</v>
      </c>
      <c r="Z28" s="970"/>
      <c r="AA28" s="983" t="s">
        <v>28</v>
      </c>
      <c r="AB28" s="991">
        <f>IF((X28+Z28)&gt;=12,X28+Z28-12,X28+Z28)</f>
        <v>0</v>
      </c>
      <c r="AC28" s="984" t="s">
        <v>28</v>
      </c>
      <c r="AD28" s="1019"/>
      <c r="AE28" s="1020"/>
      <c r="AF28" s="1021"/>
      <c r="AG28" s="1022"/>
      <c r="AH28" s="3989"/>
      <c r="AI28" s="3990"/>
      <c r="AJ28" s="3991"/>
      <c r="AK28" s="3989"/>
      <c r="AL28" s="3990"/>
      <c r="AM28" s="3990"/>
      <c r="AN28" s="3991"/>
      <c r="AO28" s="3992"/>
      <c r="AP28" s="3993"/>
      <c r="AQ28" s="3993"/>
      <c r="AR28" s="3994"/>
      <c r="AS28" s="3478"/>
      <c r="AT28" s="3479"/>
      <c r="AU28" s="3888"/>
      <c r="AV28" s="4029"/>
      <c r="AW28" s="4030"/>
      <c r="AX28" s="4031"/>
      <c r="AY28" s="885"/>
      <c r="AZ28" s="885"/>
      <c r="BA28" s="885"/>
      <c r="BB28" s="885"/>
      <c r="BC28" s="3986"/>
      <c r="BD28" s="3987"/>
      <c r="BE28" s="3987"/>
      <c r="BF28" s="3987"/>
      <c r="BG28" s="3987"/>
      <c r="BH28" s="3987"/>
      <c r="BI28" s="3987"/>
      <c r="BJ28" s="3987"/>
      <c r="BK28" s="3987"/>
      <c r="BL28" s="3988"/>
      <c r="BS28" s="998"/>
    </row>
    <row r="29" spans="1:71" s="877" customFormat="1" ht="15" customHeight="1">
      <c r="A29" s="3449">
        <v>7</v>
      </c>
      <c r="B29" s="3683"/>
      <c r="C29" s="3684"/>
      <c r="D29" s="3684"/>
      <c r="E29" s="3684"/>
      <c r="F29" s="3685"/>
      <c r="G29" s="3677"/>
      <c r="H29" s="3678"/>
      <c r="I29" s="3678"/>
      <c r="J29" s="3678"/>
      <c r="K29" s="3678"/>
      <c r="L29" s="3679"/>
      <c r="M29" s="3687"/>
      <c r="N29" s="3690"/>
      <c r="O29" s="3730"/>
      <c r="P29" s="3731"/>
      <c r="Q29" s="3732"/>
      <c r="R29" s="3653"/>
      <c r="S29" s="3654"/>
      <c r="T29" s="3655"/>
      <c r="U29" s="3738"/>
      <c r="V29" s="3739"/>
      <c r="W29" s="3739"/>
      <c r="X29" s="3663"/>
      <c r="Y29" s="3459" t="s">
        <v>98</v>
      </c>
      <c r="Z29" s="3665"/>
      <c r="AA29" s="3459" t="s">
        <v>98</v>
      </c>
      <c r="AB29" s="3412">
        <f>IF((X31+Z31)&gt;=12,X29+Z29+1,X29+Z29)</f>
        <v>0</v>
      </c>
      <c r="AC29" s="3458" t="s">
        <v>98</v>
      </c>
      <c r="AD29" s="4041"/>
      <c r="AE29" s="4042"/>
      <c r="AF29" s="4043"/>
      <c r="AG29" s="4042"/>
      <c r="AH29" s="3989"/>
      <c r="AI29" s="3990"/>
      <c r="AJ29" s="3991"/>
      <c r="AK29" s="3989"/>
      <c r="AL29" s="3990"/>
      <c r="AM29" s="3990"/>
      <c r="AN29" s="3991"/>
      <c r="AO29" s="3992"/>
      <c r="AP29" s="3993"/>
      <c r="AQ29" s="3993"/>
      <c r="AR29" s="3994"/>
      <c r="AS29" s="3885">
        <f>AF29+SUM(AH29:AR31)</f>
        <v>0</v>
      </c>
      <c r="AT29" s="3886"/>
      <c r="AU29" s="3887"/>
      <c r="AV29" s="4017"/>
      <c r="AW29" s="4018"/>
      <c r="AX29" s="4019"/>
      <c r="AY29" s="989"/>
      <c r="AZ29" s="989"/>
      <c r="BA29" s="989"/>
      <c r="BB29" s="989"/>
      <c r="BC29" s="4020"/>
      <c r="BD29" s="4049"/>
      <c r="BE29" s="4049"/>
      <c r="BF29" s="4049"/>
      <c r="BG29" s="4049"/>
      <c r="BH29" s="4049"/>
      <c r="BI29" s="4049"/>
      <c r="BJ29" s="4049"/>
      <c r="BK29" s="4049"/>
      <c r="BL29" s="4050"/>
    </row>
    <row r="30" spans="1:71" s="877" customFormat="1" ht="15" customHeight="1">
      <c r="A30" s="3449"/>
      <c r="B30" s="3680"/>
      <c r="C30" s="3681"/>
      <c r="D30" s="3681"/>
      <c r="E30" s="3681"/>
      <c r="F30" s="3682"/>
      <c r="G30" s="3683"/>
      <c r="H30" s="3684"/>
      <c r="I30" s="3684"/>
      <c r="J30" s="3684"/>
      <c r="K30" s="3684"/>
      <c r="L30" s="3685"/>
      <c r="M30" s="3687"/>
      <c r="N30" s="3690"/>
      <c r="O30" s="4035"/>
      <c r="P30" s="4036"/>
      <c r="Q30" s="4037"/>
      <c r="R30" s="3653"/>
      <c r="S30" s="3654"/>
      <c r="T30" s="3655"/>
      <c r="U30" s="3738"/>
      <c r="V30" s="3739"/>
      <c r="W30" s="3739"/>
      <c r="X30" s="3663"/>
      <c r="Y30" s="3459"/>
      <c r="Z30" s="3665"/>
      <c r="AA30" s="3459"/>
      <c r="AB30" s="3412"/>
      <c r="AC30" s="3458"/>
      <c r="AD30" s="3997"/>
      <c r="AE30" s="3998"/>
      <c r="AF30" s="4000"/>
      <c r="AG30" s="3998"/>
      <c r="AH30" s="3989"/>
      <c r="AI30" s="3990"/>
      <c r="AJ30" s="3991"/>
      <c r="AK30" s="3989"/>
      <c r="AL30" s="3990"/>
      <c r="AM30" s="3990"/>
      <c r="AN30" s="3991"/>
      <c r="AO30" s="3992"/>
      <c r="AP30" s="3993"/>
      <c r="AQ30" s="3993"/>
      <c r="AR30" s="3994"/>
      <c r="AS30" s="3885"/>
      <c r="AT30" s="3886"/>
      <c r="AU30" s="3887"/>
      <c r="AV30" s="4017"/>
      <c r="AW30" s="4018"/>
      <c r="AX30" s="4019"/>
      <c r="AY30" s="982"/>
      <c r="AZ30" s="982"/>
      <c r="BA30" s="982"/>
      <c r="BB30" s="982"/>
      <c r="BC30" s="3983"/>
      <c r="BD30" s="3984"/>
      <c r="BE30" s="3984"/>
      <c r="BF30" s="3984"/>
      <c r="BG30" s="3984"/>
      <c r="BH30" s="3984"/>
      <c r="BI30" s="3984"/>
      <c r="BJ30" s="3984"/>
      <c r="BK30" s="3984"/>
      <c r="BL30" s="3985"/>
    </row>
    <row r="31" spans="1:71" s="877" customFormat="1" ht="15" customHeight="1" thickBot="1">
      <c r="A31" s="3449"/>
      <c r="B31" s="4044"/>
      <c r="C31" s="4045"/>
      <c r="D31" s="4046"/>
      <c r="E31" s="4047"/>
      <c r="F31" s="4048"/>
      <c r="G31" s="4063"/>
      <c r="H31" s="4064"/>
      <c r="I31" s="4064"/>
      <c r="J31" s="4064"/>
      <c r="K31" s="4064"/>
      <c r="L31" s="4065"/>
      <c r="M31" s="3687"/>
      <c r="N31" s="3690"/>
      <c r="O31" s="4054"/>
      <c r="P31" s="4055"/>
      <c r="Q31" s="4056"/>
      <c r="R31" s="3653"/>
      <c r="S31" s="3654"/>
      <c r="T31" s="3655"/>
      <c r="U31" s="3636"/>
      <c r="V31" s="3637"/>
      <c r="W31" s="3637"/>
      <c r="X31" s="963"/>
      <c r="Y31" s="993" t="s">
        <v>28</v>
      </c>
      <c r="Z31" s="964"/>
      <c r="AA31" s="993" t="s">
        <v>28</v>
      </c>
      <c r="AB31" s="910">
        <f>IF((X31+Z31)&gt;=12,X31+Z31-12,X31+Z31)</f>
        <v>0</v>
      </c>
      <c r="AC31" s="955" t="s">
        <v>28</v>
      </c>
      <c r="AD31" s="1024"/>
      <c r="AE31" s="1025"/>
      <c r="AF31" s="1026"/>
      <c r="AG31" s="1027"/>
      <c r="AH31" s="3781"/>
      <c r="AI31" s="3782"/>
      <c r="AJ31" s="3783"/>
      <c r="AK31" s="3989"/>
      <c r="AL31" s="3990"/>
      <c r="AM31" s="3990"/>
      <c r="AN31" s="3991"/>
      <c r="AO31" s="4057"/>
      <c r="AP31" s="4058"/>
      <c r="AQ31" s="4058"/>
      <c r="AR31" s="4059"/>
      <c r="AS31" s="3938"/>
      <c r="AT31" s="3939"/>
      <c r="AU31" s="3940"/>
      <c r="AV31" s="4060"/>
      <c r="AW31" s="4061"/>
      <c r="AX31" s="4062"/>
      <c r="AY31" s="999"/>
      <c r="AZ31" s="999"/>
      <c r="BA31" s="999"/>
      <c r="BB31" s="999"/>
      <c r="BC31" s="4051"/>
      <c r="BD31" s="4052"/>
      <c r="BE31" s="4052"/>
      <c r="BF31" s="4052"/>
      <c r="BG31" s="4052"/>
      <c r="BH31" s="4052"/>
      <c r="BI31" s="4052"/>
      <c r="BJ31" s="4052"/>
      <c r="BK31" s="4052"/>
      <c r="BL31" s="4053"/>
    </row>
    <row r="32" spans="1:71" s="877" customFormat="1" ht="14.1" customHeight="1">
      <c r="A32" s="3567" t="s">
        <v>978</v>
      </c>
      <c r="B32" s="3568"/>
      <c r="C32" s="3568"/>
      <c r="D32" s="3568"/>
      <c r="E32" s="3568"/>
      <c r="F32" s="3568"/>
      <c r="G32" s="3568"/>
      <c r="H32" s="3568"/>
      <c r="I32" s="3568"/>
      <c r="J32" s="3568"/>
      <c r="K32" s="3568"/>
      <c r="L32" s="3568"/>
      <c r="M32" s="3568"/>
      <c r="N32" s="3568"/>
      <c r="O32" s="3568"/>
      <c r="P32" s="3568"/>
      <c r="Q32" s="3568"/>
      <c r="R32" s="3568"/>
      <c r="S32" s="3568"/>
      <c r="T32" s="3568"/>
      <c r="U32" s="3568"/>
      <c r="V32" s="3568"/>
      <c r="W32" s="3569"/>
      <c r="X32" s="1000" t="str">
        <f>IFERROR((X11+X14+X17+X20+X23+X26+X29)/COUNTA(G11:L31),"")</f>
        <v/>
      </c>
      <c r="Y32" s="1001" t="s">
        <v>98</v>
      </c>
      <c r="Z32" s="1002" t="str">
        <f>IFERROR((Z11+Z14+Z17+Z20+Z23+Z26+Z29)/COUNTA(G11:L31),"")</f>
        <v/>
      </c>
      <c r="AA32" s="1001" t="s">
        <v>98</v>
      </c>
      <c r="AB32" s="917">
        <f>BP33</f>
        <v>0</v>
      </c>
      <c r="AC32" s="1001" t="s">
        <v>98</v>
      </c>
      <c r="AD32" s="3952" t="str">
        <f>IFERROR(AVERAGE(AD11,AD14,AD17,AD20,AD23,AD26,AD29),"")</f>
        <v/>
      </c>
      <c r="AE32" s="3953"/>
      <c r="AF32" s="3952" t="str">
        <f>IFERROR(AVERAGE(AF11,AF14,AF17,AF20,AF23,AF26,AF29),"")</f>
        <v/>
      </c>
      <c r="AG32" s="3953"/>
      <c r="AH32" s="3956"/>
      <c r="AI32" s="3957"/>
      <c r="AJ32" s="3957"/>
      <c r="AK32" s="3957"/>
      <c r="AL32" s="3957"/>
      <c r="AM32" s="3957"/>
      <c r="AN32" s="3957"/>
      <c r="AO32" s="3957"/>
      <c r="AP32" s="3957"/>
      <c r="AQ32" s="3957"/>
      <c r="AR32" s="3958"/>
      <c r="AS32" s="3962" t="str">
        <f>IFERROR(SUM(AS11:AU31)/COUNTA(G11:L31),"")</f>
        <v/>
      </c>
      <c r="AT32" s="3963"/>
      <c r="AU32" s="3964"/>
      <c r="AV32" s="3968" t="str">
        <f>IFERROR(AVERAGE(AV11,AV14,AV17,AV20,AV23,AV26,AV29),"")</f>
        <v/>
      </c>
      <c r="AW32" s="3969"/>
      <c r="AX32" s="3970"/>
      <c r="AY32" s="3943"/>
      <c r="AZ32" s="3944"/>
      <c r="BA32" s="3944"/>
      <c r="BB32" s="3945"/>
      <c r="BC32" s="3943" t="str">
        <f>IFERROR(AVERAGE(BC11,BC14,BC17,BC20,#REF!,BC26,BC29),"")</f>
        <v/>
      </c>
      <c r="BD32" s="3944"/>
      <c r="BE32" s="3944"/>
      <c r="BF32" s="3944"/>
      <c r="BG32" s="3944"/>
      <c r="BH32" s="3944"/>
      <c r="BI32" s="3944"/>
      <c r="BJ32" s="3944"/>
      <c r="BK32" s="3944"/>
      <c r="BL32" s="3945"/>
      <c r="BO32" s="1003">
        <f>INT(BO33/12)</f>
        <v>0</v>
      </c>
      <c r="BP32" s="1003">
        <f>MOD(BO33,12)</f>
        <v>0</v>
      </c>
    </row>
    <row r="33" spans="1:70" ht="14.1" customHeight="1" thickBot="1">
      <c r="A33" s="3570"/>
      <c r="B33" s="3571"/>
      <c r="C33" s="3571"/>
      <c r="D33" s="3571"/>
      <c r="E33" s="3571"/>
      <c r="F33" s="3571"/>
      <c r="G33" s="3571"/>
      <c r="H33" s="3571"/>
      <c r="I33" s="3571"/>
      <c r="J33" s="3571"/>
      <c r="K33" s="3571"/>
      <c r="L33" s="3571"/>
      <c r="M33" s="3571"/>
      <c r="N33" s="3571"/>
      <c r="O33" s="3571"/>
      <c r="P33" s="3571"/>
      <c r="Q33" s="3571"/>
      <c r="R33" s="3571"/>
      <c r="S33" s="3571"/>
      <c r="T33" s="3571"/>
      <c r="U33" s="3571"/>
      <c r="V33" s="3571"/>
      <c r="W33" s="3572"/>
      <c r="X33" s="1004" t="str">
        <f>IFERROR((X13+X16+X19+X22+X25+X28+X31)/COUNTA(G11:L31),"")</f>
        <v/>
      </c>
      <c r="Y33" s="1005" t="s">
        <v>28</v>
      </c>
      <c r="Z33" s="1004" t="str">
        <f>IFERROR((Z13+Z16+Z19+Z22+Z25+Z28+Z31)/COUNTA(G11:L31),"")</f>
        <v/>
      </c>
      <c r="AA33" s="1005" t="s">
        <v>28</v>
      </c>
      <c r="AB33" s="922">
        <f>BP32</f>
        <v>0</v>
      </c>
      <c r="AC33" s="1005" t="s">
        <v>28</v>
      </c>
      <c r="AD33" s="3954"/>
      <c r="AE33" s="3955"/>
      <c r="AF33" s="3954"/>
      <c r="AG33" s="3955"/>
      <c r="AH33" s="3959"/>
      <c r="AI33" s="3960"/>
      <c r="AJ33" s="3960"/>
      <c r="AK33" s="3960"/>
      <c r="AL33" s="3960"/>
      <c r="AM33" s="3960"/>
      <c r="AN33" s="3960"/>
      <c r="AO33" s="3960"/>
      <c r="AP33" s="3960"/>
      <c r="AQ33" s="3960"/>
      <c r="AR33" s="3961"/>
      <c r="AS33" s="3965"/>
      <c r="AT33" s="3966"/>
      <c r="AU33" s="3967"/>
      <c r="AV33" s="3971"/>
      <c r="AW33" s="3972"/>
      <c r="AX33" s="3973"/>
      <c r="AY33" s="3946"/>
      <c r="AZ33" s="3947"/>
      <c r="BA33" s="3947"/>
      <c r="BB33" s="3948"/>
      <c r="BC33" s="3946"/>
      <c r="BD33" s="3947"/>
      <c r="BE33" s="3947"/>
      <c r="BF33" s="3947"/>
      <c r="BG33" s="3947"/>
      <c r="BH33" s="3947"/>
      <c r="BI33" s="3947"/>
      <c r="BJ33" s="3947"/>
      <c r="BK33" s="3947"/>
      <c r="BL33" s="3948"/>
      <c r="BM33" s="858"/>
      <c r="BN33" s="858"/>
      <c r="BO33" s="1003">
        <f>IFERROR(SUM(AB13,AB16,AB19,AB22,AB25,AB28,AB31)/COUNTA(G11:L31),0)</f>
        <v>0</v>
      </c>
      <c r="BP33" s="1003">
        <f>IFERROR(SUM(AB11,AB14,AB17,AB20,AB23,AB26,AB29)/COUNTA(G11:L31),0)</f>
        <v>0</v>
      </c>
      <c r="BQ33" s="858"/>
      <c r="BR33" s="858"/>
    </row>
    <row r="34" spans="1:70" s="877" customFormat="1" ht="14.1" customHeight="1">
      <c r="A34" s="3949" t="s">
        <v>91</v>
      </c>
      <c r="B34" s="3949"/>
      <c r="C34" s="925" t="s">
        <v>92</v>
      </c>
      <c r="D34" s="3616" t="s">
        <v>1748</v>
      </c>
      <c r="E34" s="3616"/>
      <c r="F34" s="3616"/>
      <c r="G34" s="3616"/>
      <c r="H34" s="3616"/>
      <c r="I34" s="3616"/>
      <c r="J34" s="3616"/>
      <c r="K34" s="3616"/>
      <c r="L34" s="3616"/>
      <c r="M34" s="3616"/>
      <c r="N34" s="3616"/>
      <c r="O34" s="3616"/>
      <c r="P34" s="3616"/>
      <c r="Q34" s="3616"/>
      <c r="R34" s="3616"/>
      <c r="S34" s="3616"/>
      <c r="T34" s="3616"/>
      <c r="U34" s="3616"/>
      <c r="V34" s="3616"/>
      <c r="W34" s="3616"/>
      <c r="X34" s="3616"/>
      <c r="Y34" s="3616"/>
      <c r="Z34" s="3616"/>
      <c r="AA34" s="3616"/>
      <c r="AB34" s="3616"/>
      <c r="AC34" s="3616"/>
      <c r="AD34" s="3616"/>
      <c r="AE34" s="3616"/>
      <c r="AF34" s="3616"/>
      <c r="AG34" s="3616"/>
      <c r="AH34" s="3616"/>
      <c r="AI34" s="3616"/>
      <c r="AJ34" s="3616"/>
      <c r="AK34" s="3616"/>
      <c r="AL34" s="3616"/>
      <c r="AM34" s="3616"/>
      <c r="AN34" s="3616"/>
      <c r="AO34" s="3616"/>
      <c r="AP34" s="3616"/>
      <c r="AQ34" s="3616"/>
      <c r="AR34" s="3616"/>
      <c r="AS34" s="3616"/>
      <c r="AT34" s="3616"/>
      <c r="AU34" s="3616"/>
      <c r="AV34" s="3616"/>
      <c r="AW34" s="3616"/>
      <c r="AX34" s="3616"/>
      <c r="AY34" s="3616"/>
      <c r="AZ34" s="3616"/>
      <c r="BA34" s="3616"/>
      <c r="BB34" s="3616"/>
      <c r="BC34" s="3616"/>
      <c r="BD34" s="3616"/>
      <c r="BE34" s="3616"/>
      <c r="BF34" s="3616"/>
      <c r="BG34" s="3616"/>
      <c r="BH34" s="3616"/>
      <c r="BI34" s="3616"/>
      <c r="BJ34" s="566"/>
      <c r="BK34" s="566"/>
    </row>
    <row r="35" spans="1:70" s="877" customFormat="1" ht="14.1" customHeight="1">
      <c r="A35" s="926"/>
      <c r="B35" s="926"/>
      <c r="C35" s="925"/>
      <c r="D35" s="1545"/>
      <c r="E35" s="1545"/>
      <c r="F35" s="1545"/>
      <c r="G35" s="1545"/>
      <c r="H35" s="1545"/>
      <c r="I35" s="1545"/>
      <c r="J35" s="1545"/>
      <c r="K35" s="1545"/>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1545"/>
      <c r="AV35" s="1545"/>
      <c r="AW35" s="1545"/>
      <c r="AX35" s="1545"/>
      <c r="AY35" s="1545"/>
      <c r="AZ35" s="1545"/>
      <c r="BA35" s="1545"/>
      <c r="BB35" s="1545"/>
      <c r="BC35" s="1545"/>
      <c r="BD35" s="1545"/>
      <c r="BE35" s="1545"/>
      <c r="BF35" s="1545"/>
      <c r="BG35" s="1545"/>
      <c r="BH35" s="1545"/>
      <c r="BI35" s="1545"/>
      <c r="BJ35" s="566"/>
      <c r="BK35" s="566"/>
    </row>
    <row r="36" spans="1:70" s="877" customFormat="1" ht="12" customHeight="1">
      <c r="C36" s="927" t="s">
        <v>1546</v>
      </c>
      <c r="D36" s="3950" t="s">
        <v>1548</v>
      </c>
      <c r="E36" s="3950"/>
      <c r="F36" s="3950"/>
      <c r="G36" s="3950"/>
      <c r="H36" s="3950"/>
      <c r="I36" s="3950"/>
      <c r="J36" s="3950"/>
      <c r="K36" s="3950"/>
      <c r="L36" s="3950"/>
      <c r="M36" s="3950"/>
      <c r="N36" s="3950"/>
      <c r="O36" s="3950"/>
      <c r="P36" s="3950"/>
      <c r="Q36" s="3950"/>
      <c r="R36" s="3950"/>
      <c r="S36" s="3950"/>
      <c r="T36" s="3950"/>
      <c r="U36" s="3950"/>
      <c r="V36" s="3950"/>
      <c r="W36" s="3950"/>
      <c r="X36" s="3950"/>
      <c r="Y36" s="3950"/>
      <c r="Z36" s="3950"/>
      <c r="AA36" s="3950"/>
      <c r="AB36" s="3950"/>
      <c r="AC36" s="3950"/>
      <c r="AD36" s="3950"/>
      <c r="AE36" s="3950"/>
      <c r="AF36" s="3950"/>
      <c r="AG36" s="3950"/>
      <c r="AH36" s="3950"/>
      <c r="AI36" s="3950"/>
      <c r="AJ36" s="3950"/>
      <c r="AK36" s="3950"/>
      <c r="AL36" s="3950"/>
      <c r="AM36" s="3950"/>
      <c r="AN36" s="3950"/>
      <c r="AO36" s="3950"/>
      <c r="AP36" s="3950"/>
      <c r="AQ36" s="3950"/>
      <c r="AR36" s="3950"/>
      <c r="AS36" s="3950"/>
      <c r="AT36" s="3950"/>
      <c r="AU36" s="3950"/>
      <c r="AV36" s="3950"/>
      <c r="AW36" s="3950"/>
      <c r="AX36" s="3950"/>
      <c r="AY36" s="3950"/>
      <c r="AZ36" s="3950"/>
      <c r="BA36" s="3950"/>
      <c r="BB36" s="3950"/>
      <c r="BC36" s="3950"/>
      <c r="BD36" s="3950"/>
      <c r="BE36" s="3950"/>
      <c r="BF36" s="3950"/>
      <c r="BG36" s="3950"/>
      <c r="BH36" s="3950"/>
      <c r="BI36" s="3950"/>
      <c r="BJ36" s="962"/>
      <c r="BK36" s="962"/>
      <c r="BL36" s="507"/>
    </row>
    <row r="37" spans="1:70" s="877" customFormat="1" ht="12" customHeight="1">
      <c r="B37" s="859"/>
      <c r="C37" s="3951" t="s">
        <v>269</v>
      </c>
      <c r="D37" s="2108" t="s">
        <v>1741</v>
      </c>
      <c r="E37" s="2108"/>
      <c r="F37" s="2108"/>
      <c r="G37" s="2108"/>
      <c r="H37" s="2108"/>
      <c r="I37" s="2108"/>
      <c r="J37" s="2108"/>
      <c r="K37" s="2108"/>
      <c r="L37" s="2108"/>
      <c r="M37" s="2108"/>
      <c r="N37" s="2108"/>
      <c r="O37" s="2108"/>
      <c r="P37" s="2108"/>
      <c r="Q37" s="2108"/>
      <c r="R37" s="2108"/>
      <c r="S37" s="2108"/>
      <c r="T37" s="2108"/>
      <c r="U37" s="2108"/>
      <c r="V37" s="2108"/>
      <c r="W37" s="2108"/>
      <c r="X37" s="2108"/>
      <c r="Y37" s="2108"/>
      <c r="Z37" s="2108"/>
      <c r="AA37" s="2108"/>
      <c r="AB37" s="2108"/>
      <c r="AC37" s="2108"/>
      <c r="AD37" s="2108"/>
      <c r="AE37" s="2108"/>
      <c r="AF37" s="2108"/>
      <c r="AG37" s="2108"/>
      <c r="AH37" s="2108"/>
      <c r="AI37" s="2108"/>
      <c r="AJ37" s="2108"/>
      <c r="AK37" s="2108"/>
      <c r="AL37" s="2108"/>
      <c r="AM37" s="2108"/>
      <c r="AN37" s="2108"/>
      <c r="AO37" s="2108"/>
      <c r="AP37" s="2108"/>
      <c r="AQ37" s="2108"/>
      <c r="AR37" s="2108"/>
      <c r="AS37" s="2108"/>
      <c r="AT37" s="2108"/>
      <c r="AU37" s="2108"/>
      <c r="AV37" s="2108"/>
      <c r="AW37" s="2108"/>
      <c r="AX37" s="2108"/>
      <c r="AY37" s="2108"/>
      <c r="AZ37" s="2108"/>
      <c r="BA37" s="2108"/>
      <c r="BB37" s="2108"/>
      <c r="BC37" s="2108"/>
      <c r="BD37" s="2108"/>
      <c r="BE37" s="2108"/>
      <c r="BF37" s="2108"/>
      <c r="BG37" s="2108"/>
      <c r="BH37" s="2108"/>
      <c r="BI37" s="2108"/>
      <c r="BJ37" s="506"/>
      <c r="BK37" s="506"/>
      <c r="BL37" s="507"/>
    </row>
    <row r="38" spans="1:70" s="877" customFormat="1" ht="12" customHeight="1">
      <c r="C38" s="3951"/>
      <c r="D38" s="2108"/>
      <c r="E38" s="2108"/>
      <c r="F38" s="2108"/>
      <c r="G38" s="2108"/>
      <c r="H38" s="2108"/>
      <c r="I38" s="2108"/>
      <c r="J38" s="2108"/>
      <c r="K38" s="2108"/>
      <c r="L38" s="2108"/>
      <c r="M38" s="2108"/>
      <c r="N38" s="2108"/>
      <c r="O38" s="2108"/>
      <c r="P38" s="2108"/>
      <c r="Q38" s="2108"/>
      <c r="R38" s="2108"/>
      <c r="S38" s="2108"/>
      <c r="T38" s="2108"/>
      <c r="U38" s="2108"/>
      <c r="V38" s="2108"/>
      <c r="W38" s="2108"/>
      <c r="X38" s="2108"/>
      <c r="Y38" s="2108"/>
      <c r="Z38" s="2108"/>
      <c r="AA38" s="2108"/>
      <c r="AB38" s="2108"/>
      <c r="AC38" s="2108"/>
      <c r="AD38" s="2108"/>
      <c r="AE38" s="2108"/>
      <c r="AF38" s="2108"/>
      <c r="AG38" s="2108"/>
      <c r="AH38" s="2108"/>
      <c r="AI38" s="2108"/>
      <c r="AJ38" s="2108"/>
      <c r="AK38" s="2108"/>
      <c r="AL38" s="2108"/>
      <c r="AM38" s="2108"/>
      <c r="AN38" s="2108"/>
      <c r="AO38" s="2108"/>
      <c r="AP38" s="2108"/>
      <c r="AQ38" s="2108"/>
      <c r="AR38" s="2108"/>
      <c r="AS38" s="2108"/>
      <c r="AT38" s="2108"/>
      <c r="AU38" s="2108"/>
      <c r="AV38" s="2108"/>
      <c r="AW38" s="2108"/>
      <c r="AX38" s="2108"/>
      <c r="AY38" s="2108"/>
      <c r="AZ38" s="2108"/>
      <c r="BA38" s="2108"/>
      <c r="BB38" s="2108"/>
      <c r="BC38" s="2108"/>
      <c r="BD38" s="2108"/>
      <c r="BE38" s="2108"/>
      <c r="BF38" s="2108"/>
      <c r="BG38" s="2108"/>
      <c r="BH38" s="2108"/>
      <c r="BI38" s="2108"/>
      <c r="BJ38" s="506"/>
      <c r="BK38" s="506"/>
      <c r="BL38" s="507"/>
    </row>
    <row r="39" spans="1:70" s="877" customFormat="1" ht="12" customHeight="1">
      <c r="C39" s="3941" t="s">
        <v>270</v>
      </c>
      <c r="D39" s="2108" t="s">
        <v>1266</v>
      </c>
      <c r="E39" s="2108"/>
      <c r="F39" s="2108"/>
      <c r="G39" s="2108"/>
      <c r="H39" s="2108"/>
      <c r="I39" s="2108"/>
      <c r="J39" s="2108"/>
      <c r="K39" s="2108"/>
      <c r="L39" s="2108"/>
      <c r="M39" s="2108"/>
      <c r="N39" s="2108"/>
      <c r="O39" s="2108"/>
      <c r="P39" s="2108"/>
      <c r="Q39" s="2108"/>
      <c r="R39" s="2108"/>
      <c r="S39" s="2108"/>
      <c r="T39" s="2108"/>
      <c r="U39" s="2108"/>
      <c r="V39" s="2108"/>
      <c r="W39" s="2108"/>
      <c r="X39" s="2108"/>
      <c r="Y39" s="2108"/>
      <c r="Z39" s="2108"/>
      <c r="AA39" s="2108"/>
      <c r="AB39" s="2108"/>
      <c r="AC39" s="2108"/>
      <c r="AD39" s="2108"/>
      <c r="AE39" s="2108"/>
      <c r="AF39" s="2108"/>
      <c r="AG39" s="2108"/>
      <c r="AH39" s="2108"/>
      <c r="AI39" s="2108"/>
      <c r="AJ39" s="2108"/>
      <c r="AK39" s="2108"/>
      <c r="AL39" s="2108"/>
      <c r="AM39" s="2108"/>
      <c r="AN39" s="2108"/>
      <c r="AO39" s="2108"/>
      <c r="AP39" s="2108"/>
      <c r="AQ39" s="2108"/>
      <c r="AR39" s="2108"/>
      <c r="AS39" s="2108"/>
      <c r="AT39" s="2108"/>
      <c r="AU39" s="2108"/>
      <c r="AV39" s="2108"/>
      <c r="AW39" s="2108"/>
      <c r="AX39" s="2108"/>
      <c r="AY39" s="2108"/>
      <c r="AZ39" s="2108"/>
      <c r="BA39" s="2108"/>
      <c r="BB39" s="2108"/>
      <c r="BC39" s="2108"/>
      <c r="BD39" s="2108"/>
      <c r="BE39" s="2108"/>
      <c r="BF39" s="2108"/>
      <c r="BG39" s="2108"/>
      <c r="BH39" s="2108"/>
      <c r="BI39" s="2108"/>
      <c r="BJ39" s="506"/>
      <c r="BK39" s="506"/>
      <c r="BL39" s="507"/>
    </row>
    <row r="40" spans="1:70" s="877" customFormat="1" ht="12" customHeight="1">
      <c r="C40" s="3942"/>
      <c r="D40" s="2108"/>
      <c r="E40" s="2108"/>
      <c r="F40" s="2108"/>
      <c r="G40" s="2108"/>
      <c r="H40" s="2108"/>
      <c r="I40" s="2108"/>
      <c r="J40" s="2108"/>
      <c r="K40" s="2108"/>
      <c r="L40" s="2108"/>
      <c r="M40" s="2108"/>
      <c r="N40" s="2108"/>
      <c r="O40" s="2108"/>
      <c r="P40" s="2108"/>
      <c r="Q40" s="2108"/>
      <c r="R40" s="2108"/>
      <c r="S40" s="2108"/>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c r="BD40" s="2108"/>
      <c r="BE40" s="2108"/>
      <c r="BF40" s="2108"/>
      <c r="BG40" s="2108"/>
      <c r="BH40" s="2108"/>
      <c r="BI40" s="2108"/>
      <c r="BJ40" s="506"/>
      <c r="BK40" s="506"/>
    </row>
    <row r="41" spans="1:70" s="877" customFormat="1" ht="12" customHeight="1">
      <c r="C41" s="928" t="s">
        <v>1547</v>
      </c>
      <c r="D41" s="3596" t="s">
        <v>1584</v>
      </c>
      <c r="E41" s="3596"/>
      <c r="F41" s="3596"/>
      <c r="G41" s="3596"/>
      <c r="H41" s="3596"/>
      <c r="I41" s="3596"/>
      <c r="J41" s="3596"/>
      <c r="K41" s="3596"/>
      <c r="L41" s="3596"/>
      <c r="M41" s="3596"/>
      <c r="N41" s="3596"/>
      <c r="O41" s="3596"/>
      <c r="P41" s="3596"/>
      <c r="Q41" s="3596"/>
      <c r="R41" s="3596"/>
      <c r="S41" s="3596"/>
      <c r="T41" s="3596"/>
      <c r="U41" s="3596"/>
      <c r="V41" s="3596"/>
      <c r="W41" s="3596"/>
      <c r="X41" s="3596"/>
      <c r="Y41" s="3596"/>
      <c r="Z41" s="3596"/>
      <c r="AA41" s="3596"/>
      <c r="AB41" s="3596"/>
      <c r="AC41" s="3596"/>
      <c r="AD41" s="3596"/>
      <c r="AE41" s="3596"/>
      <c r="AF41" s="3596"/>
      <c r="AG41" s="3596"/>
      <c r="AH41" s="3596"/>
      <c r="AI41" s="3596"/>
      <c r="AJ41" s="3596"/>
      <c r="AK41" s="3596"/>
      <c r="AL41" s="3596"/>
      <c r="AM41" s="3596"/>
      <c r="AN41" s="3596"/>
      <c r="AO41" s="3596"/>
      <c r="AP41" s="3596"/>
      <c r="AQ41" s="3596"/>
      <c r="AR41" s="3596"/>
      <c r="AS41" s="3596"/>
      <c r="AT41" s="3596"/>
      <c r="AU41" s="3596"/>
      <c r="AV41" s="3596"/>
      <c r="AW41" s="3596"/>
      <c r="AX41" s="3596"/>
      <c r="AY41" s="3596"/>
      <c r="AZ41" s="3596"/>
      <c r="BA41" s="3596"/>
      <c r="BB41" s="3596"/>
      <c r="BC41" s="3596"/>
      <c r="BD41" s="3596"/>
      <c r="BE41" s="3596"/>
      <c r="BF41" s="3596"/>
      <c r="BG41" s="3596"/>
      <c r="BH41" s="3596"/>
      <c r="BI41" s="3596"/>
      <c r="BJ41" s="929"/>
      <c r="BK41" s="929"/>
    </row>
    <row r="42" spans="1:70" ht="14.1" customHeight="1">
      <c r="A42" s="3275" t="s">
        <v>1550</v>
      </c>
      <c r="B42" s="3276"/>
      <c r="C42" s="3276"/>
      <c r="D42" s="3276"/>
      <c r="E42" s="3276"/>
      <c r="F42" s="3276"/>
      <c r="G42" s="3276"/>
      <c r="H42" s="3276"/>
      <c r="I42" s="3276"/>
      <c r="J42" s="3276"/>
      <c r="K42" s="3276"/>
      <c r="L42" s="3276"/>
      <c r="M42" s="3276"/>
      <c r="N42" s="3276"/>
      <c r="O42" s="3276"/>
      <c r="P42" s="3276"/>
      <c r="Q42" s="3276"/>
      <c r="R42" s="3276"/>
      <c r="S42" s="3276"/>
      <c r="T42" s="3276"/>
      <c r="U42" s="3276"/>
      <c r="V42" s="3276"/>
      <c r="W42" s="3276"/>
      <c r="X42" s="3276"/>
      <c r="Y42" s="3276"/>
      <c r="Z42" s="3276"/>
      <c r="AA42" s="3276"/>
      <c r="AB42" s="3276"/>
      <c r="AC42" s="3276"/>
      <c r="AD42" s="3276"/>
      <c r="AE42" s="3276"/>
      <c r="AF42" s="3276"/>
      <c r="AG42" s="3276"/>
      <c r="AH42" s="3276"/>
      <c r="AI42" s="3276"/>
      <c r="AJ42" s="3276"/>
      <c r="AK42" s="3276"/>
      <c r="AL42" s="3276"/>
      <c r="AM42" s="3276"/>
      <c r="AN42" s="3276"/>
      <c r="AO42" s="3276"/>
      <c r="AP42" s="3276"/>
      <c r="AQ42" s="3276"/>
      <c r="AR42" s="3276"/>
      <c r="AS42" s="3276"/>
      <c r="AT42" s="3276"/>
      <c r="AU42" s="3276"/>
      <c r="AV42" s="3276"/>
      <c r="AW42" s="3276"/>
      <c r="AX42" s="3276"/>
      <c r="AY42" s="3276"/>
      <c r="AZ42" s="3276"/>
      <c r="BA42" s="3276"/>
      <c r="BB42" s="3276"/>
      <c r="BC42" s="3276"/>
      <c r="BD42" s="3276"/>
      <c r="BE42" s="3276"/>
      <c r="BF42" s="3276"/>
      <c r="BG42" s="3276"/>
      <c r="BH42" s="3276"/>
      <c r="BI42" s="3276"/>
      <c r="BJ42" s="3276"/>
      <c r="BK42" s="3276"/>
      <c r="BL42" s="3276"/>
      <c r="BN42" s="194"/>
      <c r="BO42" s="194"/>
      <c r="BP42" s="194"/>
      <c r="BQ42" s="194"/>
      <c r="BR42" s="194"/>
    </row>
    <row r="43" spans="1:70" ht="5.0999999999999996" customHeight="1"/>
    <row r="44" spans="1:70" ht="14.1" customHeight="1">
      <c r="A44" s="3795" t="s">
        <v>1583</v>
      </c>
      <c r="B44" s="3795"/>
      <c r="C44" s="3795"/>
      <c r="D44" s="3795"/>
      <c r="E44" s="3795"/>
      <c r="F44" s="3795"/>
      <c r="G44" s="3795"/>
      <c r="H44" s="3795"/>
      <c r="I44" s="3795"/>
      <c r="J44" s="3795"/>
      <c r="K44" s="3795"/>
      <c r="L44" s="3795"/>
      <c r="M44" s="3795"/>
      <c r="N44" s="3795"/>
      <c r="O44" s="3795"/>
      <c r="P44" s="3795"/>
      <c r="Q44" s="3795"/>
      <c r="R44" s="3795"/>
      <c r="S44" s="3795"/>
      <c r="T44" s="3795"/>
      <c r="U44" s="3795"/>
      <c r="V44" s="3795"/>
      <c r="W44" s="3795"/>
      <c r="X44" s="3795"/>
      <c r="Y44" s="3795"/>
      <c r="Z44" s="3795"/>
      <c r="AA44" s="3795"/>
      <c r="AB44" s="3795"/>
      <c r="AC44" s="3795"/>
      <c r="AD44" s="3795"/>
      <c r="AE44" s="3795"/>
      <c r="AF44" s="3795"/>
      <c r="AG44" s="3795"/>
      <c r="AH44" s="3795"/>
      <c r="AI44" s="3795"/>
      <c r="AJ44" s="3795"/>
      <c r="AK44" s="3795"/>
      <c r="AL44" s="3795"/>
      <c r="AM44" s="3795"/>
      <c r="AN44" s="3795"/>
      <c r="AO44" s="3795"/>
      <c r="AP44" s="3795"/>
      <c r="AQ44" s="3795"/>
      <c r="AR44" s="3795"/>
      <c r="AS44" s="3795"/>
      <c r="AT44" s="3795"/>
      <c r="AU44" s="3795"/>
      <c r="AV44" s="3795"/>
      <c r="AW44" s="3795"/>
      <c r="AX44" s="3795"/>
      <c r="AY44" s="3795"/>
      <c r="AZ44" s="3795"/>
      <c r="BA44" s="3795"/>
      <c r="BB44" s="3795"/>
      <c r="BC44" s="3795"/>
      <c r="BD44" s="3795"/>
      <c r="BE44" s="3795"/>
      <c r="BF44" s="3795"/>
      <c r="BG44" s="3795"/>
      <c r="BH44" s="3795"/>
      <c r="BI44" s="3795"/>
      <c r="BJ44" s="3795"/>
      <c r="BK44" s="3795"/>
      <c r="BL44" s="3795"/>
    </row>
    <row r="45" spans="1:70" ht="6.95" customHeight="1" thickBot="1">
      <c r="A45" s="875"/>
      <c r="B45" s="875"/>
      <c r="C45" s="876"/>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76"/>
      <c r="AE45" s="876"/>
      <c r="AF45" s="876"/>
      <c r="AG45" s="876"/>
    </row>
    <row r="46" spans="1:70" s="877" customFormat="1" ht="12.95" customHeight="1">
      <c r="A46" s="3278" t="s">
        <v>55</v>
      </c>
      <c r="B46" s="3280" t="s">
        <v>56</v>
      </c>
      <c r="C46" s="3281"/>
      <c r="D46" s="3281"/>
      <c r="E46" s="3281"/>
      <c r="F46" s="3282"/>
      <c r="G46" s="3280" t="s">
        <v>51</v>
      </c>
      <c r="H46" s="3281"/>
      <c r="I46" s="3281"/>
      <c r="J46" s="3281"/>
      <c r="K46" s="3281"/>
      <c r="L46" s="3282"/>
      <c r="M46" s="3796" t="s">
        <v>52</v>
      </c>
      <c r="N46" s="3292" t="s">
        <v>950</v>
      </c>
      <c r="O46" s="3295" t="s">
        <v>979</v>
      </c>
      <c r="P46" s="3296"/>
      <c r="Q46" s="3297"/>
      <c r="R46" s="3295" t="s">
        <v>95</v>
      </c>
      <c r="S46" s="3296"/>
      <c r="T46" s="3297"/>
      <c r="U46" s="3280" t="s">
        <v>57</v>
      </c>
      <c r="V46" s="3281"/>
      <c r="W46" s="3281"/>
      <c r="X46" s="3281"/>
      <c r="Y46" s="3281"/>
      <c r="Z46" s="3281"/>
      <c r="AA46" s="3281"/>
      <c r="AB46" s="3281"/>
      <c r="AC46" s="3281"/>
      <c r="AD46" s="3804" t="s">
        <v>1265</v>
      </c>
      <c r="AE46" s="3805"/>
      <c r="AF46" s="3805"/>
      <c r="AG46" s="3806"/>
      <c r="AH46" s="3325" t="s">
        <v>1543</v>
      </c>
      <c r="AI46" s="3326"/>
      <c r="AJ46" s="3326"/>
      <c r="AK46" s="3326"/>
      <c r="AL46" s="3326"/>
      <c r="AM46" s="3326"/>
      <c r="AN46" s="3326"/>
      <c r="AO46" s="3326"/>
      <c r="AP46" s="3326"/>
      <c r="AQ46" s="3326"/>
      <c r="AR46" s="3326"/>
      <c r="AS46" s="3331" t="s">
        <v>1207</v>
      </c>
      <c r="AT46" s="3332"/>
      <c r="AU46" s="3807"/>
      <c r="AV46" s="3810" t="s">
        <v>259</v>
      </c>
      <c r="AW46" s="3811"/>
      <c r="AX46" s="3812"/>
      <c r="AY46" s="3816" t="s">
        <v>1544</v>
      </c>
      <c r="AZ46" s="3817"/>
      <c r="BA46" s="3817"/>
      <c r="BB46" s="3818"/>
      <c r="BC46" s="3352" t="s">
        <v>1742</v>
      </c>
      <c r="BD46" s="3296"/>
      <c r="BE46" s="3296"/>
      <c r="BF46" s="3296"/>
      <c r="BG46" s="3296"/>
      <c r="BH46" s="3296"/>
      <c r="BI46" s="3296"/>
      <c r="BJ46" s="3296"/>
      <c r="BK46" s="3296"/>
      <c r="BL46" s="3353"/>
    </row>
    <row r="47" spans="1:70" s="877" customFormat="1" ht="12.95" customHeight="1">
      <c r="A47" s="3279"/>
      <c r="B47" s="3283"/>
      <c r="C47" s="3284"/>
      <c r="D47" s="3284"/>
      <c r="E47" s="3284"/>
      <c r="F47" s="3285"/>
      <c r="G47" s="3283"/>
      <c r="H47" s="3284"/>
      <c r="I47" s="3284"/>
      <c r="J47" s="3284"/>
      <c r="K47" s="3284"/>
      <c r="L47" s="3285"/>
      <c r="M47" s="3797"/>
      <c r="N47" s="3293"/>
      <c r="O47" s="2087"/>
      <c r="P47" s="2088"/>
      <c r="Q47" s="2089"/>
      <c r="R47" s="2087"/>
      <c r="S47" s="2088"/>
      <c r="T47" s="2089"/>
      <c r="U47" s="3298"/>
      <c r="V47" s="3299"/>
      <c r="W47" s="3299"/>
      <c r="X47" s="3299"/>
      <c r="Y47" s="3299"/>
      <c r="Z47" s="3299"/>
      <c r="AA47" s="3299"/>
      <c r="AB47" s="3299"/>
      <c r="AC47" s="3299"/>
      <c r="AD47" s="3825" t="s">
        <v>1743</v>
      </c>
      <c r="AE47" s="3306"/>
      <c r="AF47" s="3305" t="s">
        <v>1744</v>
      </c>
      <c r="AG47" s="3384"/>
      <c r="AH47" s="3328"/>
      <c r="AI47" s="3329"/>
      <c r="AJ47" s="3329"/>
      <c r="AK47" s="3329"/>
      <c r="AL47" s="3329"/>
      <c r="AM47" s="3329"/>
      <c r="AN47" s="3329"/>
      <c r="AO47" s="3329"/>
      <c r="AP47" s="3329"/>
      <c r="AQ47" s="3329"/>
      <c r="AR47" s="3329"/>
      <c r="AS47" s="3333"/>
      <c r="AT47" s="3334"/>
      <c r="AU47" s="3808"/>
      <c r="AV47" s="3813"/>
      <c r="AW47" s="3814"/>
      <c r="AX47" s="3815"/>
      <c r="AY47" s="3819"/>
      <c r="AZ47" s="3820"/>
      <c r="BA47" s="3820"/>
      <c r="BB47" s="3821"/>
      <c r="BC47" s="3354"/>
      <c r="BD47" s="3355"/>
      <c r="BE47" s="3355"/>
      <c r="BF47" s="3355"/>
      <c r="BG47" s="3355"/>
      <c r="BH47" s="3355"/>
      <c r="BI47" s="3355"/>
      <c r="BJ47" s="3355"/>
      <c r="BK47" s="3355"/>
      <c r="BL47" s="3356"/>
    </row>
    <row r="48" spans="1:70" s="877" customFormat="1" ht="15" customHeight="1">
      <c r="A48" s="3279"/>
      <c r="B48" s="3283"/>
      <c r="C48" s="3284"/>
      <c r="D48" s="3284"/>
      <c r="E48" s="3284"/>
      <c r="F48" s="3285"/>
      <c r="G48" s="3283"/>
      <c r="H48" s="3284"/>
      <c r="I48" s="3284"/>
      <c r="J48" s="3284"/>
      <c r="K48" s="3284"/>
      <c r="L48" s="3285"/>
      <c r="M48" s="3797"/>
      <c r="N48" s="3293"/>
      <c r="O48" s="2090"/>
      <c r="P48" s="2091"/>
      <c r="Q48" s="2092"/>
      <c r="R48" s="2087"/>
      <c r="S48" s="2088"/>
      <c r="T48" s="2089"/>
      <c r="U48" s="3300" t="s">
        <v>58</v>
      </c>
      <c r="V48" s="3301"/>
      <c r="W48" s="3301"/>
      <c r="X48" s="3301"/>
      <c r="Y48" s="3301"/>
      <c r="Z48" s="3302" t="s">
        <v>60</v>
      </c>
      <c r="AA48" s="3303"/>
      <c r="AB48" s="3305" t="s">
        <v>97</v>
      </c>
      <c r="AC48" s="3306"/>
      <c r="AD48" s="3446"/>
      <c r="AE48" s="2088"/>
      <c r="AF48" s="2087"/>
      <c r="AG48" s="2089"/>
      <c r="AH48" s="3307" t="s">
        <v>1745</v>
      </c>
      <c r="AI48" s="3308"/>
      <c r="AJ48" s="3308"/>
      <c r="AK48" s="3308"/>
      <c r="AL48" s="3308"/>
      <c r="AM48" s="3308"/>
      <c r="AN48" s="3308"/>
      <c r="AO48" s="3308"/>
      <c r="AP48" s="3308"/>
      <c r="AQ48" s="3308"/>
      <c r="AR48" s="3308"/>
      <c r="AS48" s="3333"/>
      <c r="AT48" s="3334"/>
      <c r="AU48" s="3808"/>
      <c r="AV48" s="3798" t="s">
        <v>260</v>
      </c>
      <c r="AW48" s="3799"/>
      <c r="AX48" s="3800"/>
      <c r="AY48" s="3819"/>
      <c r="AZ48" s="3820"/>
      <c r="BA48" s="3820"/>
      <c r="BB48" s="3821"/>
      <c r="BC48" s="3316" t="s">
        <v>1545</v>
      </c>
      <c r="BD48" s="3317"/>
      <c r="BE48" s="3317"/>
      <c r="BF48" s="3317"/>
      <c r="BG48" s="3317"/>
      <c r="BH48" s="3317"/>
      <c r="BI48" s="3317"/>
      <c r="BJ48" s="3317"/>
      <c r="BK48" s="3317"/>
      <c r="BL48" s="3318"/>
    </row>
    <row r="49" spans="1:64" s="877" customFormat="1" ht="15" customHeight="1">
      <c r="A49" s="3279"/>
      <c r="B49" s="3286"/>
      <c r="C49" s="3287"/>
      <c r="D49" s="3287"/>
      <c r="E49" s="3287"/>
      <c r="F49" s="3288"/>
      <c r="G49" s="3283"/>
      <c r="H49" s="3284"/>
      <c r="I49" s="3284"/>
      <c r="J49" s="3284"/>
      <c r="K49" s="3284"/>
      <c r="L49" s="3285"/>
      <c r="M49" s="3797"/>
      <c r="N49" s="3293"/>
      <c r="O49" s="3333" t="s">
        <v>868</v>
      </c>
      <c r="P49" s="3334"/>
      <c r="Q49" s="3383"/>
      <c r="R49" s="2087"/>
      <c r="S49" s="2088"/>
      <c r="T49" s="2089"/>
      <c r="U49" s="3305" t="s">
        <v>1540</v>
      </c>
      <c r="V49" s="3306"/>
      <c r="W49" s="3306"/>
      <c r="X49" s="3305" t="s">
        <v>96</v>
      </c>
      <c r="Y49" s="3384"/>
      <c r="Z49" s="3304"/>
      <c r="AA49" s="3304"/>
      <c r="AB49" s="2087"/>
      <c r="AC49" s="2088"/>
      <c r="AD49" s="3446"/>
      <c r="AE49" s="2088"/>
      <c r="AF49" s="2087"/>
      <c r="AG49" s="2089"/>
      <c r="AH49" s="3385" t="s">
        <v>1780</v>
      </c>
      <c r="AI49" s="3386"/>
      <c r="AJ49" s="3387"/>
      <c r="AK49" s="3388" t="s">
        <v>1781</v>
      </c>
      <c r="AL49" s="3389"/>
      <c r="AM49" s="3389"/>
      <c r="AN49" s="3390"/>
      <c r="AO49" s="3385" t="s">
        <v>1199</v>
      </c>
      <c r="AP49" s="3386"/>
      <c r="AQ49" s="3386"/>
      <c r="AR49" s="3387"/>
      <c r="AS49" s="3333"/>
      <c r="AT49" s="3334"/>
      <c r="AU49" s="3808"/>
      <c r="AV49" s="3801"/>
      <c r="AW49" s="3802"/>
      <c r="AX49" s="3803"/>
      <c r="AY49" s="3819"/>
      <c r="AZ49" s="3820"/>
      <c r="BA49" s="3820"/>
      <c r="BB49" s="3821"/>
      <c r="BC49" s="3316"/>
      <c r="BD49" s="3317"/>
      <c r="BE49" s="3317"/>
      <c r="BF49" s="3317"/>
      <c r="BG49" s="3317"/>
      <c r="BH49" s="3317"/>
      <c r="BI49" s="3317"/>
      <c r="BJ49" s="3317"/>
      <c r="BK49" s="3317"/>
      <c r="BL49" s="3318"/>
    </row>
    <row r="50" spans="1:64" s="877" customFormat="1" ht="15" customHeight="1">
      <c r="A50" s="3279"/>
      <c r="B50" s="3362" t="s">
        <v>264</v>
      </c>
      <c r="C50" s="3363"/>
      <c r="D50" s="3364"/>
      <c r="E50" s="3827" t="s">
        <v>263</v>
      </c>
      <c r="F50" s="3828"/>
      <c r="G50" s="3283"/>
      <c r="H50" s="3284"/>
      <c r="I50" s="3284"/>
      <c r="J50" s="3284"/>
      <c r="K50" s="3284"/>
      <c r="L50" s="3285"/>
      <c r="M50" s="3797"/>
      <c r="N50" s="3293"/>
      <c r="O50" s="3333"/>
      <c r="P50" s="3334"/>
      <c r="Q50" s="3383"/>
      <c r="R50" s="2087"/>
      <c r="S50" s="2088"/>
      <c r="T50" s="2089"/>
      <c r="U50" s="2087"/>
      <c r="V50" s="2088"/>
      <c r="W50" s="2088"/>
      <c r="X50" s="2087"/>
      <c r="Y50" s="2089"/>
      <c r="Z50" s="3304"/>
      <c r="AA50" s="3304"/>
      <c r="AB50" s="2087"/>
      <c r="AC50" s="2088"/>
      <c r="AD50" s="3826"/>
      <c r="AE50" s="2091"/>
      <c r="AF50" s="2090"/>
      <c r="AG50" s="2092"/>
      <c r="AH50" s="3370" t="s">
        <v>1782</v>
      </c>
      <c r="AI50" s="3371"/>
      <c r="AJ50" s="3372"/>
      <c r="AK50" s="3370" t="s">
        <v>1783</v>
      </c>
      <c r="AL50" s="3371"/>
      <c r="AM50" s="3371"/>
      <c r="AN50" s="3372"/>
      <c r="AO50" s="3370" t="s">
        <v>1200</v>
      </c>
      <c r="AP50" s="3371"/>
      <c r="AQ50" s="3371"/>
      <c r="AR50" s="3372"/>
      <c r="AS50" s="3333"/>
      <c r="AT50" s="3334"/>
      <c r="AU50" s="3808"/>
      <c r="AV50" s="3831" t="s">
        <v>261</v>
      </c>
      <c r="AW50" s="3832"/>
      <c r="AX50" s="3833"/>
      <c r="AY50" s="3819"/>
      <c r="AZ50" s="3820"/>
      <c r="BA50" s="3820"/>
      <c r="BB50" s="3821"/>
      <c r="BC50" s="3316"/>
      <c r="BD50" s="3317"/>
      <c r="BE50" s="3317"/>
      <c r="BF50" s="3317"/>
      <c r="BG50" s="3317"/>
      <c r="BH50" s="3317"/>
      <c r="BI50" s="3317"/>
      <c r="BJ50" s="3317"/>
      <c r="BK50" s="3317"/>
      <c r="BL50" s="3318"/>
    </row>
    <row r="51" spans="1:64" s="877" customFormat="1" ht="15" customHeight="1">
      <c r="A51" s="3279"/>
      <c r="B51" s="3283"/>
      <c r="C51" s="3284"/>
      <c r="D51" s="3365"/>
      <c r="E51" s="3829"/>
      <c r="F51" s="3830"/>
      <c r="G51" s="3283"/>
      <c r="H51" s="3284"/>
      <c r="I51" s="3284"/>
      <c r="J51" s="3284"/>
      <c r="K51" s="3284"/>
      <c r="L51" s="3285"/>
      <c r="M51" s="3797"/>
      <c r="N51" s="3293"/>
      <c r="O51" s="3333"/>
      <c r="P51" s="3334"/>
      <c r="Q51" s="3383"/>
      <c r="R51" s="2087"/>
      <c r="S51" s="2088"/>
      <c r="T51" s="2089"/>
      <c r="U51" s="2087"/>
      <c r="V51" s="2088"/>
      <c r="W51" s="2088"/>
      <c r="X51" s="2087"/>
      <c r="Y51" s="2089"/>
      <c r="Z51" s="3304"/>
      <c r="AA51" s="3304"/>
      <c r="AB51" s="2087"/>
      <c r="AC51" s="2088"/>
      <c r="AD51" s="3837" t="s">
        <v>267</v>
      </c>
      <c r="AE51" s="3838"/>
      <c r="AF51" s="3838" t="s">
        <v>267</v>
      </c>
      <c r="AG51" s="3838"/>
      <c r="AH51" s="3377" t="s">
        <v>1784</v>
      </c>
      <c r="AI51" s="3378"/>
      <c r="AJ51" s="3379"/>
      <c r="AK51" s="3380" t="s">
        <v>1198</v>
      </c>
      <c r="AL51" s="3381"/>
      <c r="AM51" s="3381"/>
      <c r="AN51" s="3382"/>
      <c r="AO51" s="3377" t="s">
        <v>161</v>
      </c>
      <c r="AP51" s="3378"/>
      <c r="AQ51" s="3378"/>
      <c r="AR51" s="3379"/>
      <c r="AS51" s="3335"/>
      <c r="AT51" s="3336"/>
      <c r="AU51" s="3809"/>
      <c r="AV51" s="3834"/>
      <c r="AW51" s="3835"/>
      <c r="AX51" s="3836"/>
      <c r="AY51" s="3822"/>
      <c r="AZ51" s="3823"/>
      <c r="BA51" s="3823"/>
      <c r="BB51" s="3824"/>
      <c r="BC51" s="3319"/>
      <c r="BD51" s="3320"/>
      <c r="BE51" s="3320"/>
      <c r="BF51" s="3320"/>
      <c r="BG51" s="3320"/>
      <c r="BH51" s="3320"/>
      <c r="BI51" s="3320"/>
      <c r="BJ51" s="3320"/>
      <c r="BK51" s="3320"/>
      <c r="BL51" s="3321"/>
    </row>
    <row r="52" spans="1:64" s="877" customFormat="1" ht="15" customHeight="1">
      <c r="A52" s="3467">
        <v>8</v>
      </c>
      <c r="B52" s="3692"/>
      <c r="C52" s="3693"/>
      <c r="D52" s="3693"/>
      <c r="E52" s="3693"/>
      <c r="F52" s="3694"/>
      <c r="G52" s="3692"/>
      <c r="H52" s="3693"/>
      <c r="I52" s="3693"/>
      <c r="J52" s="3693"/>
      <c r="K52" s="3693"/>
      <c r="L52" s="3694"/>
      <c r="M52" s="3695"/>
      <c r="N52" s="3696"/>
      <c r="O52" s="3650"/>
      <c r="P52" s="3651"/>
      <c r="Q52" s="3652"/>
      <c r="R52" s="3650"/>
      <c r="S52" s="3651"/>
      <c r="T52" s="3652"/>
      <c r="U52" s="4007"/>
      <c r="V52" s="4008"/>
      <c r="W52" s="4008"/>
      <c r="X52" s="3662"/>
      <c r="Y52" s="3470" t="s">
        <v>98</v>
      </c>
      <c r="Z52" s="3664"/>
      <c r="AA52" s="3470" t="s">
        <v>98</v>
      </c>
      <c r="AB52" s="3411">
        <f>IF((X54+Z54)&gt;=12,X52+Z52+1,X52+Z52)</f>
        <v>0</v>
      </c>
      <c r="AC52" s="3469" t="s">
        <v>98</v>
      </c>
      <c r="AD52" s="3995"/>
      <c r="AE52" s="3996"/>
      <c r="AF52" s="3999"/>
      <c r="AG52" s="3996"/>
      <c r="AH52" s="4001"/>
      <c r="AI52" s="4002"/>
      <c r="AJ52" s="4003"/>
      <c r="AK52" s="4004"/>
      <c r="AL52" s="4005"/>
      <c r="AM52" s="4005"/>
      <c r="AN52" s="4006"/>
      <c r="AO52" s="4014"/>
      <c r="AP52" s="4015"/>
      <c r="AQ52" s="4015"/>
      <c r="AR52" s="4016"/>
      <c r="AS52" s="3882">
        <f>AF52+SUM(AH52:AR54)</f>
        <v>0</v>
      </c>
      <c r="AT52" s="3883"/>
      <c r="AU52" s="3884"/>
      <c r="AV52" s="3974"/>
      <c r="AW52" s="3975"/>
      <c r="AX52" s="3976"/>
      <c r="AY52" s="981"/>
      <c r="AZ52" s="981"/>
      <c r="BA52" s="981"/>
      <c r="BB52" s="981"/>
      <c r="BC52" s="3980"/>
      <c r="BD52" s="3981"/>
      <c r="BE52" s="3981"/>
      <c r="BF52" s="3981"/>
      <c r="BG52" s="3981"/>
      <c r="BH52" s="3981"/>
      <c r="BI52" s="3981"/>
      <c r="BJ52" s="3981"/>
      <c r="BK52" s="3981"/>
      <c r="BL52" s="3982"/>
    </row>
    <row r="53" spans="1:64" s="877" customFormat="1" ht="15" customHeight="1">
      <c r="A53" s="3449"/>
      <c r="B53" s="3680"/>
      <c r="C53" s="3681"/>
      <c r="D53" s="3681"/>
      <c r="E53" s="3681"/>
      <c r="F53" s="3682"/>
      <c r="G53" s="3683"/>
      <c r="H53" s="3684"/>
      <c r="I53" s="3684"/>
      <c r="J53" s="3684"/>
      <c r="K53" s="3684"/>
      <c r="L53" s="3685"/>
      <c r="M53" s="3687"/>
      <c r="N53" s="3690"/>
      <c r="O53" s="3717"/>
      <c r="P53" s="3718"/>
      <c r="Q53" s="3719"/>
      <c r="R53" s="3653"/>
      <c r="S53" s="3654"/>
      <c r="T53" s="3655"/>
      <c r="U53" s="3738"/>
      <c r="V53" s="3739"/>
      <c r="W53" s="3739"/>
      <c r="X53" s="3663"/>
      <c r="Y53" s="3459"/>
      <c r="Z53" s="3665"/>
      <c r="AA53" s="3459"/>
      <c r="AB53" s="3412"/>
      <c r="AC53" s="3458"/>
      <c r="AD53" s="3997"/>
      <c r="AE53" s="3998"/>
      <c r="AF53" s="4000"/>
      <c r="AG53" s="3998"/>
      <c r="AH53" s="3989"/>
      <c r="AI53" s="3990"/>
      <c r="AJ53" s="3991"/>
      <c r="AK53" s="3989"/>
      <c r="AL53" s="3990"/>
      <c r="AM53" s="3990"/>
      <c r="AN53" s="3991"/>
      <c r="AO53" s="3992"/>
      <c r="AP53" s="3993"/>
      <c r="AQ53" s="3993"/>
      <c r="AR53" s="3994"/>
      <c r="AS53" s="3885"/>
      <c r="AT53" s="3886"/>
      <c r="AU53" s="3887"/>
      <c r="AV53" s="3977"/>
      <c r="AW53" s="3978"/>
      <c r="AX53" s="3979"/>
      <c r="AY53" s="982"/>
      <c r="AZ53" s="982"/>
      <c r="BA53" s="982"/>
      <c r="BB53" s="982"/>
      <c r="BC53" s="3983"/>
      <c r="BD53" s="3984"/>
      <c r="BE53" s="3984"/>
      <c r="BF53" s="3984"/>
      <c r="BG53" s="3984"/>
      <c r="BH53" s="3984"/>
      <c r="BI53" s="3984"/>
      <c r="BJ53" s="3984"/>
      <c r="BK53" s="3984"/>
      <c r="BL53" s="3985"/>
    </row>
    <row r="54" spans="1:64" s="877" customFormat="1" ht="15" customHeight="1">
      <c r="A54" s="3450"/>
      <c r="B54" s="3697"/>
      <c r="C54" s="3698"/>
      <c r="D54" s="3699"/>
      <c r="E54" s="3700"/>
      <c r="F54" s="3701"/>
      <c r="G54" s="3680"/>
      <c r="H54" s="3681"/>
      <c r="I54" s="3681"/>
      <c r="J54" s="3681"/>
      <c r="K54" s="3681"/>
      <c r="L54" s="3682"/>
      <c r="M54" s="3688"/>
      <c r="N54" s="3691"/>
      <c r="O54" s="3720"/>
      <c r="P54" s="3721"/>
      <c r="Q54" s="3722"/>
      <c r="R54" s="3733"/>
      <c r="S54" s="3734"/>
      <c r="T54" s="3735"/>
      <c r="U54" s="3745"/>
      <c r="V54" s="3746"/>
      <c r="W54" s="3746"/>
      <c r="X54" s="969"/>
      <c r="Y54" s="983" t="s">
        <v>28</v>
      </c>
      <c r="Z54" s="970"/>
      <c r="AA54" s="983" t="s">
        <v>28</v>
      </c>
      <c r="AB54" s="890">
        <f>IF((X54+Z54)&gt;=12,X54+Z54-12,X54+Z54)</f>
        <v>0</v>
      </c>
      <c r="AC54" s="984" t="s">
        <v>28</v>
      </c>
      <c r="AD54" s="1019"/>
      <c r="AE54" s="1020"/>
      <c r="AF54" s="1021"/>
      <c r="AG54" s="1022"/>
      <c r="AH54" s="3989"/>
      <c r="AI54" s="3990"/>
      <c r="AJ54" s="3991"/>
      <c r="AK54" s="4009"/>
      <c r="AL54" s="4010"/>
      <c r="AM54" s="4010"/>
      <c r="AN54" s="4011"/>
      <c r="AO54" s="3992"/>
      <c r="AP54" s="3993"/>
      <c r="AQ54" s="3993"/>
      <c r="AR54" s="3994"/>
      <c r="AS54" s="3885"/>
      <c r="AT54" s="3886"/>
      <c r="AU54" s="3887"/>
      <c r="AV54" s="4012"/>
      <c r="AW54" s="3681"/>
      <c r="AX54" s="4013"/>
      <c r="AY54" s="885"/>
      <c r="AZ54" s="885"/>
      <c r="BA54" s="885"/>
      <c r="BB54" s="885"/>
      <c r="BC54" s="3986"/>
      <c r="BD54" s="3987"/>
      <c r="BE54" s="3987"/>
      <c r="BF54" s="3987"/>
      <c r="BG54" s="3987"/>
      <c r="BH54" s="3987"/>
      <c r="BI54" s="3987"/>
      <c r="BJ54" s="3987"/>
      <c r="BK54" s="3987"/>
      <c r="BL54" s="3988"/>
    </row>
    <row r="55" spans="1:64" s="877" customFormat="1" ht="15" customHeight="1">
      <c r="A55" s="3448">
        <v>9</v>
      </c>
      <c r="B55" s="3677"/>
      <c r="C55" s="3678"/>
      <c r="D55" s="3678"/>
      <c r="E55" s="3678"/>
      <c r="F55" s="3679"/>
      <c r="G55" s="3677"/>
      <c r="H55" s="3678"/>
      <c r="I55" s="3678"/>
      <c r="J55" s="3678"/>
      <c r="K55" s="3678"/>
      <c r="L55" s="3679"/>
      <c r="M55" s="3686"/>
      <c r="N55" s="3689"/>
      <c r="O55" s="3730"/>
      <c r="P55" s="3731"/>
      <c r="Q55" s="3732"/>
      <c r="R55" s="3730"/>
      <c r="S55" s="3731"/>
      <c r="T55" s="3732"/>
      <c r="U55" s="3736"/>
      <c r="V55" s="3737"/>
      <c r="W55" s="3737"/>
      <c r="X55" s="3740"/>
      <c r="Y55" s="3379" t="s">
        <v>98</v>
      </c>
      <c r="Z55" s="3741"/>
      <c r="AA55" s="3379" t="s">
        <v>98</v>
      </c>
      <c r="AB55" s="3504">
        <f>IF((X57+Z57)&gt;=12,X55+Z55+1,X55+Z55)</f>
        <v>0</v>
      </c>
      <c r="AC55" s="3378" t="s">
        <v>98</v>
      </c>
      <c r="AD55" s="4032"/>
      <c r="AE55" s="4033"/>
      <c r="AF55" s="4034"/>
      <c r="AG55" s="4033"/>
      <c r="AH55" s="3989"/>
      <c r="AI55" s="3990"/>
      <c r="AJ55" s="3991"/>
      <c r="AK55" s="3989"/>
      <c r="AL55" s="3990"/>
      <c r="AM55" s="3990"/>
      <c r="AN55" s="3991"/>
      <c r="AO55" s="3992"/>
      <c r="AP55" s="3993"/>
      <c r="AQ55" s="3993"/>
      <c r="AR55" s="3994"/>
      <c r="AS55" s="3478">
        <f>AF55+SUM(AH55:AR57)</f>
        <v>0</v>
      </c>
      <c r="AT55" s="3479"/>
      <c r="AU55" s="3888"/>
      <c r="AV55" s="4017"/>
      <c r="AW55" s="4018"/>
      <c r="AX55" s="4019"/>
      <c r="AY55" s="989"/>
      <c r="AZ55" s="989"/>
      <c r="BA55" s="989"/>
      <c r="BB55" s="989"/>
      <c r="BC55" s="4020"/>
      <c r="BD55" s="4021"/>
      <c r="BE55" s="4021"/>
      <c r="BF55" s="4021"/>
      <c r="BG55" s="4021"/>
      <c r="BH55" s="4021"/>
      <c r="BI55" s="4021"/>
      <c r="BJ55" s="4021"/>
      <c r="BK55" s="4021"/>
      <c r="BL55" s="4022"/>
    </row>
    <row r="56" spans="1:64" s="877" customFormat="1" ht="15" customHeight="1">
      <c r="A56" s="3449"/>
      <c r="B56" s="3680"/>
      <c r="C56" s="3681"/>
      <c r="D56" s="3681"/>
      <c r="E56" s="3681"/>
      <c r="F56" s="3682"/>
      <c r="G56" s="3683"/>
      <c r="H56" s="3684"/>
      <c r="I56" s="3684"/>
      <c r="J56" s="3684"/>
      <c r="K56" s="3684"/>
      <c r="L56" s="3685"/>
      <c r="M56" s="3687"/>
      <c r="N56" s="3690"/>
      <c r="O56" s="3717"/>
      <c r="P56" s="3718"/>
      <c r="Q56" s="3719"/>
      <c r="R56" s="3653"/>
      <c r="S56" s="3654"/>
      <c r="T56" s="3655"/>
      <c r="U56" s="3738"/>
      <c r="V56" s="3739"/>
      <c r="W56" s="3739"/>
      <c r="X56" s="3663"/>
      <c r="Y56" s="3459"/>
      <c r="Z56" s="3665"/>
      <c r="AA56" s="3459"/>
      <c r="AB56" s="3412"/>
      <c r="AC56" s="3458"/>
      <c r="AD56" s="3997"/>
      <c r="AE56" s="3998"/>
      <c r="AF56" s="4000"/>
      <c r="AG56" s="3998"/>
      <c r="AH56" s="3989"/>
      <c r="AI56" s="3990"/>
      <c r="AJ56" s="3991"/>
      <c r="AK56" s="3989"/>
      <c r="AL56" s="3990"/>
      <c r="AM56" s="3990"/>
      <c r="AN56" s="3991"/>
      <c r="AO56" s="3992"/>
      <c r="AP56" s="3993"/>
      <c r="AQ56" s="3993"/>
      <c r="AR56" s="3994"/>
      <c r="AS56" s="3478"/>
      <c r="AT56" s="3479"/>
      <c r="AU56" s="3888"/>
      <c r="AV56" s="4017"/>
      <c r="AW56" s="4018"/>
      <c r="AX56" s="4019"/>
      <c r="AY56" s="982"/>
      <c r="AZ56" s="982"/>
      <c r="BA56" s="982"/>
      <c r="BB56" s="982"/>
      <c r="BC56" s="4023"/>
      <c r="BD56" s="4024"/>
      <c r="BE56" s="4024"/>
      <c r="BF56" s="4024"/>
      <c r="BG56" s="4024"/>
      <c r="BH56" s="4024"/>
      <c r="BI56" s="4024"/>
      <c r="BJ56" s="4024"/>
      <c r="BK56" s="4024"/>
      <c r="BL56" s="4025"/>
    </row>
    <row r="57" spans="1:64" s="877" customFormat="1" ht="15" customHeight="1">
      <c r="A57" s="3450"/>
      <c r="B57" s="3697"/>
      <c r="C57" s="3698"/>
      <c r="D57" s="3699"/>
      <c r="E57" s="3700"/>
      <c r="F57" s="3701"/>
      <c r="G57" s="3680"/>
      <c r="H57" s="3681"/>
      <c r="I57" s="3681"/>
      <c r="J57" s="3681"/>
      <c r="K57" s="3681"/>
      <c r="L57" s="3682"/>
      <c r="M57" s="3688"/>
      <c r="N57" s="3691"/>
      <c r="O57" s="3720"/>
      <c r="P57" s="3721"/>
      <c r="Q57" s="3722"/>
      <c r="R57" s="3733"/>
      <c r="S57" s="3734"/>
      <c r="T57" s="3735"/>
      <c r="U57" s="3745"/>
      <c r="V57" s="3746"/>
      <c r="W57" s="3746"/>
      <c r="X57" s="969"/>
      <c r="Y57" s="983" t="s">
        <v>28</v>
      </c>
      <c r="Z57" s="970"/>
      <c r="AA57" s="983" t="s">
        <v>28</v>
      </c>
      <c r="AB57" s="990">
        <f>IF((X57+Z57)&gt;=12,X57+Z57-12,X57+Z57)</f>
        <v>0</v>
      </c>
      <c r="AC57" s="984" t="s">
        <v>28</v>
      </c>
      <c r="AD57" s="1019"/>
      <c r="AE57" s="1020"/>
      <c r="AF57" s="1021"/>
      <c r="AG57" s="1022"/>
      <c r="AH57" s="3989"/>
      <c r="AI57" s="3990"/>
      <c r="AJ57" s="3991"/>
      <c r="AK57" s="3989"/>
      <c r="AL57" s="3990"/>
      <c r="AM57" s="3990"/>
      <c r="AN57" s="3991"/>
      <c r="AO57" s="3992"/>
      <c r="AP57" s="3993"/>
      <c r="AQ57" s="3993"/>
      <c r="AR57" s="3994"/>
      <c r="AS57" s="3478"/>
      <c r="AT57" s="3479"/>
      <c r="AU57" s="3888"/>
      <c r="AV57" s="4029"/>
      <c r="AW57" s="4030"/>
      <c r="AX57" s="4031"/>
      <c r="AY57" s="885"/>
      <c r="AZ57" s="885"/>
      <c r="BA57" s="885"/>
      <c r="BB57" s="885"/>
      <c r="BC57" s="4026"/>
      <c r="BD57" s="4027"/>
      <c r="BE57" s="4027"/>
      <c r="BF57" s="4027"/>
      <c r="BG57" s="4027"/>
      <c r="BH57" s="4027"/>
      <c r="BI57" s="4027"/>
      <c r="BJ57" s="4027"/>
      <c r="BK57" s="4027"/>
      <c r="BL57" s="4028"/>
    </row>
    <row r="58" spans="1:64" s="877" customFormat="1" ht="15" customHeight="1">
      <c r="A58" s="3449">
        <v>10</v>
      </c>
      <c r="B58" s="3677"/>
      <c r="C58" s="3678"/>
      <c r="D58" s="3678"/>
      <c r="E58" s="3678"/>
      <c r="F58" s="3679"/>
      <c r="G58" s="3677"/>
      <c r="H58" s="3678"/>
      <c r="I58" s="3678"/>
      <c r="J58" s="3678"/>
      <c r="K58" s="3678"/>
      <c r="L58" s="3679"/>
      <c r="M58" s="3686"/>
      <c r="N58" s="3689"/>
      <c r="O58" s="3730"/>
      <c r="P58" s="3731"/>
      <c r="Q58" s="3732"/>
      <c r="R58" s="3730"/>
      <c r="S58" s="3731"/>
      <c r="T58" s="3732"/>
      <c r="U58" s="3736"/>
      <c r="V58" s="3737"/>
      <c r="W58" s="3737"/>
      <c r="X58" s="3740"/>
      <c r="Y58" s="3379" t="s">
        <v>98</v>
      </c>
      <c r="Z58" s="3741"/>
      <c r="AA58" s="3379" t="s">
        <v>98</v>
      </c>
      <c r="AB58" s="3906">
        <f>IF((X60+Z60)&gt;=12,X58+Z58+1,X58+Z58)</f>
        <v>0</v>
      </c>
      <c r="AC58" s="3378" t="s">
        <v>98</v>
      </c>
      <c r="AD58" s="4032"/>
      <c r="AE58" s="4033"/>
      <c r="AF58" s="4034"/>
      <c r="AG58" s="4033"/>
      <c r="AH58" s="3989"/>
      <c r="AI58" s="3990"/>
      <c r="AJ58" s="3991"/>
      <c r="AK58" s="3989"/>
      <c r="AL58" s="3990"/>
      <c r="AM58" s="3990"/>
      <c r="AN58" s="3991"/>
      <c r="AO58" s="3992"/>
      <c r="AP58" s="3993"/>
      <c r="AQ58" s="3993"/>
      <c r="AR58" s="3994"/>
      <c r="AS58" s="3478">
        <f>AF58+SUM(AH58:AR60)</f>
        <v>0</v>
      </c>
      <c r="AT58" s="3479"/>
      <c r="AU58" s="3888"/>
      <c r="AV58" s="4017"/>
      <c r="AW58" s="4018"/>
      <c r="AX58" s="4019"/>
      <c r="AY58" s="989"/>
      <c r="AZ58" s="989"/>
      <c r="BA58" s="989"/>
      <c r="BB58" s="989"/>
      <c r="BC58" s="4020"/>
      <c r="BD58" s="4021"/>
      <c r="BE58" s="4021"/>
      <c r="BF58" s="4021"/>
      <c r="BG58" s="4021"/>
      <c r="BH58" s="4021"/>
      <c r="BI58" s="4021"/>
      <c r="BJ58" s="4021"/>
      <c r="BK58" s="4021"/>
      <c r="BL58" s="4022"/>
    </row>
    <row r="59" spans="1:64" s="877" customFormat="1" ht="15" customHeight="1">
      <c r="A59" s="3449"/>
      <c r="B59" s="3680"/>
      <c r="C59" s="3681"/>
      <c r="D59" s="3681"/>
      <c r="E59" s="3681"/>
      <c r="F59" s="3682"/>
      <c r="G59" s="3683"/>
      <c r="H59" s="3684"/>
      <c r="I59" s="3684"/>
      <c r="J59" s="3684"/>
      <c r="K59" s="3684"/>
      <c r="L59" s="3685"/>
      <c r="M59" s="3687"/>
      <c r="N59" s="3690"/>
      <c r="O59" s="3717"/>
      <c r="P59" s="3718"/>
      <c r="Q59" s="3719"/>
      <c r="R59" s="3653"/>
      <c r="S59" s="3654"/>
      <c r="T59" s="3655"/>
      <c r="U59" s="3738"/>
      <c r="V59" s="3739"/>
      <c r="W59" s="3739"/>
      <c r="X59" s="3663"/>
      <c r="Y59" s="3459"/>
      <c r="Z59" s="3665"/>
      <c r="AA59" s="3459"/>
      <c r="AB59" s="3504"/>
      <c r="AC59" s="3458"/>
      <c r="AD59" s="3997"/>
      <c r="AE59" s="3998"/>
      <c r="AF59" s="4000"/>
      <c r="AG59" s="3998"/>
      <c r="AH59" s="3989"/>
      <c r="AI59" s="3990"/>
      <c r="AJ59" s="3991"/>
      <c r="AK59" s="3989"/>
      <c r="AL59" s="3990"/>
      <c r="AM59" s="3990"/>
      <c r="AN59" s="3991"/>
      <c r="AO59" s="3992"/>
      <c r="AP59" s="3993"/>
      <c r="AQ59" s="3993"/>
      <c r="AR59" s="3994"/>
      <c r="AS59" s="3478"/>
      <c r="AT59" s="3479"/>
      <c r="AU59" s="3888"/>
      <c r="AV59" s="4017"/>
      <c r="AW59" s="4018"/>
      <c r="AX59" s="4019"/>
      <c r="AY59" s="982"/>
      <c r="AZ59" s="982"/>
      <c r="BA59" s="982"/>
      <c r="BB59" s="982"/>
      <c r="BC59" s="4023"/>
      <c r="BD59" s="4024"/>
      <c r="BE59" s="4024"/>
      <c r="BF59" s="4024"/>
      <c r="BG59" s="4024"/>
      <c r="BH59" s="4024"/>
      <c r="BI59" s="4024"/>
      <c r="BJ59" s="4024"/>
      <c r="BK59" s="4024"/>
      <c r="BL59" s="4025"/>
    </row>
    <row r="60" spans="1:64" s="877" customFormat="1" ht="15" customHeight="1">
      <c r="A60" s="3449"/>
      <c r="B60" s="3697"/>
      <c r="C60" s="3698"/>
      <c r="D60" s="3699"/>
      <c r="E60" s="3700"/>
      <c r="F60" s="3701"/>
      <c r="G60" s="3680"/>
      <c r="H60" s="3681"/>
      <c r="I60" s="3681"/>
      <c r="J60" s="3681"/>
      <c r="K60" s="3681"/>
      <c r="L60" s="3682"/>
      <c r="M60" s="3688"/>
      <c r="N60" s="3691"/>
      <c r="O60" s="3720"/>
      <c r="P60" s="3721"/>
      <c r="Q60" s="3722"/>
      <c r="R60" s="3733"/>
      <c r="S60" s="3734"/>
      <c r="T60" s="3735"/>
      <c r="U60" s="3745"/>
      <c r="V60" s="3746"/>
      <c r="W60" s="3746"/>
      <c r="X60" s="969"/>
      <c r="Y60" s="983" t="s">
        <v>28</v>
      </c>
      <c r="Z60" s="970"/>
      <c r="AA60" s="983" t="s">
        <v>28</v>
      </c>
      <c r="AB60" s="991">
        <f>IF((X60+Z60)&gt;=12,X60+Z60-12,X60+Z60)</f>
        <v>0</v>
      </c>
      <c r="AC60" s="984" t="s">
        <v>28</v>
      </c>
      <c r="AD60" s="1019"/>
      <c r="AE60" s="1023"/>
      <c r="AF60" s="1021"/>
      <c r="AG60" s="1022"/>
      <c r="AH60" s="3989"/>
      <c r="AI60" s="3990"/>
      <c r="AJ60" s="3991"/>
      <c r="AK60" s="3989"/>
      <c r="AL60" s="3990"/>
      <c r="AM60" s="3990"/>
      <c r="AN60" s="3991"/>
      <c r="AO60" s="3992"/>
      <c r="AP60" s="3993"/>
      <c r="AQ60" s="3993"/>
      <c r="AR60" s="3994"/>
      <c r="AS60" s="3478"/>
      <c r="AT60" s="3479"/>
      <c r="AU60" s="3888"/>
      <c r="AV60" s="4029"/>
      <c r="AW60" s="4030"/>
      <c r="AX60" s="4031"/>
      <c r="AY60" s="885"/>
      <c r="AZ60" s="885"/>
      <c r="BA60" s="885"/>
      <c r="BB60" s="885"/>
      <c r="BC60" s="4026"/>
      <c r="BD60" s="4027"/>
      <c r="BE60" s="4027"/>
      <c r="BF60" s="4027"/>
      <c r="BG60" s="4027"/>
      <c r="BH60" s="4027"/>
      <c r="BI60" s="4027"/>
      <c r="BJ60" s="4027"/>
      <c r="BK60" s="4027"/>
      <c r="BL60" s="4028"/>
    </row>
    <row r="61" spans="1:64" s="877" customFormat="1" ht="15" customHeight="1">
      <c r="A61" s="3448">
        <v>11</v>
      </c>
      <c r="B61" s="3677"/>
      <c r="C61" s="3678"/>
      <c r="D61" s="3678"/>
      <c r="E61" s="3678"/>
      <c r="F61" s="3679"/>
      <c r="G61" s="3677"/>
      <c r="H61" s="3678"/>
      <c r="I61" s="3678"/>
      <c r="J61" s="3678"/>
      <c r="K61" s="3678"/>
      <c r="L61" s="3679"/>
      <c r="M61" s="3686"/>
      <c r="N61" s="3689"/>
      <c r="O61" s="3730"/>
      <c r="P61" s="3731"/>
      <c r="Q61" s="3732"/>
      <c r="R61" s="3730"/>
      <c r="S61" s="3731"/>
      <c r="T61" s="3732"/>
      <c r="U61" s="3736"/>
      <c r="V61" s="3737"/>
      <c r="W61" s="3737"/>
      <c r="X61" s="3740"/>
      <c r="Y61" s="3379" t="s">
        <v>98</v>
      </c>
      <c r="Z61" s="3741"/>
      <c r="AA61" s="3379" t="s">
        <v>98</v>
      </c>
      <c r="AB61" s="3906">
        <f>IF((X63+Z63)&gt;=12,X61+Z61+1,X61+Z61)</f>
        <v>0</v>
      </c>
      <c r="AC61" s="3378" t="s">
        <v>98</v>
      </c>
      <c r="AD61" s="4032"/>
      <c r="AE61" s="4033"/>
      <c r="AF61" s="4034"/>
      <c r="AG61" s="4033"/>
      <c r="AH61" s="3989"/>
      <c r="AI61" s="3990"/>
      <c r="AJ61" s="3991"/>
      <c r="AK61" s="3989"/>
      <c r="AL61" s="3990"/>
      <c r="AM61" s="3990"/>
      <c r="AN61" s="3991"/>
      <c r="AO61" s="3992"/>
      <c r="AP61" s="3993"/>
      <c r="AQ61" s="3993"/>
      <c r="AR61" s="3994"/>
      <c r="AS61" s="3478">
        <f>AF61+SUM(AH61:AR63)</f>
        <v>0</v>
      </c>
      <c r="AT61" s="3479"/>
      <c r="AU61" s="3888"/>
      <c r="AV61" s="4017"/>
      <c r="AW61" s="4018"/>
      <c r="AX61" s="4019"/>
      <c r="AY61" s="989"/>
      <c r="AZ61" s="989"/>
      <c r="BA61" s="989"/>
      <c r="BB61" s="989"/>
      <c r="BC61" s="4020"/>
      <c r="BD61" s="4021"/>
      <c r="BE61" s="4021"/>
      <c r="BF61" s="4021"/>
      <c r="BG61" s="4021"/>
      <c r="BH61" s="4021"/>
      <c r="BI61" s="4021"/>
      <c r="BJ61" s="4021"/>
      <c r="BK61" s="4021"/>
      <c r="BL61" s="4022"/>
    </row>
    <row r="62" spans="1:64" s="877" customFormat="1" ht="15" customHeight="1">
      <c r="A62" s="3449"/>
      <c r="B62" s="3680"/>
      <c r="C62" s="3681"/>
      <c r="D62" s="3681"/>
      <c r="E62" s="3681"/>
      <c r="F62" s="3682"/>
      <c r="G62" s="3683"/>
      <c r="H62" s="3684"/>
      <c r="I62" s="3684"/>
      <c r="J62" s="3684"/>
      <c r="K62" s="3684"/>
      <c r="L62" s="3685"/>
      <c r="M62" s="3687"/>
      <c r="N62" s="3690"/>
      <c r="O62" s="4035"/>
      <c r="P62" s="4036"/>
      <c r="Q62" s="4037"/>
      <c r="R62" s="3653"/>
      <c r="S62" s="3654"/>
      <c r="T62" s="3655"/>
      <c r="U62" s="3738"/>
      <c r="V62" s="3739"/>
      <c r="W62" s="3739"/>
      <c r="X62" s="3663"/>
      <c r="Y62" s="3459"/>
      <c r="Z62" s="3665"/>
      <c r="AA62" s="3459"/>
      <c r="AB62" s="3504"/>
      <c r="AC62" s="3458"/>
      <c r="AD62" s="3997"/>
      <c r="AE62" s="3998"/>
      <c r="AF62" s="4000"/>
      <c r="AG62" s="3998"/>
      <c r="AH62" s="3989"/>
      <c r="AI62" s="3990"/>
      <c r="AJ62" s="3991"/>
      <c r="AK62" s="3989"/>
      <c r="AL62" s="3990"/>
      <c r="AM62" s="3990"/>
      <c r="AN62" s="3991"/>
      <c r="AO62" s="3992"/>
      <c r="AP62" s="3993"/>
      <c r="AQ62" s="3993"/>
      <c r="AR62" s="3994"/>
      <c r="AS62" s="3478"/>
      <c r="AT62" s="3479"/>
      <c r="AU62" s="3888"/>
      <c r="AV62" s="4017"/>
      <c r="AW62" s="4018"/>
      <c r="AX62" s="4019"/>
      <c r="AY62" s="982"/>
      <c r="AZ62" s="982"/>
      <c r="BA62" s="982"/>
      <c r="BB62" s="982"/>
      <c r="BC62" s="4023"/>
      <c r="BD62" s="4024"/>
      <c r="BE62" s="4024"/>
      <c r="BF62" s="4024"/>
      <c r="BG62" s="4024"/>
      <c r="BH62" s="4024"/>
      <c r="BI62" s="4024"/>
      <c r="BJ62" s="4024"/>
      <c r="BK62" s="4024"/>
      <c r="BL62" s="4025"/>
    </row>
    <row r="63" spans="1:64" s="877" customFormat="1" ht="15" customHeight="1">
      <c r="A63" s="3450"/>
      <c r="B63" s="3697"/>
      <c r="C63" s="3698"/>
      <c r="D63" s="3699"/>
      <c r="E63" s="3700"/>
      <c r="F63" s="3701"/>
      <c r="G63" s="3680"/>
      <c r="H63" s="3681"/>
      <c r="I63" s="3681"/>
      <c r="J63" s="3681"/>
      <c r="K63" s="3681"/>
      <c r="L63" s="3682"/>
      <c r="M63" s="3688"/>
      <c r="N63" s="3691"/>
      <c r="O63" s="4038"/>
      <c r="P63" s="4039"/>
      <c r="Q63" s="4040"/>
      <c r="R63" s="3733"/>
      <c r="S63" s="3734"/>
      <c r="T63" s="3735"/>
      <c r="U63" s="3745"/>
      <c r="V63" s="3746"/>
      <c r="W63" s="3746"/>
      <c r="X63" s="969"/>
      <c r="Y63" s="983" t="s">
        <v>28</v>
      </c>
      <c r="Z63" s="970"/>
      <c r="AA63" s="983" t="s">
        <v>28</v>
      </c>
      <c r="AB63" s="991">
        <f>IF((X63+Z63)&gt;=12,X63+Z63-12,X63+Z63)</f>
        <v>0</v>
      </c>
      <c r="AC63" s="984" t="s">
        <v>28</v>
      </c>
      <c r="AD63" s="1019"/>
      <c r="AE63" s="1020"/>
      <c r="AF63" s="1021"/>
      <c r="AG63" s="1022"/>
      <c r="AH63" s="3989"/>
      <c r="AI63" s="3990"/>
      <c r="AJ63" s="3991"/>
      <c r="AK63" s="3989"/>
      <c r="AL63" s="3990"/>
      <c r="AM63" s="3990"/>
      <c r="AN63" s="3991"/>
      <c r="AO63" s="3992"/>
      <c r="AP63" s="3993"/>
      <c r="AQ63" s="3993"/>
      <c r="AR63" s="3994"/>
      <c r="AS63" s="3478"/>
      <c r="AT63" s="3479"/>
      <c r="AU63" s="3888"/>
      <c r="AV63" s="4029"/>
      <c r="AW63" s="4030"/>
      <c r="AX63" s="4031"/>
      <c r="AY63" s="885"/>
      <c r="AZ63" s="885"/>
      <c r="BA63" s="885"/>
      <c r="BB63" s="885"/>
      <c r="BC63" s="4026"/>
      <c r="BD63" s="4027"/>
      <c r="BE63" s="4027"/>
      <c r="BF63" s="4027"/>
      <c r="BG63" s="4027"/>
      <c r="BH63" s="4027"/>
      <c r="BI63" s="4027"/>
      <c r="BJ63" s="4027"/>
      <c r="BK63" s="4027"/>
      <c r="BL63" s="4028"/>
    </row>
    <row r="64" spans="1:64" s="877" customFormat="1" ht="15" customHeight="1">
      <c r="A64" s="3449">
        <v>12</v>
      </c>
      <c r="B64" s="3683"/>
      <c r="C64" s="3684"/>
      <c r="D64" s="3684"/>
      <c r="E64" s="3684"/>
      <c r="F64" s="3685"/>
      <c r="G64" s="3677"/>
      <c r="H64" s="3678"/>
      <c r="I64" s="3678"/>
      <c r="J64" s="3678"/>
      <c r="K64" s="3678"/>
      <c r="L64" s="3679"/>
      <c r="M64" s="3687"/>
      <c r="N64" s="3690"/>
      <c r="O64" s="3730"/>
      <c r="P64" s="3731"/>
      <c r="Q64" s="3732"/>
      <c r="R64" s="3653"/>
      <c r="S64" s="3654"/>
      <c r="T64" s="3655"/>
      <c r="U64" s="3738"/>
      <c r="V64" s="3739"/>
      <c r="W64" s="3739"/>
      <c r="X64" s="3663"/>
      <c r="Y64" s="3459" t="s">
        <v>98</v>
      </c>
      <c r="Z64" s="3665"/>
      <c r="AA64" s="3459" t="s">
        <v>98</v>
      </c>
      <c r="AB64" s="3906">
        <f>IF((X66+Z66)&gt;=12,X64+Z64+1,X64+Z64)</f>
        <v>0</v>
      </c>
      <c r="AC64" s="3458" t="s">
        <v>98</v>
      </c>
      <c r="AD64" s="4041"/>
      <c r="AE64" s="4042"/>
      <c r="AF64" s="4043"/>
      <c r="AG64" s="4042"/>
      <c r="AH64" s="3989"/>
      <c r="AI64" s="3990"/>
      <c r="AJ64" s="3991"/>
      <c r="AK64" s="3989"/>
      <c r="AL64" s="3990"/>
      <c r="AM64" s="3990"/>
      <c r="AN64" s="3991"/>
      <c r="AO64" s="3992"/>
      <c r="AP64" s="3993"/>
      <c r="AQ64" s="3993"/>
      <c r="AR64" s="3994"/>
      <c r="AS64" s="3478">
        <f>AF64+SUM(AH64:AR66)</f>
        <v>0</v>
      </c>
      <c r="AT64" s="3479"/>
      <c r="AU64" s="3888"/>
      <c r="AV64" s="4017"/>
      <c r="AW64" s="4018"/>
      <c r="AX64" s="4019"/>
      <c r="AY64" s="989"/>
      <c r="AZ64" s="989"/>
      <c r="BA64" s="989"/>
      <c r="BB64" s="989"/>
      <c r="BC64" s="4020"/>
      <c r="BD64" s="4021"/>
      <c r="BE64" s="4021"/>
      <c r="BF64" s="4021"/>
      <c r="BG64" s="4021"/>
      <c r="BH64" s="4021"/>
      <c r="BI64" s="4021"/>
      <c r="BJ64" s="4021"/>
      <c r="BK64" s="4021"/>
      <c r="BL64" s="4022"/>
    </row>
    <row r="65" spans="1:71" s="877" customFormat="1" ht="15" customHeight="1">
      <c r="A65" s="3449"/>
      <c r="B65" s="3680"/>
      <c r="C65" s="3681"/>
      <c r="D65" s="3681"/>
      <c r="E65" s="3681"/>
      <c r="F65" s="3682"/>
      <c r="G65" s="3683"/>
      <c r="H65" s="3684"/>
      <c r="I65" s="3684"/>
      <c r="J65" s="3684"/>
      <c r="K65" s="3684"/>
      <c r="L65" s="3685"/>
      <c r="M65" s="3687"/>
      <c r="N65" s="3690"/>
      <c r="O65" s="4035"/>
      <c r="P65" s="4036"/>
      <c r="Q65" s="4037"/>
      <c r="R65" s="3653"/>
      <c r="S65" s="3654"/>
      <c r="T65" s="3655"/>
      <c r="U65" s="3738"/>
      <c r="V65" s="3739"/>
      <c r="W65" s="3739"/>
      <c r="X65" s="3663"/>
      <c r="Y65" s="3459"/>
      <c r="Z65" s="3665"/>
      <c r="AA65" s="3459"/>
      <c r="AB65" s="3504"/>
      <c r="AC65" s="3458"/>
      <c r="AD65" s="3997"/>
      <c r="AE65" s="3998"/>
      <c r="AF65" s="4000"/>
      <c r="AG65" s="3998"/>
      <c r="AH65" s="3989"/>
      <c r="AI65" s="3990"/>
      <c r="AJ65" s="3991"/>
      <c r="AK65" s="3989"/>
      <c r="AL65" s="3990"/>
      <c r="AM65" s="3990"/>
      <c r="AN65" s="3991"/>
      <c r="AO65" s="3992"/>
      <c r="AP65" s="3993"/>
      <c r="AQ65" s="3993"/>
      <c r="AR65" s="3994"/>
      <c r="AS65" s="3478"/>
      <c r="AT65" s="3479"/>
      <c r="AU65" s="3888"/>
      <c r="AV65" s="4017"/>
      <c r="AW65" s="4018"/>
      <c r="AX65" s="4019"/>
      <c r="AY65" s="982"/>
      <c r="AZ65" s="982"/>
      <c r="BA65" s="982"/>
      <c r="BB65" s="982"/>
      <c r="BC65" s="4023"/>
      <c r="BD65" s="4024"/>
      <c r="BE65" s="4024"/>
      <c r="BF65" s="4024"/>
      <c r="BG65" s="4024"/>
      <c r="BH65" s="4024"/>
      <c r="BI65" s="4024"/>
      <c r="BJ65" s="4024"/>
      <c r="BK65" s="4024"/>
      <c r="BL65" s="4025"/>
    </row>
    <row r="66" spans="1:71" s="877" customFormat="1" ht="15" customHeight="1">
      <c r="A66" s="3449"/>
      <c r="B66" s="4044"/>
      <c r="C66" s="4045"/>
      <c r="D66" s="4046"/>
      <c r="E66" s="4047"/>
      <c r="F66" s="4048"/>
      <c r="G66" s="3680"/>
      <c r="H66" s="3681"/>
      <c r="I66" s="3681"/>
      <c r="J66" s="3681"/>
      <c r="K66" s="3681"/>
      <c r="L66" s="3682"/>
      <c r="M66" s="3687"/>
      <c r="N66" s="3690"/>
      <c r="O66" s="4038"/>
      <c r="P66" s="4039"/>
      <c r="Q66" s="4040"/>
      <c r="R66" s="3653"/>
      <c r="S66" s="3654"/>
      <c r="T66" s="3655"/>
      <c r="U66" s="3636"/>
      <c r="V66" s="3637"/>
      <c r="W66" s="3637"/>
      <c r="X66" s="963"/>
      <c r="Y66" s="993" t="s">
        <v>28</v>
      </c>
      <c r="Z66" s="964"/>
      <c r="AA66" s="993" t="s">
        <v>28</v>
      </c>
      <c r="AB66" s="991">
        <f>IF((X66+Z66)&gt;=12,X66+Z66-12,X66+Z66)</f>
        <v>0</v>
      </c>
      <c r="AC66" s="955" t="s">
        <v>28</v>
      </c>
      <c r="AD66" s="1024"/>
      <c r="AE66" s="1025"/>
      <c r="AF66" s="1026"/>
      <c r="AG66" s="1027"/>
      <c r="AH66" s="3989"/>
      <c r="AI66" s="3990"/>
      <c r="AJ66" s="3991"/>
      <c r="AK66" s="3989"/>
      <c r="AL66" s="3990"/>
      <c r="AM66" s="3990"/>
      <c r="AN66" s="3991"/>
      <c r="AO66" s="3992"/>
      <c r="AP66" s="3993"/>
      <c r="AQ66" s="3993"/>
      <c r="AR66" s="3994"/>
      <c r="AS66" s="3478"/>
      <c r="AT66" s="3479"/>
      <c r="AU66" s="3888"/>
      <c r="AV66" s="4029"/>
      <c r="AW66" s="4030"/>
      <c r="AX66" s="4031"/>
      <c r="AY66" s="885"/>
      <c r="AZ66" s="885"/>
      <c r="BA66" s="885"/>
      <c r="BB66" s="885"/>
      <c r="BC66" s="4026"/>
      <c r="BD66" s="4027"/>
      <c r="BE66" s="4027"/>
      <c r="BF66" s="4027"/>
      <c r="BG66" s="4027"/>
      <c r="BH66" s="4027"/>
      <c r="BI66" s="4027"/>
      <c r="BJ66" s="4027"/>
      <c r="BK66" s="4027"/>
      <c r="BL66" s="4028"/>
    </row>
    <row r="67" spans="1:71" s="877" customFormat="1" ht="15" customHeight="1">
      <c r="A67" s="3448">
        <v>13</v>
      </c>
      <c r="B67" s="3677"/>
      <c r="C67" s="3678"/>
      <c r="D67" s="3678"/>
      <c r="E67" s="3678"/>
      <c r="F67" s="3679"/>
      <c r="G67" s="3677"/>
      <c r="H67" s="3678"/>
      <c r="I67" s="3678"/>
      <c r="J67" s="3678"/>
      <c r="K67" s="3678"/>
      <c r="L67" s="3679"/>
      <c r="M67" s="3686"/>
      <c r="N67" s="3689"/>
      <c r="O67" s="3730"/>
      <c r="P67" s="3731"/>
      <c r="Q67" s="3732"/>
      <c r="R67" s="3730"/>
      <c r="S67" s="3731"/>
      <c r="T67" s="3732"/>
      <c r="U67" s="3736"/>
      <c r="V67" s="3737"/>
      <c r="W67" s="3737"/>
      <c r="X67" s="3740"/>
      <c r="Y67" s="3379" t="s">
        <v>98</v>
      </c>
      <c r="Z67" s="3741"/>
      <c r="AA67" s="3379" t="s">
        <v>98</v>
      </c>
      <c r="AB67" s="3412">
        <f>IF((X69+Z69)&gt;=12,X67+Z67+1,X67+Z67)</f>
        <v>0</v>
      </c>
      <c r="AC67" s="3378" t="s">
        <v>98</v>
      </c>
      <c r="AD67" s="4032"/>
      <c r="AE67" s="4033"/>
      <c r="AF67" s="4034"/>
      <c r="AG67" s="4033"/>
      <c r="AH67" s="3989"/>
      <c r="AI67" s="3990"/>
      <c r="AJ67" s="3991"/>
      <c r="AK67" s="3989"/>
      <c r="AL67" s="3990"/>
      <c r="AM67" s="3990"/>
      <c r="AN67" s="3991"/>
      <c r="AO67" s="3992"/>
      <c r="AP67" s="3993"/>
      <c r="AQ67" s="3993"/>
      <c r="AR67" s="3994"/>
      <c r="AS67" s="3478">
        <f>AF67+SUM(AH67:AR69)</f>
        <v>0</v>
      </c>
      <c r="AT67" s="3479"/>
      <c r="AU67" s="3888"/>
      <c r="AV67" s="4017"/>
      <c r="AW67" s="4018"/>
      <c r="AX67" s="4019"/>
      <c r="AY67" s="989"/>
      <c r="AZ67" s="989"/>
      <c r="BA67" s="989"/>
      <c r="BB67" s="989"/>
      <c r="BC67" s="4020"/>
      <c r="BD67" s="4049"/>
      <c r="BE67" s="4049"/>
      <c r="BF67" s="4049"/>
      <c r="BG67" s="4049"/>
      <c r="BH67" s="4049"/>
      <c r="BI67" s="4049"/>
      <c r="BJ67" s="4049"/>
      <c r="BK67" s="4049"/>
      <c r="BL67" s="4050"/>
    </row>
    <row r="68" spans="1:71" s="877" customFormat="1" ht="15" customHeight="1">
      <c r="A68" s="3449"/>
      <c r="B68" s="3680"/>
      <c r="C68" s="3681"/>
      <c r="D68" s="3681"/>
      <c r="E68" s="3681"/>
      <c r="F68" s="3682"/>
      <c r="G68" s="3683"/>
      <c r="H68" s="3684"/>
      <c r="I68" s="3684"/>
      <c r="J68" s="3684"/>
      <c r="K68" s="3684"/>
      <c r="L68" s="3685"/>
      <c r="M68" s="3687"/>
      <c r="N68" s="3690"/>
      <c r="O68" s="4035"/>
      <c r="P68" s="4036"/>
      <c r="Q68" s="4037"/>
      <c r="R68" s="3653"/>
      <c r="S68" s="3654"/>
      <c r="T68" s="3655"/>
      <c r="U68" s="3738"/>
      <c r="V68" s="3739"/>
      <c r="W68" s="3739"/>
      <c r="X68" s="3663"/>
      <c r="Y68" s="3459"/>
      <c r="Z68" s="3665"/>
      <c r="AA68" s="3459"/>
      <c r="AB68" s="3412"/>
      <c r="AC68" s="3458"/>
      <c r="AD68" s="3997"/>
      <c r="AE68" s="3998"/>
      <c r="AF68" s="4000"/>
      <c r="AG68" s="3998"/>
      <c r="AH68" s="3989"/>
      <c r="AI68" s="3990"/>
      <c r="AJ68" s="3991"/>
      <c r="AK68" s="3989"/>
      <c r="AL68" s="3990"/>
      <c r="AM68" s="3990"/>
      <c r="AN68" s="3991"/>
      <c r="AO68" s="3992"/>
      <c r="AP68" s="3993"/>
      <c r="AQ68" s="3993"/>
      <c r="AR68" s="3994"/>
      <c r="AS68" s="3478"/>
      <c r="AT68" s="3479"/>
      <c r="AU68" s="3888"/>
      <c r="AV68" s="4017"/>
      <c r="AW68" s="4018"/>
      <c r="AX68" s="4019"/>
      <c r="AY68" s="982"/>
      <c r="AZ68" s="982"/>
      <c r="BA68" s="982"/>
      <c r="BB68" s="982"/>
      <c r="BC68" s="3983"/>
      <c r="BD68" s="3984"/>
      <c r="BE68" s="3984"/>
      <c r="BF68" s="3984"/>
      <c r="BG68" s="3984"/>
      <c r="BH68" s="3984"/>
      <c r="BI68" s="3984"/>
      <c r="BJ68" s="3984"/>
      <c r="BK68" s="3984"/>
      <c r="BL68" s="3985"/>
    </row>
    <row r="69" spans="1:71" s="877" customFormat="1" ht="15" customHeight="1">
      <c r="A69" s="3450"/>
      <c r="B69" s="3697"/>
      <c r="C69" s="3698"/>
      <c r="D69" s="3699"/>
      <c r="E69" s="3700"/>
      <c r="F69" s="3701"/>
      <c r="G69" s="3680"/>
      <c r="H69" s="3681"/>
      <c r="I69" s="3681"/>
      <c r="J69" s="3681"/>
      <c r="K69" s="3681"/>
      <c r="L69" s="3682"/>
      <c r="M69" s="3688"/>
      <c r="N69" s="3691"/>
      <c r="O69" s="4038"/>
      <c r="P69" s="4039"/>
      <c r="Q69" s="4040"/>
      <c r="R69" s="3733"/>
      <c r="S69" s="3734"/>
      <c r="T69" s="3735"/>
      <c r="U69" s="3745"/>
      <c r="V69" s="3746"/>
      <c r="W69" s="3746"/>
      <c r="X69" s="969"/>
      <c r="Y69" s="983" t="s">
        <v>28</v>
      </c>
      <c r="Z69" s="970"/>
      <c r="AA69" s="983" t="s">
        <v>28</v>
      </c>
      <c r="AB69" s="991">
        <f>IF((X69+Z69)&gt;=12,X69+Z69-12,X69+Z69)</f>
        <v>0</v>
      </c>
      <c r="AC69" s="984" t="s">
        <v>28</v>
      </c>
      <c r="AD69" s="1019"/>
      <c r="AE69" s="1020"/>
      <c r="AF69" s="1021"/>
      <c r="AG69" s="1022"/>
      <c r="AH69" s="3989"/>
      <c r="AI69" s="3990"/>
      <c r="AJ69" s="3991"/>
      <c r="AK69" s="3989"/>
      <c r="AL69" s="3990"/>
      <c r="AM69" s="3990"/>
      <c r="AN69" s="3991"/>
      <c r="AO69" s="3992"/>
      <c r="AP69" s="3993"/>
      <c r="AQ69" s="3993"/>
      <c r="AR69" s="3994"/>
      <c r="AS69" s="3478"/>
      <c r="AT69" s="3479"/>
      <c r="AU69" s="3888"/>
      <c r="AV69" s="4029"/>
      <c r="AW69" s="4030"/>
      <c r="AX69" s="4031"/>
      <c r="AY69" s="885"/>
      <c r="AZ69" s="885"/>
      <c r="BA69" s="885"/>
      <c r="BB69" s="885"/>
      <c r="BC69" s="3986"/>
      <c r="BD69" s="3987"/>
      <c r="BE69" s="3987"/>
      <c r="BF69" s="3987"/>
      <c r="BG69" s="3987"/>
      <c r="BH69" s="3987"/>
      <c r="BI69" s="3987"/>
      <c r="BJ69" s="3987"/>
      <c r="BK69" s="3987"/>
      <c r="BL69" s="3988"/>
      <c r="BS69" s="998"/>
    </row>
    <row r="70" spans="1:71" s="877" customFormat="1" ht="15" customHeight="1">
      <c r="A70" s="3449">
        <v>14</v>
      </c>
      <c r="B70" s="3683"/>
      <c r="C70" s="3684"/>
      <c r="D70" s="3684"/>
      <c r="E70" s="3684"/>
      <c r="F70" s="3685"/>
      <c r="G70" s="3677"/>
      <c r="H70" s="3678"/>
      <c r="I70" s="3678"/>
      <c r="J70" s="3678"/>
      <c r="K70" s="3678"/>
      <c r="L70" s="3679"/>
      <c r="M70" s="3687"/>
      <c r="N70" s="3690"/>
      <c r="O70" s="3730"/>
      <c r="P70" s="3731"/>
      <c r="Q70" s="3732"/>
      <c r="R70" s="3653"/>
      <c r="S70" s="3654"/>
      <c r="T70" s="3655"/>
      <c r="U70" s="3738"/>
      <c r="V70" s="3739"/>
      <c r="W70" s="3739"/>
      <c r="X70" s="3663"/>
      <c r="Y70" s="3459" t="s">
        <v>98</v>
      </c>
      <c r="Z70" s="3665"/>
      <c r="AA70" s="3459" t="s">
        <v>98</v>
      </c>
      <c r="AB70" s="3412">
        <f>IF((X72+Z72)&gt;=12,X70+Z70+1,X70+Z70)</f>
        <v>0</v>
      </c>
      <c r="AC70" s="3458" t="s">
        <v>98</v>
      </c>
      <c r="AD70" s="4041"/>
      <c r="AE70" s="4042"/>
      <c r="AF70" s="4043"/>
      <c r="AG70" s="4042"/>
      <c r="AH70" s="3989"/>
      <c r="AI70" s="3990"/>
      <c r="AJ70" s="3991"/>
      <c r="AK70" s="3989"/>
      <c r="AL70" s="3990"/>
      <c r="AM70" s="3990"/>
      <c r="AN70" s="3991"/>
      <c r="AO70" s="3992"/>
      <c r="AP70" s="3993"/>
      <c r="AQ70" s="3993"/>
      <c r="AR70" s="3994"/>
      <c r="AS70" s="3885">
        <f>AF70+SUM(AH70:AR72)</f>
        <v>0</v>
      </c>
      <c r="AT70" s="3886"/>
      <c r="AU70" s="3887"/>
      <c r="AV70" s="4017"/>
      <c r="AW70" s="4018"/>
      <c r="AX70" s="4019"/>
      <c r="AY70" s="989"/>
      <c r="AZ70" s="989"/>
      <c r="BA70" s="989"/>
      <c r="BB70" s="989"/>
      <c r="BC70" s="4020"/>
      <c r="BD70" s="4049"/>
      <c r="BE70" s="4049"/>
      <c r="BF70" s="4049"/>
      <c r="BG70" s="4049"/>
      <c r="BH70" s="4049"/>
      <c r="BI70" s="4049"/>
      <c r="BJ70" s="4049"/>
      <c r="BK70" s="4049"/>
      <c r="BL70" s="4050"/>
    </row>
    <row r="71" spans="1:71" s="877" customFormat="1" ht="15" customHeight="1">
      <c r="A71" s="3449"/>
      <c r="B71" s="3680"/>
      <c r="C71" s="3681"/>
      <c r="D71" s="3681"/>
      <c r="E71" s="3681"/>
      <c r="F71" s="3682"/>
      <c r="G71" s="3683"/>
      <c r="H71" s="3684"/>
      <c r="I71" s="3684"/>
      <c r="J71" s="3684"/>
      <c r="K71" s="3684"/>
      <c r="L71" s="3685"/>
      <c r="M71" s="3687"/>
      <c r="N71" s="3690"/>
      <c r="O71" s="4035"/>
      <c r="P71" s="4036"/>
      <c r="Q71" s="4037"/>
      <c r="R71" s="3653"/>
      <c r="S71" s="3654"/>
      <c r="T71" s="3655"/>
      <c r="U71" s="3738"/>
      <c r="V71" s="3739"/>
      <c r="W71" s="3739"/>
      <c r="X71" s="3663"/>
      <c r="Y71" s="3459"/>
      <c r="Z71" s="3665"/>
      <c r="AA71" s="3459"/>
      <c r="AB71" s="3412"/>
      <c r="AC71" s="3458"/>
      <c r="AD71" s="3997"/>
      <c r="AE71" s="3998"/>
      <c r="AF71" s="4000"/>
      <c r="AG71" s="3998"/>
      <c r="AH71" s="3989"/>
      <c r="AI71" s="3990"/>
      <c r="AJ71" s="3991"/>
      <c r="AK71" s="3989"/>
      <c r="AL71" s="3990"/>
      <c r="AM71" s="3990"/>
      <c r="AN71" s="3991"/>
      <c r="AO71" s="3992"/>
      <c r="AP71" s="3993"/>
      <c r="AQ71" s="3993"/>
      <c r="AR71" s="3994"/>
      <c r="AS71" s="3885"/>
      <c r="AT71" s="3886"/>
      <c r="AU71" s="3887"/>
      <c r="AV71" s="4017"/>
      <c r="AW71" s="4018"/>
      <c r="AX71" s="4019"/>
      <c r="AY71" s="982"/>
      <c r="AZ71" s="982"/>
      <c r="BA71" s="982"/>
      <c r="BB71" s="982"/>
      <c r="BC71" s="3983"/>
      <c r="BD71" s="3984"/>
      <c r="BE71" s="3984"/>
      <c r="BF71" s="3984"/>
      <c r="BG71" s="3984"/>
      <c r="BH71" s="3984"/>
      <c r="BI71" s="3984"/>
      <c r="BJ71" s="3984"/>
      <c r="BK71" s="3984"/>
      <c r="BL71" s="3985"/>
    </row>
    <row r="72" spans="1:71" s="877" customFormat="1" ht="15" customHeight="1" thickBot="1">
      <c r="A72" s="3449"/>
      <c r="B72" s="4044"/>
      <c r="C72" s="4045"/>
      <c r="D72" s="4046"/>
      <c r="E72" s="4047"/>
      <c r="F72" s="4048"/>
      <c r="G72" s="4063"/>
      <c r="H72" s="4064"/>
      <c r="I72" s="4064"/>
      <c r="J72" s="4064"/>
      <c r="K72" s="4064"/>
      <c r="L72" s="4065"/>
      <c r="M72" s="3687"/>
      <c r="N72" s="3690"/>
      <c r="O72" s="4054"/>
      <c r="P72" s="4055"/>
      <c r="Q72" s="4056"/>
      <c r="R72" s="3653"/>
      <c r="S72" s="3654"/>
      <c r="T72" s="3655"/>
      <c r="U72" s="3636"/>
      <c r="V72" s="3637"/>
      <c r="W72" s="3637"/>
      <c r="X72" s="963"/>
      <c r="Y72" s="993" t="s">
        <v>28</v>
      </c>
      <c r="Z72" s="964"/>
      <c r="AA72" s="993" t="s">
        <v>28</v>
      </c>
      <c r="AB72" s="910">
        <f>IF((X72+Z72)&gt;=12,X72+Z72-12,X72+Z72)</f>
        <v>0</v>
      </c>
      <c r="AC72" s="955" t="s">
        <v>28</v>
      </c>
      <c r="AD72" s="1024"/>
      <c r="AE72" s="1025"/>
      <c r="AF72" s="1026"/>
      <c r="AG72" s="1027"/>
      <c r="AH72" s="3781"/>
      <c r="AI72" s="3782"/>
      <c r="AJ72" s="3783"/>
      <c r="AK72" s="3989"/>
      <c r="AL72" s="3990"/>
      <c r="AM72" s="3990"/>
      <c r="AN72" s="3991"/>
      <c r="AO72" s="4057"/>
      <c r="AP72" s="4058"/>
      <c r="AQ72" s="4058"/>
      <c r="AR72" s="4059"/>
      <c r="AS72" s="3938"/>
      <c r="AT72" s="3939"/>
      <c r="AU72" s="3940"/>
      <c r="AV72" s="4060"/>
      <c r="AW72" s="4061"/>
      <c r="AX72" s="4062"/>
      <c r="AY72" s="999"/>
      <c r="AZ72" s="999"/>
      <c r="BA72" s="999"/>
      <c r="BB72" s="999"/>
      <c r="BC72" s="4051"/>
      <c r="BD72" s="4052"/>
      <c r="BE72" s="4052"/>
      <c r="BF72" s="4052"/>
      <c r="BG72" s="4052"/>
      <c r="BH72" s="4052"/>
      <c r="BI72" s="4052"/>
      <c r="BJ72" s="4052"/>
      <c r="BK72" s="4052"/>
      <c r="BL72" s="4053"/>
    </row>
    <row r="73" spans="1:71" s="877" customFormat="1" ht="14.1" customHeight="1">
      <c r="A73" s="3567" t="s">
        <v>978</v>
      </c>
      <c r="B73" s="3568"/>
      <c r="C73" s="3568"/>
      <c r="D73" s="3568"/>
      <c r="E73" s="3568"/>
      <c r="F73" s="3568"/>
      <c r="G73" s="3568"/>
      <c r="H73" s="3568"/>
      <c r="I73" s="3568"/>
      <c r="J73" s="3568"/>
      <c r="K73" s="3568"/>
      <c r="L73" s="3568"/>
      <c r="M73" s="3568"/>
      <c r="N73" s="3568"/>
      <c r="O73" s="3568"/>
      <c r="P73" s="3568"/>
      <c r="Q73" s="3568"/>
      <c r="R73" s="3568"/>
      <c r="S73" s="3568"/>
      <c r="T73" s="3568"/>
      <c r="U73" s="3568"/>
      <c r="V73" s="3568"/>
      <c r="W73" s="3569"/>
      <c r="X73" s="1000" t="str">
        <f>IFERROR((X52+X55+X58+X61+X64+X67+X70)/COUNTA(G52:L72),"")</f>
        <v/>
      </c>
      <c r="Y73" s="1001" t="s">
        <v>98</v>
      </c>
      <c r="Z73" s="1002" t="str">
        <f>IFERROR((Z52+Z55+Z58+Z61+Z64+Z67+Z70)/COUNTA(G52:L72),"")</f>
        <v/>
      </c>
      <c r="AA73" s="1001" t="s">
        <v>98</v>
      </c>
      <c r="AB73" s="917">
        <f>BP74</f>
        <v>0</v>
      </c>
      <c r="AC73" s="1001" t="s">
        <v>98</v>
      </c>
      <c r="AD73" s="3952" t="str">
        <f>IFERROR(AVERAGE(AD52,AD55,AD58,AD61,AD64,AD67,AD70),"")</f>
        <v/>
      </c>
      <c r="AE73" s="3953"/>
      <c r="AF73" s="3952" t="str">
        <f>IFERROR(AVERAGE(AF52,AF55,AF58,AF61,AF64,AF67,AF70),"")</f>
        <v/>
      </c>
      <c r="AG73" s="3953"/>
      <c r="AH73" s="3956"/>
      <c r="AI73" s="3957"/>
      <c r="AJ73" s="3957"/>
      <c r="AK73" s="3957"/>
      <c r="AL73" s="3957"/>
      <c r="AM73" s="3957"/>
      <c r="AN73" s="3957"/>
      <c r="AO73" s="3957"/>
      <c r="AP73" s="3957"/>
      <c r="AQ73" s="3957"/>
      <c r="AR73" s="3958"/>
      <c r="AS73" s="3962" t="str">
        <f>IFERROR(SUM(AS52:AU72)/COUNTA(G52:L72),"")</f>
        <v/>
      </c>
      <c r="AT73" s="3963"/>
      <c r="AU73" s="3964"/>
      <c r="AV73" s="3968" t="str">
        <f>IFERROR(AVERAGE(AV52,AV55,AV58,AV61,AV64,AV67,AV70),"")</f>
        <v/>
      </c>
      <c r="AW73" s="3969"/>
      <c r="AX73" s="3970"/>
      <c r="AY73" s="3943"/>
      <c r="AZ73" s="3944"/>
      <c r="BA73" s="3944"/>
      <c r="BB73" s="3945"/>
      <c r="BC73" s="3943" t="str">
        <f>IFERROR(AVERAGE(BC52,BC55,BC58,BC61,#REF!,BC67,BC70),"")</f>
        <v/>
      </c>
      <c r="BD73" s="3944"/>
      <c r="BE73" s="3944"/>
      <c r="BF73" s="3944"/>
      <c r="BG73" s="3944"/>
      <c r="BH73" s="3944"/>
      <c r="BI73" s="3944"/>
      <c r="BJ73" s="3944"/>
      <c r="BK73" s="3944"/>
      <c r="BL73" s="3945"/>
      <c r="BO73" s="1003">
        <f>INT(BO74/12)</f>
        <v>0</v>
      </c>
      <c r="BP73" s="1003">
        <f>MOD(BO74,12)</f>
        <v>0</v>
      </c>
    </row>
    <row r="74" spans="1:71" ht="14.1" customHeight="1" thickBot="1">
      <c r="A74" s="3570"/>
      <c r="B74" s="3571"/>
      <c r="C74" s="3571"/>
      <c r="D74" s="3571"/>
      <c r="E74" s="3571"/>
      <c r="F74" s="3571"/>
      <c r="G74" s="3571"/>
      <c r="H74" s="3571"/>
      <c r="I74" s="3571"/>
      <c r="J74" s="3571"/>
      <c r="K74" s="3571"/>
      <c r="L74" s="3571"/>
      <c r="M74" s="3571"/>
      <c r="N74" s="3571"/>
      <c r="O74" s="3571"/>
      <c r="P74" s="3571"/>
      <c r="Q74" s="3571"/>
      <c r="R74" s="3571"/>
      <c r="S74" s="3571"/>
      <c r="T74" s="3571"/>
      <c r="U74" s="3571"/>
      <c r="V74" s="3571"/>
      <c r="W74" s="3572"/>
      <c r="X74" s="1004" t="str">
        <f>IFERROR((X54+X57+X60+X63+X66+X69+X72)/COUNTA(G52:L72),"")</f>
        <v/>
      </c>
      <c r="Y74" s="1005" t="s">
        <v>28</v>
      </c>
      <c r="Z74" s="1004" t="str">
        <f>IFERROR((Z54+Z57+Z60+Z63+Z66+Z69+Z72)/COUNTA(G52:L72),"")</f>
        <v/>
      </c>
      <c r="AA74" s="1005" t="s">
        <v>28</v>
      </c>
      <c r="AB74" s="922">
        <f>BP73</f>
        <v>0</v>
      </c>
      <c r="AC74" s="1005" t="s">
        <v>28</v>
      </c>
      <c r="AD74" s="3954"/>
      <c r="AE74" s="3955"/>
      <c r="AF74" s="3954"/>
      <c r="AG74" s="3955"/>
      <c r="AH74" s="3959"/>
      <c r="AI74" s="3960"/>
      <c r="AJ74" s="3960"/>
      <c r="AK74" s="3960"/>
      <c r="AL74" s="3960"/>
      <c r="AM74" s="3960"/>
      <c r="AN74" s="3960"/>
      <c r="AO74" s="3960"/>
      <c r="AP74" s="3960"/>
      <c r="AQ74" s="3960"/>
      <c r="AR74" s="3961"/>
      <c r="AS74" s="3965"/>
      <c r="AT74" s="3966"/>
      <c r="AU74" s="3967"/>
      <c r="AV74" s="3971"/>
      <c r="AW74" s="3972"/>
      <c r="AX74" s="3973"/>
      <c r="AY74" s="3946"/>
      <c r="AZ74" s="3947"/>
      <c r="BA74" s="3947"/>
      <c r="BB74" s="3948"/>
      <c r="BC74" s="3946"/>
      <c r="BD74" s="3947"/>
      <c r="BE74" s="3947"/>
      <c r="BF74" s="3947"/>
      <c r="BG74" s="3947"/>
      <c r="BH74" s="3947"/>
      <c r="BI74" s="3947"/>
      <c r="BJ74" s="3947"/>
      <c r="BK74" s="3947"/>
      <c r="BL74" s="3948"/>
      <c r="BM74" s="858"/>
      <c r="BN74" s="858"/>
      <c r="BO74" s="1003">
        <f>IFERROR(SUM(AB54,AB57,AB60,AB63,AB66,AB69,AB72)/COUNTA(G52:L72),0)</f>
        <v>0</v>
      </c>
      <c r="BP74" s="1003">
        <f>IFERROR(SUM(AB52,AB55,AB58,AB61,AB64,AB67,AB70)/COUNTA(G52:L72),0)</f>
        <v>0</v>
      </c>
      <c r="BQ74" s="858"/>
      <c r="BR74" s="858"/>
    </row>
    <row r="75" spans="1:71" s="877" customFormat="1" ht="14.1" customHeight="1">
      <c r="A75" s="3949" t="s">
        <v>91</v>
      </c>
      <c r="B75" s="3949"/>
      <c r="C75" s="925" t="s">
        <v>92</v>
      </c>
      <c r="D75" s="3616" t="s">
        <v>1748</v>
      </c>
      <c r="E75" s="3616"/>
      <c r="F75" s="3616"/>
      <c r="G75" s="3616"/>
      <c r="H75" s="3616"/>
      <c r="I75" s="3616"/>
      <c r="J75" s="3616"/>
      <c r="K75" s="3616"/>
      <c r="L75" s="3616"/>
      <c r="M75" s="3616"/>
      <c r="N75" s="3616"/>
      <c r="O75" s="3616"/>
      <c r="P75" s="3616"/>
      <c r="Q75" s="3616"/>
      <c r="R75" s="3616"/>
      <c r="S75" s="3616"/>
      <c r="T75" s="3616"/>
      <c r="U75" s="3616"/>
      <c r="V75" s="3616"/>
      <c r="W75" s="3616"/>
      <c r="X75" s="3616"/>
      <c r="Y75" s="3616"/>
      <c r="Z75" s="3616"/>
      <c r="AA75" s="3616"/>
      <c r="AB75" s="3616"/>
      <c r="AC75" s="3616"/>
      <c r="AD75" s="3616"/>
      <c r="AE75" s="3616"/>
      <c r="AF75" s="3616"/>
      <c r="AG75" s="3616"/>
      <c r="AH75" s="3616"/>
      <c r="AI75" s="3616"/>
      <c r="AJ75" s="3616"/>
      <c r="AK75" s="3616"/>
      <c r="AL75" s="3616"/>
      <c r="AM75" s="3616"/>
      <c r="AN75" s="3616"/>
      <c r="AO75" s="3616"/>
      <c r="AP75" s="3616"/>
      <c r="AQ75" s="3616"/>
      <c r="AR75" s="3616"/>
      <c r="AS75" s="3616"/>
      <c r="AT75" s="3616"/>
      <c r="AU75" s="3616"/>
      <c r="AV75" s="3616"/>
      <c r="AW75" s="3616"/>
      <c r="AX75" s="3616"/>
      <c r="AY75" s="3616"/>
      <c r="AZ75" s="3616"/>
      <c r="BA75" s="3616"/>
      <c r="BB75" s="3616"/>
      <c r="BC75" s="3616"/>
      <c r="BD75" s="3616"/>
      <c r="BE75" s="3616"/>
      <c r="BF75" s="3616"/>
      <c r="BG75" s="3616"/>
      <c r="BH75" s="3616"/>
      <c r="BI75" s="3616"/>
      <c r="BJ75" s="566"/>
      <c r="BK75" s="566"/>
    </row>
    <row r="76" spans="1:71" s="877" customFormat="1" ht="14.1" customHeight="1">
      <c r="A76" s="926"/>
      <c r="B76" s="926"/>
      <c r="C76" s="92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1545"/>
      <c r="AV76" s="1545"/>
      <c r="AW76" s="1545"/>
      <c r="AX76" s="1545"/>
      <c r="AY76" s="1545"/>
      <c r="AZ76" s="1545"/>
      <c r="BA76" s="1545"/>
      <c r="BB76" s="1545"/>
      <c r="BC76" s="1545"/>
      <c r="BD76" s="1545"/>
      <c r="BE76" s="1545"/>
      <c r="BF76" s="1545"/>
      <c r="BG76" s="1545"/>
      <c r="BH76" s="1545"/>
      <c r="BI76" s="1545"/>
      <c r="BJ76" s="566"/>
      <c r="BK76" s="566"/>
    </row>
    <row r="77" spans="1:71" s="877" customFormat="1" ht="12" customHeight="1">
      <c r="C77" s="927" t="s">
        <v>1546</v>
      </c>
      <c r="D77" s="3950" t="s">
        <v>1548</v>
      </c>
      <c r="E77" s="3950"/>
      <c r="F77" s="3950"/>
      <c r="G77" s="3950"/>
      <c r="H77" s="3950"/>
      <c r="I77" s="3950"/>
      <c r="J77" s="3950"/>
      <c r="K77" s="3950"/>
      <c r="L77" s="3950"/>
      <c r="M77" s="3950"/>
      <c r="N77" s="3950"/>
      <c r="O77" s="3950"/>
      <c r="P77" s="3950"/>
      <c r="Q77" s="3950"/>
      <c r="R77" s="3950"/>
      <c r="S77" s="3950"/>
      <c r="T77" s="3950"/>
      <c r="U77" s="3950"/>
      <c r="V77" s="3950"/>
      <c r="W77" s="3950"/>
      <c r="X77" s="3950"/>
      <c r="Y77" s="3950"/>
      <c r="Z77" s="3950"/>
      <c r="AA77" s="3950"/>
      <c r="AB77" s="3950"/>
      <c r="AC77" s="3950"/>
      <c r="AD77" s="3950"/>
      <c r="AE77" s="3950"/>
      <c r="AF77" s="3950"/>
      <c r="AG77" s="3950"/>
      <c r="AH77" s="3950"/>
      <c r="AI77" s="3950"/>
      <c r="AJ77" s="3950"/>
      <c r="AK77" s="3950"/>
      <c r="AL77" s="3950"/>
      <c r="AM77" s="3950"/>
      <c r="AN77" s="3950"/>
      <c r="AO77" s="3950"/>
      <c r="AP77" s="3950"/>
      <c r="AQ77" s="3950"/>
      <c r="AR77" s="3950"/>
      <c r="AS77" s="3950"/>
      <c r="AT77" s="3950"/>
      <c r="AU77" s="3950"/>
      <c r="AV77" s="3950"/>
      <c r="AW77" s="3950"/>
      <c r="AX77" s="3950"/>
      <c r="AY77" s="3950"/>
      <c r="AZ77" s="3950"/>
      <c r="BA77" s="3950"/>
      <c r="BB77" s="3950"/>
      <c r="BC77" s="3950"/>
      <c r="BD77" s="3950"/>
      <c r="BE77" s="3950"/>
      <c r="BF77" s="3950"/>
      <c r="BG77" s="3950"/>
      <c r="BH77" s="3950"/>
      <c r="BI77" s="3950"/>
      <c r="BJ77" s="962"/>
      <c r="BK77" s="962"/>
      <c r="BL77" s="507"/>
    </row>
    <row r="78" spans="1:71" s="877" customFormat="1" ht="12" customHeight="1">
      <c r="B78" s="859"/>
      <c r="C78" s="3951" t="s">
        <v>269</v>
      </c>
      <c r="D78" s="2108" t="s">
        <v>1741</v>
      </c>
      <c r="E78" s="2108"/>
      <c r="F78" s="2108"/>
      <c r="G78" s="2108"/>
      <c r="H78" s="2108"/>
      <c r="I78" s="2108"/>
      <c r="J78" s="2108"/>
      <c r="K78" s="2108"/>
      <c r="L78" s="2108"/>
      <c r="M78" s="2108"/>
      <c r="N78" s="2108"/>
      <c r="O78" s="2108"/>
      <c r="P78" s="2108"/>
      <c r="Q78" s="2108"/>
      <c r="R78" s="2108"/>
      <c r="S78" s="2108"/>
      <c r="T78" s="2108"/>
      <c r="U78" s="2108"/>
      <c r="V78" s="2108"/>
      <c r="W78" s="2108"/>
      <c r="X78" s="2108"/>
      <c r="Y78" s="2108"/>
      <c r="Z78" s="2108"/>
      <c r="AA78" s="2108"/>
      <c r="AB78" s="2108"/>
      <c r="AC78" s="2108"/>
      <c r="AD78" s="2108"/>
      <c r="AE78" s="2108"/>
      <c r="AF78" s="2108"/>
      <c r="AG78" s="2108"/>
      <c r="AH78" s="2108"/>
      <c r="AI78" s="2108"/>
      <c r="AJ78" s="2108"/>
      <c r="AK78" s="2108"/>
      <c r="AL78" s="2108"/>
      <c r="AM78" s="2108"/>
      <c r="AN78" s="2108"/>
      <c r="AO78" s="2108"/>
      <c r="AP78" s="2108"/>
      <c r="AQ78" s="2108"/>
      <c r="AR78" s="2108"/>
      <c r="AS78" s="2108"/>
      <c r="AT78" s="2108"/>
      <c r="AU78" s="2108"/>
      <c r="AV78" s="2108"/>
      <c r="AW78" s="2108"/>
      <c r="AX78" s="2108"/>
      <c r="AY78" s="2108"/>
      <c r="AZ78" s="2108"/>
      <c r="BA78" s="2108"/>
      <c r="BB78" s="2108"/>
      <c r="BC78" s="2108"/>
      <c r="BD78" s="2108"/>
      <c r="BE78" s="2108"/>
      <c r="BF78" s="2108"/>
      <c r="BG78" s="2108"/>
      <c r="BH78" s="2108"/>
      <c r="BI78" s="2108"/>
      <c r="BJ78" s="506"/>
      <c r="BK78" s="506"/>
      <c r="BL78" s="507"/>
    </row>
    <row r="79" spans="1:71" s="877" customFormat="1" ht="12" customHeight="1">
      <c r="C79" s="3951"/>
      <c r="D79" s="2108"/>
      <c r="E79" s="2108"/>
      <c r="F79" s="2108"/>
      <c r="G79" s="2108"/>
      <c r="H79" s="2108"/>
      <c r="I79" s="2108"/>
      <c r="J79" s="2108"/>
      <c r="K79" s="2108"/>
      <c r="L79" s="2108"/>
      <c r="M79" s="2108"/>
      <c r="N79" s="2108"/>
      <c r="O79" s="2108"/>
      <c r="P79" s="2108"/>
      <c r="Q79" s="2108"/>
      <c r="R79" s="2108"/>
      <c r="S79" s="2108"/>
      <c r="T79" s="2108"/>
      <c r="U79" s="2108"/>
      <c r="V79" s="2108"/>
      <c r="W79" s="2108"/>
      <c r="X79" s="2108"/>
      <c r="Y79" s="2108"/>
      <c r="Z79" s="2108"/>
      <c r="AA79" s="2108"/>
      <c r="AB79" s="2108"/>
      <c r="AC79" s="2108"/>
      <c r="AD79" s="2108"/>
      <c r="AE79" s="2108"/>
      <c r="AF79" s="2108"/>
      <c r="AG79" s="2108"/>
      <c r="AH79" s="2108"/>
      <c r="AI79" s="2108"/>
      <c r="AJ79" s="2108"/>
      <c r="AK79" s="2108"/>
      <c r="AL79" s="2108"/>
      <c r="AM79" s="2108"/>
      <c r="AN79" s="2108"/>
      <c r="AO79" s="2108"/>
      <c r="AP79" s="2108"/>
      <c r="AQ79" s="2108"/>
      <c r="AR79" s="2108"/>
      <c r="AS79" s="2108"/>
      <c r="AT79" s="2108"/>
      <c r="AU79" s="2108"/>
      <c r="AV79" s="2108"/>
      <c r="AW79" s="2108"/>
      <c r="AX79" s="2108"/>
      <c r="AY79" s="2108"/>
      <c r="AZ79" s="2108"/>
      <c r="BA79" s="2108"/>
      <c r="BB79" s="2108"/>
      <c r="BC79" s="2108"/>
      <c r="BD79" s="2108"/>
      <c r="BE79" s="2108"/>
      <c r="BF79" s="2108"/>
      <c r="BG79" s="2108"/>
      <c r="BH79" s="2108"/>
      <c r="BI79" s="2108"/>
      <c r="BJ79" s="506"/>
      <c r="BK79" s="506"/>
      <c r="BL79" s="507"/>
    </row>
    <row r="80" spans="1:71" s="877" customFormat="1" ht="12" customHeight="1">
      <c r="C80" s="3941" t="s">
        <v>270</v>
      </c>
      <c r="D80" s="2108" t="s">
        <v>1266</v>
      </c>
      <c r="E80" s="2108"/>
      <c r="F80" s="2108"/>
      <c r="G80" s="2108"/>
      <c r="H80" s="2108"/>
      <c r="I80" s="2108"/>
      <c r="J80" s="2108"/>
      <c r="K80" s="2108"/>
      <c r="L80" s="2108"/>
      <c r="M80" s="2108"/>
      <c r="N80" s="2108"/>
      <c r="O80" s="2108"/>
      <c r="P80" s="2108"/>
      <c r="Q80" s="2108"/>
      <c r="R80" s="2108"/>
      <c r="S80" s="2108"/>
      <c r="T80" s="2108"/>
      <c r="U80" s="2108"/>
      <c r="V80" s="2108"/>
      <c r="W80" s="2108"/>
      <c r="X80" s="2108"/>
      <c r="Y80" s="2108"/>
      <c r="Z80" s="2108"/>
      <c r="AA80" s="2108"/>
      <c r="AB80" s="2108"/>
      <c r="AC80" s="2108"/>
      <c r="AD80" s="2108"/>
      <c r="AE80" s="2108"/>
      <c r="AF80" s="2108"/>
      <c r="AG80" s="2108"/>
      <c r="AH80" s="2108"/>
      <c r="AI80" s="2108"/>
      <c r="AJ80" s="2108"/>
      <c r="AK80" s="2108"/>
      <c r="AL80" s="2108"/>
      <c r="AM80" s="2108"/>
      <c r="AN80" s="2108"/>
      <c r="AO80" s="2108"/>
      <c r="AP80" s="2108"/>
      <c r="AQ80" s="2108"/>
      <c r="AR80" s="2108"/>
      <c r="AS80" s="2108"/>
      <c r="AT80" s="2108"/>
      <c r="AU80" s="2108"/>
      <c r="AV80" s="2108"/>
      <c r="AW80" s="2108"/>
      <c r="AX80" s="2108"/>
      <c r="AY80" s="2108"/>
      <c r="AZ80" s="2108"/>
      <c r="BA80" s="2108"/>
      <c r="BB80" s="2108"/>
      <c r="BC80" s="2108"/>
      <c r="BD80" s="2108"/>
      <c r="BE80" s="2108"/>
      <c r="BF80" s="2108"/>
      <c r="BG80" s="2108"/>
      <c r="BH80" s="2108"/>
      <c r="BI80" s="2108"/>
      <c r="BJ80" s="506"/>
      <c r="BK80" s="506"/>
      <c r="BL80" s="507"/>
    </row>
    <row r="81" spans="1:64" s="877" customFormat="1" ht="12" customHeight="1">
      <c r="C81" s="3942"/>
      <c r="D81" s="2108"/>
      <c r="E81" s="2108"/>
      <c r="F81" s="2108"/>
      <c r="G81" s="2108"/>
      <c r="H81" s="2108"/>
      <c r="I81" s="2108"/>
      <c r="J81" s="2108"/>
      <c r="K81" s="2108"/>
      <c r="L81" s="2108"/>
      <c r="M81" s="2108"/>
      <c r="N81" s="2108"/>
      <c r="O81" s="2108"/>
      <c r="P81" s="2108"/>
      <c r="Q81" s="2108"/>
      <c r="R81" s="2108"/>
      <c r="S81" s="2108"/>
      <c r="T81" s="2108"/>
      <c r="U81" s="2108"/>
      <c r="V81" s="2108"/>
      <c r="W81" s="2108"/>
      <c r="X81" s="2108"/>
      <c r="Y81" s="2108"/>
      <c r="Z81" s="2108"/>
      <c r="AA81" s="2108"/>
      <c r="AB81" s="2108"/>
      <c r="AC81" s="2108"/>
      <c r="AD81" s="2108"/>
      <c r="AE81" s="2108"/>
      <c r="AF81" s="2108"/>
      <c r="AG81" s="2108"/>
      <c r="AH81" s="2108"/>
      <c r="AI81" s="2108"/>
      <c r="AJ81" s="2108"/>
      <c r="AK81" s="2108"/>
      <c r="AL81" s="2108"/>
      <c r="AM81" s="2108"/>
      <c r="AN81" s="2108"/>
      <c r="AO81" s="2108"/>
      <c r="AP81" s="2108"/>
      <c r="AQ81" s="2108"/>
      <c r="AR81" s="2108"/>
      <c r="AS81" s="2108"/>
      <c r="AT81" s="2108"/>
      <c r="AU81" s="2108"/>
      <c r="AV81" s="2108"/>
      <c r="AW81" s="2108"/>
      <c r="AX81" s="2108"/>
      <c r="AY81" s="2108"/>
      <c r="AZ81" s="2108"/>
      <c r="BA81" s="2108"/>
      <c r="BB81" s="2108"/>
      <c r="BC81" s="2108"/>
      <c r="BD81" s="2108"/>
      <c r="BE81" s="2108"/>
      <c r="BF81" s="2108"/>
      <c r="BG81" s="2108"/>
      <c r="BH81" s="2108"/>
      <c r="BI81" s="2108"/>
      <c r="BJ81" s="506"/>
      <c r="BK81" s="506"/>
    </row>
    <row r="82" spans="1:64" s="877" customFormat="1" ht="12" customHeight="1">
      <c r="C82" s="928" t="s">
        <v>1547</v>
      </c>
      <c r="D82" s="3596" t="s">
        <v>1584</v>
      </c>
      <c r="E82" s="3596"/>
      <c r="F82" s="3596"/>
      <c r="G82" s="3596"/>
      <c r="H82" s="3596"/>
      <c r="I82" s="3596"/>
      <c r="J82" s="3596"/>
      <c r="K82" s="3596"/>
      <c r="L82" s="3596"/>
      <c r="M82" s="3596"/>
      <c r="N82" s="3596"/>
      <c r="O82" s="3596"/>
      <c r="P82" s="3596"/>
      <c r="Q82" s="3596"/>
      <c r="R82" s="3596"/>
      <c r="S82" s="3596"/>
      <c r="T82" s="3596"/>
      <c r="U82" s="3596"/>
      <c r="V82" s="3596"/>
      <c r="W82" s="3596"/>
      <c r="X82" s="3596"/>
      <c r="Y82" s="3596"/>
      <c r="Z82" s="3596"/>
      <c r="AA82" s="3596"/>
      <c r="AB82" s="3596"/>
      <c r="AC82" s="3596"/>
      <c r="AD82" s="3596"/>
      <c r="AE82" s="3596"/>
      <c r="AF82" s="3596"/>
      <c r="AG82" s="3596"/>
      <c r="AH82" s="3596"/>
      <c r="AI82" s="3596"/>
      <c r="AJ82" s="3596"/>
      <c r="AK82" s="3596"/>
      <c r="AL82" s="3596"/>
      <c r="AM82" s="3596"/>
      <c r="AN82" s="3596"/>
      <c r="AO82" s="3596"/>
      <c r="AP82" s="3596"/>
      <c r="AQ82" s="3596"/>
      <c r="AR82" s="3596"/>
      <c r="AS82" s="3596"/>
      <c r="AT82" s="3596"/>
      <c r="AU82" s="3596"/>
      <c r="AV82" s="3596"/>
      <c r="AW82" s="3596"/>
      <c r="AX82" s="3596"/>
      <c r="AY82" s="3596"/>
      <c r="AZ82" s="3596"/>
      <c r="BA82" s="3596"/>
      <c r="BB82" s="3596"/>
      <c r="BC82" s="3596"/>
      <c r="BD82" s="3596"/>
      <c r="BE82" s="3596"/>
      <c r="BF82" s="3596"/>
      <c r="BG82" s="3596"/>
      <c r="BH82" s="3596"/>
      <c r="BI82" s="3596"/>
      <c r="BJ82" s="929"/>
      <c r="BK82" s="929"/>
    </row>
    <row r="83" spans="1:64">
      <c r="A83" s="926"/>
      <c r="B83" s="926"/>
      <c r="C83" s="925"/>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77"/>
    </row>
    <row r="84" spans="1:64">
      <c r="A84" s="877"/>
      <c r="B84" s="877"/>
      <c r="C84" s="925"/>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7"/>
    </row>
    <row r="85" spans="1:64">
      <c r="A85" s="877"/>
      <c r="B85" s="877"/>
      <c r="C85" s="927"/>
      <c r="D85" s="507"/>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07"/>
      <c r="AY85" s="507"/>
      <c r="AZ85" s="507"/>
      <c r="BA85" s="507"/>
      <c r="BB85" s="507"/>
      <c r="BC85" s="507"/>
      <c r="BD85" s="507"/>
      <c r="BE85" s="507"/>
      <c r="BF85" s="507"/>
      <c r="BG85" s="507"/>
      <c r="BH85" s="507"/>
      <c r="BI85" s="507"/>
      <c r="BJ85" s="507"/>
      <c r="BK85" s="507"/>
      <c r="BL85" s="507"/>
    </row>
    <row r="86" spans="1:64">
      <c r="A86" s="877"/>
      <c r="B86" s="859"/>
      <c r="C86" s="92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507"/>
      <c r="AY86" s="507"/>
      <c r="AZ86" s="507"/>
      <c r="BA86" s="507"/>
      <c r="BB86" s="507"/>
      <c r="BC86" s="507"/>
      <c r="BD86" s="507"/>
      <c r="BE86" s="507"/>
      <c r="BF86" s="507"/>
      <c r="BG86" s="507"/>
      <c r="BH86" s="507"/>
      <c r="BI86" s="507"/>
      <c r="BJ86" s="507"/>
      <c r="BK86" s="507"/>
      <c r="BL86" s="507"/>
    </row>
    <row r="87" spans="1:64">
      <c r="A87" s="877"/>
      <c r="B87" s="877"/>
      <c r="C87" s="927"/>
      <c r="D87" s="507"/>
      <c r="E87" s="507"/>
      <c r="F87" s="507"/>
      <c r="G87" s="507"/>
      <c r="H87" s="507"/>
      <c r="I87" s="507"/>
      <c r="J87" s="507"/>
      <c r="K87" s="507"/>
      <c r="L87" s="507"/>
      <c r="M87" s="507"/>
      <c r="N87" s="507"/>
      <c r="O87" s="507"/>
      <c r="P87" s="507"/>
      <c r="Q87" s="507"/>
      <c r="R87" s="507"/>
      <c r="S87" s="507"/>
      <c r="T87" s="507"/>
      <c r="U87" s="507"/>
      <c r="V87" s="507"/>
      <c r="W87" s="507"/>
      <c r="X87" s="507"/>
      <c r="Y87" s="507"/>
      <c r="Z87" s="507"/>
      <c r="AA87" s="507"/>
      <c r="AB87" s="507"/>
      <c r="AC87" s="507"/>
      <c r="AD87" s="507"/>
      <c r="AE87" s="507"/>
      <c r="AF87" s="507"/>
      <c r="AG87" s="507"/>
      <c r="AH87" s="507"/>
      <c r="AI87" s="507"/>
      <c r="AJ87" s="507"/>
      <c r="AK87" s="507"/>
      <c r="AL87" s="507"/>
      <c r="AM87" s="507"/>
      <c r="AN87" s="507"/>
      <c r="AO87" s="507"/>
      <c r="AP87" s="507"/>
      <c r="AQ87" s="507"/>
      <c r="AR87" s="507"/>
      <c r="AS87" s="507"/>
      <c r="AT87" s="507"/>
      <c r="AU87" s="507"/>
      <c r="AV87" s="507"/>
      <c r="AW87" s="507"/>
      <c r="AX87" s="507"/>
      <c r="AY87" s="507"/>
      <c r="AZ87" s="507"/>
      <c r="BA87" s="507"/>
      <c r="BB87" s="507"/>
      <c r="BC87" s="507"/>
      <c r="BD87" s="507"/>
      <c r="BE87" s="507"/>
      <c r="BF87" s="507"/>
      <c r="BG87" s="507"/>
      <c r="BH87" s="507"/>
      <c r="BI87" s="507"/>
      <c r="BJ87" s="507"/>
      <c r="BK87" s="507"/>
      <c r="BL87" s="507"/>
    </row>
    <row r="88" spans="1:64">
      <c r="A88" s="877"/>
      <c r="B88" s="877"/>
      <c r="C88" s="927"/>
      <c r="D88" s="507"/>
      <c r="E88" s="507"/>
      <c r="F88" s="507"/>
      <c r="G88" s="507"/>
      <c r="H88" s="507"/>
      <c r="I88" s="507"/>
      <c r="J88" s="507"/>
      <c r="K88" s="507"/>
      <c r="L88" s="507"/>
      <c r="M88" s="507"/>
      <c r="N88" s="507"/>
      <c r="O88" s="507"/>
      <c r="P88" s="507"/>
      <c r="Q88" s="507"/>
      <c r="R88" s="507"/>
      <c r="S88" s="507"/>
      <c r="T88" s="507"/>
      <c r="U88" s="507"/>
      <c r="V88" s="507"/>
      <c r="W88" s="507"/>
      <c r="X88" s="507"/>
      <c r="Y88" s="507"/>
      <c r="Z88" s="507"/>
      <c r="AA88" s="507"/>
      <c r="AB88" s="507"/>
      <c r="AC88" s="507"/>
      <c r="AD88" s="507"/>
      <c r="AE88" s="507"/>
      <c r="AF88" s="507"/>
      <c r="AG88" s="507"/>
      <c r="AH88" s="507"/>
      <c r="AI88" s="507"/>
      <c r="AJ88" s="507"/>
      <c r="AK88" s="507"/>
      <c r="AL88" s="507"/>
      <c r="AM88" s="507"/>
      <c r="AN88" s="507"/>
      <c r="AO88" s="507"/>
      <c r="AP88" s="507"/>
      <c r="AQ88" s="507"/>
      <c r="AR88" s="507"/>
      <c r="AS88" s="507"/>
      <c r="AT88" s="507"/>
      <c r="AU88" s="507"/>
      <c r="AV88" s="507"/>
      <c r="AW88" s="507"/>
      <c r="AX88" s="507"/>
      <c r="AY88" s="507"/>
      <c r="AZ88" s="507"/>
      <c r="BA88" s="507"/>
      <c r="BB88" s="507"/>
      <c r="BC88" s="507"/>
      <c r="BD88" s="507"/>
      <c r="BE88" s="507"/>
      <c r="BF88" s="507"/>
      <c r="BG88" s="507"/>
      <c r="BH88" s="507"/>
      <c r="BI88" s="507"/>
      <c r="BJ88" s="507"/>
      <c r="BK88" s="507"/>
      <c r="BL88" s="507"/>
    </row>
    <row r="89" spans="1:64">
      <c r="A89" s="877"/>
      <c r="B89" s="877"/>
      <c r="C89" s="1017"/>
      <c r="D89" s="507"/>
      <c r="E89" s="507"/>
      <c r="F89" s="507"/>
      <c r="G89" s="507"/>
      <c r="H89" s="507"/>
      <c r="I89" s="507"/>
      <c r="J89" s="507"/>
      <c r="K89" s="507"/>
      <c r="L89" s="507"/>
      <c r="M89" s="507"/>
      <c r="N89" s="507"/>
      <c r="O89" s="507"/>
      <c r="P89" s="507"/>
      <c r="Q89" s="507"/>
      <c r="R89" s="507"/>
      <c r="S89" s="507"/>
      <c r="T89" s="507"/>
      <c r="U89" s="507"/>
      <c r="V89" s="507"/>
      <c r="W89" s="507"/>
      <c r="X89" s="507"/>
      <c r="Y89" s="507"/>
      <c r="Z89" s="507"/>
      <c r="AA89" s="507"/>
      <c r="AB89" s="507"/>
      <c r="AC89" s="507"/>
      <c r="AD89" s="507"/>
      <c r="AE89" s="507"/>
      <c r="AF89" s="507"/>
      <c r="AG89" s="507"/>
      <c r="AH89" s="507"/>
      <c r="AI89" s="507"/>
      <c r="AJ89" s="507"/>
      <c r="AK89" s="507"/>
      <c r="AL89" s="507"/>
      <c r="AM89" s="507"/>
      <c r="AN89" s="507"/>
      <c r="AO89" s="507"/>
      <c r="AP89" s="507"/>
      <c r="AQ89" s="507"/>
      <c r="AR89" s="507"/>
      <c r="AS89" s="507"/>
      <c r="AT89" s="507"/>
      <c r="AU89" s="507"/>
      <c r="AV89" s="507"/>
      <c r="AW89" s="507"/>
      <c r="AX89" s="507"/>
      <c r="AY89" s="507"/>
      <c r="AZ89" s="507"/>
      <c r="BA89" s="507"/>
      <c r="BB89" s="507"/>
      <c r="BC89" s="507"/>
      <c r="BD89" s="507"/>
      <c r="BE89" s="507"/>
      <c r="BF89" s="507"/>
      <c r="BG89" s="507"/>
      <c r="BH89" s="507"/>
      <c r="BI89" s="507"/>
      <c r="BJ89" s="507"/>
      <c r="BK89" s="507"/>
      <c r="BL89" s="877"/>
    </row>
    <row r="90" spans="1:64">
      <c r="A90" s="877"/>
      <c r="B90" s="877"/>
      <c r="C90" s="1018"/>
      <c r="D90" s="507"/>
      <c r="E90" s="507"/>
      <c r="F90" s="507"/>
      <c r="G90" s="507"/>
      <c r="H90" s="507"/>
      <c r="I90" s="507"/>
      <c r="J90" s="507"/>
      <c r="K90" s="507"/>
      <c r="L90" s="507"/>
      <c r="M90" s="507"/>
      <c r="N90" s="507"/>
      <c r="O90" s="507"/>
      <c r="P90" s="507"/>
      <c r="Q90" s="507"/>
      <c r="R90" s="507"/>
      <c r="S90" s="507"/>
      <c r="T90" s="507"/>
      <c r="U90" s="507"/>
      <c r="V90" s="507"/>
      <c r="W90" s="507"/>
      <c r="X90" s="507"/>
      <c r="Y90" s="507"/>
      <c r="Z90" s="507"/>
      <c r="AA90" s="507"/>
      <c r="AB90" s="507"/>
      <c r="AC90" s="507"/>
      <c r="AD90" s="507"/>
      <c r="AE90" s="507"/>
      <c r="AF90" s="507"/>
      <c r="AG90" s="507"/>
      <c r="AH90" s="507"/>
      <c r="AI90" s="507"/>
      <c r="AJ90" s="507"/>
      <c r="AK90" s="507"/>
      <c r="AL90" s="507"/>
      <c r="AM90" s="507"/>
      <c r="AN90" s="507"/>
      <c r="AO90" s="507"/>
      <c r="AP90" s="507"/>
      <c r="AQ90" s="507"/>
      <c r="AR90" s="507"/>
      <c r="AS90" s="507"/>
      <c r="AT90" s="507"/>
      <c r="AU90" s="507"/>
      <c r="AV90" s="507"/>
      <c r="AW90" s="507"/>
      <c r="AX90" s="507"/>
      <c r="AY90" s="507"/>
      <c r="AZ90" s="507"/>
      <c r="BA90" s="507"/>
      <c r="BB90" s="507"/>
      <c r="BC90" s="507"/>
      <c r="BD90" s="507"/>
      <c r="BE90" s="507"/>
      <c r="BF90" s="507"/>
      <c r="BG90" s="507"/>
      <c r="BH90" s="507"/>
      <c r="BI90" s="507"/>
      <c r="BJ90" s="507"/>
      <c r="BK90" s="507"/>
      <c r="BL90" s="877"/>
    </row>
    <row r="91" spans="1:64">
      <c r="C91" s="928"/>
      <c r="D91" s="877"/>
      <c r="E91" s="877"/>
      <c r="F91" s="877"/>
      <c r="G91" s="877"/>
      <c r="H91" s="877"/>
      <c r="I91" s="877"/>
      <c r="J91" s="877"/>
      <c r="K91" s="877"/>
      <c r="L91" s="877"/>
      <c r="M91" s="877"/>
      <c r="N91" s="877"/>
      <c r="O91" s="877"/>
      <c r="P91" s="877"/>
      <c r="Q91" s="877"/>
      <c r="R91" s="877"/>
      <c r="S91" s="877"/>
      <c r="T91" s="877"/>
      <c r="U91" s="877"/>
      <c r="V91" s="877"/>
      <c r="W91" s="877"/>
      <c r="X91" s="877"/>
      <c r="Y91" s="877"/>
      <c r="Z91" s="877"/>
      <c r="AA91" s="877"/>
      <c r="AB91" s="877"/>
      <c r="AC91" s="877"/>
      <c r="AD91" s="877"/>
      <c r="AE91" s="877"/>
      <c r="AF91" s="877"/>
      <c r="AG91" s="877"/>
      <c r="AH91" s="877"/>
      <c r="AI91" s="877"/>
      <c r="AJ91" s="877"/>
      <c r="AK91" s="877"/>
      <c r="AL91" s="877"/>
      <c r="AM91" s="877"/>
      <c r="AN91" s="877"/>
      <c r="AO91" s="877"/>
      <c r="AP91" s="877"/>
      <c r="AQ91" s="877"/>
      <c r="AR91" s="877"/>
      <c r="AS91" s="877"/>
      <c r="AT91" s="877"/>
      <c r="AU91" s="877"/>
      <c r="AV91" s="877"/>
      <c r="AW91" s="877"/>
      <c r="AX91" s="877"/>
      <c r="AY91" s="877"/>
      <c r="AZ91" s="877"/>
      <c r="BA91" s="877"/>
      <c r="BB91" s="877"/>
      <c r="BC91" s="877"/>
      <c r="BD91" s="877"/>
      <c r="BE91" s="877"/>
      <c r="BF91" s="877"/>
      <c r="BG91" s="877"/>
      <c r="BH91" s="877"/>
      <c r="BI91" s="877"/>
      <c r="BJ91" s="877"/>
      <c r="BK91" s="877"/>
    </row>
  </sheetData>
  <sheetProtection algorithmName="SHA-512" hashValue="FyLx7ELMJ3mqCSjLmRmdL4gboMjZL6J/aBdFr6FoPbmF/LYSU8qMpS+Q8dFikY0hcZxXVDKOm8Gz2TPCjBMytg==" saltValue="j9h2r5eeVbFGvWbWRCDrIA==" spinCount="100000" sheet="1" formatCells="0" formatColumns="0" formatRows="0"/>
  <mergeCells count="576">
    <mergeCell ref="C80:C81"/>
    <mergeCell ref="D80:BI81"/>
    <mergeCell ref="D82:BI82"/>
    <mergeCell ref="AY73:BB74"/>
    <mergeCell ref="BC73:BL74"/>
    <mergeCell ref="A75:B75"/>
    <mergeCell ref="D75:BI76"/>
    <mergeCell ref="D77:BI77"/>
    <mergeCell ref="C78:C79"/>
    <mergeCell ref="D78:BI79"/>
    <mergeCell ref="A73:W74"/>
    <mergeCell ref="AD73:AE74"/>
    <mergeCell ref="AF73:AG74"/>
    <mergeCell ref="AH73:AR74"/>
    <mergeCell ref="AS73:AU74"/>
    <mergeCell ref="AV73:AX74"/>
    <mergeCell ref="A70:A72"/>
    <mergeCell ref="B70:F71"/>
    <mergeCell ref="G70:L72"/>
    <mergeCell ref="M70:M72"/>
    <mergeCell ref="N70:N72"/>
    <mergeCell ref="B72:D72"/>
    <mergeCell ref="E72:F72"/>
    <mergeCell ref="AO70:AR70"/>
    <mergeCell ref="AS70:AU72"/>
    <mergeCell ref="BC70:BL72"/>
    <mergeCell ref="O71:Q72"/>
    <mergeCell ref="AH71:AJ71"/>
    <mergeCell ref="AK71:AN71"/>
    <mergeCell ref="AO71:AR71"/>
    <mergeCell ref="U72:W72"/>
    <mergeCell ref="AH72:AJ72"/>
    <mergeCell ref="AB70:AB71"/>
    <mergeCell ref="AC70:AC71"/>
    <mergeCell ref="AD70:AE71"/>
    <mergeCell ref="AF70:AG71"/>
    <mergeCell ref="AH70:AJ70"/>
    <mergeCell ref="AK70:AN70"/>
    <mergeCell ref="R70:T72"/>
    <mergeCell ref="U70:W71"/>
    <mergeCell ref="X70:X71"/>
    <mergeCell ref="Y70:Y71"/>
    <mergeCell ref="Z70:Z71"/>
    <mergeCell ref="AA70:AA71"/>
    <mergeCell ref="O70:Q70"/>
    <mergeCell ref="AK72:AN72"/>
    <mergeCell ref="AO72:AR72"/>
    <mergeCell ref="AV72:AX72"/>
    <mergeCell ref="AV70:AX71"/>
    <mergeCell ref="U69:W69"/>
    <mergeCell ref="AH69:AJ69"/>
    <mergeCell ref="AK69:AN69"/>
    <mergeCell ref="AO64:AR64"/>
    <mergeCell ref="AS64:AU66"/>
    <mergeCell ref="AO69:AR69"/>
    <mergeCell ref="AS67:AU69"/>
    <mergeCell ref="AV67:AX68"/>
    <mergeCell ref="U67:W68"/>
    <mergeCell ref="X67:X68"/>
    <mergeCell ref="Y67:Y68"/>
    <mergeCell ref="Z67:Z68"/>
    <mergeCell ref="AA67:AA68"/>
    <mergeCell ref="AV64:AX65"/>
    <mergeCell ref="AB67:AB68"/>
    <mergeCell ref="BC67:BL69"/>
    <mergeCell ref="AH68:AJ68"/>
    <mergeCell ref="AK68:AN68"/>
    <mergeCell ref="AO68:AR68"/>
    <mergeCell ref="AV69:AX69"/>
    <mergeCell ref="AC67:AC68"/>
    <mergeCell ref="AD67:AE68"/>
    <mergeCell ref="AF67:AG68"/>
    <mergeCell ref="AH67:AJ67"/>
    <mergeCell ref="AK67:AN67"/>
    <mergeCell ref="AO67:AR67"/>
    <mergeCell ref="A67:A69"/>
    <mergeCell ref="B67:F68"/>
    <mergeCell ref="G67:L69"/>
    <mergeCell ref="M67:M69"/>
    <mergeCell ref="N67:N69"/>
    <mergeCell ref="O67:Q67"/>
    <mergeCell ref="R67:T69"/>
    <mergeCell ref="A64:A66"/>
    <mergeCell ref="B64:F65"/>
    <mergeCell ref="G64:L66"/>
    <mergeCell ref="M64:M66"/>
    <mergeCell ref="N64:N66"/>
    <mergeCell ref="B66:D66"/>
    <mergeCell ref="E66:F66"/>
    <mergeCell ref="B69:D69"/>
    <mergeCell ref="E69:F69"/>
    <mergeCell ref="O68:Q69"/>
    <mergeCell ref="BC64:BL66"/>
    <mergeCell ref="O65:Q66"/>
    <mergeCell ref="AH65:AJ65"/>
    <mergeCell ref="AK65:AN65"/>
    <mergeCell ref="AO65:AR65"/>
    <mergeCell ref="U66:W66"/>
    <mergeCell ref="AH66:AJ66"/>
    <mergeCell ref="AB64:AB65"/>
    <mergeCell ref="AC64:AC65"/>
    <mergeCell ref="AD64:AE65"/>
    <mergeCell ref="AF64:AG65"/>
    <mergeCell ref="AH64:AJ64"/>
    <mergeCell ref="AK64:AN64"/>
    <mergeCell ref="R64:T66"/>
    <mergeCell ref="U64:W65"/>
    <mergeCell ref="X64:X65"/>
    <mergeCell ref="Y64:Y65"/>
    <mergeCell ref="Z64:Z65"/>
    <mergeCell ref="AA64:AA65"/>
    <mergeCell ref="O64:Q64"/>
    <mergeCell ref="AK66:AN66"/>
    <mergeCell ref="AO66:AR66"/>
    <mergeCell ref="AV66:AX66"/>
    <mergeCell ref="AV61:AX62"/>
    <mergeCell ref="BC61:BL63"/>
    <mergeCell ref="O62:Q63"/>
    <mergeCell ref="AH62:AJ62"/>
    <mergeCell ref="AK62:AN62"/>
    <mergeCell ref="AO62:AR62"/>
    <mergeCell ref="AV63:AX63"/>
    <mergeCell ref="AC61:AC62"/>
    <mergeCell ref="AD61:AE62"/>
    <mergeCell ref="AF61:AG62"/>
    <mergeCell ref="AH61:AJ61"/>
    <mergeCell ref="AK61:AN61"/>
    <mergeCell ref="AO61:AR61"/>
    <mergeCell ref="U61:W62"/>
    <mergeCell ref="X61:X62"/>
    <mergeCell ref="Y61:Y62"/>
    <mergeCell ref="Z61:Z62"/>
    <mergeCell ref="AA61:AA62"/>
    <mergeCell ref="AB61:AB62"/>
    <mergeCell ref="AV60:AX60"/>
    <mergeCell ref="A61:A63"/>
    <mergeCell ref="B61:F62"/>
    <mergeCell ref="G61:L63"/>
    <mergeCell ref="M61:M63"/>
    <mergeCell ref="N61:N63"/>
    <mergeCell ref="O61:Q61"/>
    <mergeCell ref="R61:T63"/>
    <mergeCell ref="A58:A60"/>
    <mergeCell ref="B58:F59"/>
    <mergeCell ref="G58:L60"/>
    <mergeCell ref="M58:M60"/>
    <mergeCell ref="N58:N60"/>
    <mergeCell ref="B60:D60"/>
    <mergeCell ref="E60:F60"/>
    <mergeCell ref="B63:D63"/>
    <mergeCell ref="E63:F63"/>
    <mergeCell ref="U63:W63"/>
    <mergeCell ref="AH63:AJ63"/>
    <mergeCell ref="AK63:AN63"/>
    <mergeCell ref="AO58:AR58"/>
    <mergeCell ref="AS58:AU60"/>
    <mergeCell ref="AO63:AR63"/>
    <mergeCell ref="AS61:AU63"/>
    <mergeCell ref="AB55:AB56"/>
    <mergeCell ref="AV58:AX59"/>
    <mergeCell ref="BC58:BL60"/>
    <mergeCell ref="O59:Q60"/>
    <mergeCell ref="AH59:AJ59"/>
    <mergeCell ref="AK59:AN59"/>
    <mergeCell ref="AO59:AR59"/>
    <mergeCell ref="U60:W60"/>
    <mergeCell ref="AH60:AJ60"/>
    <mergeCell ref="AB58:AB59"/>
    <mergeCell ref="AC58:AC59"/>
    <mergeCell ref="AD58:AE59"/>
    <mergeCell ref="AF58:AG59"/>
    <mergeCell ref="AH58:AJ58"/>
    <mergeCell ref="AK58:AN58"/>
    <mergeCell ref="R58:T60"/>
    <mergeCell ref="U58:W59"/>
    <mergeCell ref="X58:X59"/>
    <mergeCell ref="Y58:Y59"/>
    <mergeCell ref="Z58:Z59"/>
    <mergeCell ref="AA58:AA59"/>
    <mergeCell ref="O58:Q58"/>
    <mergeCell ref="AK60:AN60"/>
    <mergeCell ref="AO60:AR60"/>
    <mergeCell ref="U57:W57"/>
    <mergeCell ref="AH57:AJ57"/>
    <mergeCell ref="AK57:AN57"/>
    <mergeCell ref="AO52:AR52"/>
    <mergeCell ref="AS52:AU54"/>
    <mergeCell ref="AO57:AR57"/>
    <mergeCell ref="AS55:AU57"/>
    <mergeCell ref="AV55:AX56"/>
    <mergeCell ref="BC55:BL57"/>
    <mergeCell ref="AH56:AJ56"/>
    <mergeCell ref="AK56:AN56"/>
    <mergeCell ref="AO56:AR56"/>
    <mergeCell ref="AV57:AX57"/>
    <mergeCell ref="AC55:AC56"/>
    <mergeCell ref="AD55:AE56"/>
    <mergeCell ref="AF55:AG56"/>
    <mergeCell ref="AH55:AJ55"/>
    <mergeCell ref="AK55:AN55"/>
    <mergeCell ref="AO55:AR55"/>
    <mergeCell ref="U55:W56"/>
    <mergeCell ref="X55:X56"/>
    <mergeCell ref="Y55:Y56"/>
    <mergeCell ref="Z55:Z56"/>
    <mergeCell ref="AA55:AA56"/>
    <mergeCell ref="A55:A57"/>
    <mergeCell ref="B55:F56"/>
    <mergeCell ref="G55:L57"/>
    <mergeCell ref="M55:M57"/>
    <mergeCell ref="N55:N57"/>
    <mergeCell ref="O55:Q55"/>
    <mergeCell ref="R55:T57"/>
    <mergeCell ref="A52:A54"/>
    <mergeCell ref="B52:F53"/>
    <mergeCell ref="G52:L54"/>
    <mergeCell ref="M52:M54"/>
    <mergeCell ref="N52:N54"/>
    <mergeCell ref="B54:D54"/>
    <mergeCell ref="E54:F54"/>
    <mergeCell ref="B57:D57"/>
    <mergeCell ref="E57:F57"/>
    <mergeCell ref="O56:Q57"/>
    <mergeCell ref="AV52:AX53"/>
    <mergeCell ref="BC52:BL54"/>
    <mergeCell ref="O53:Q54"/>
    <mergeCell ref="AH53:AJ53"/>
    <mergeCell ref="AK53:AN53"/>
    <mergeCell ref="AO53:AR53"/>
    <mergeCell ref="U54:W54"/>
    <mergeCell ref="AH54:AJ54"/>
    <mergeCell ref="AB52:AB53"/>
    <mergeCell ref="AC52:AC53"/>
    <mergeCell ref="AD52:AE53"/>
    <mergeCell ref="AF52:AG53"/>
    <mergeCell ref="AH52:AJ52"/>
    <mergeCell ref="AK52:AN52"/>
    <mergeCell ref="R52:T54"/>
    <mergeCell ref="U52:W53"/>
    <mergeCell ref="X52:X53"/>
    <mergeCell ref="Y52:Y53"/>
    <mergeCell ref="Z52:Z53"/>
    <mergeCell ref="AA52:AA53"/>
    <mergeCell ref="O52:Q52"/>
    <mergeCell ref="AK54:AN54"/>
    <mergeCell ref="AO54:AR54"/>
    <mergeCell ref="AV54:AX54"/>
    <mergeCell ref="B50:D51"/>
    <mergeCell ref="E50:F51"/>
    <mergeCell ref="AH50:AJ50"/>
    <mergeCell ref="AK50:AN50"/>
    <mergeCell ref="AO50:AR50"/>
    <mergeCell ref="AV50:AX51"/>
    <mergeCell ref="AD51:AE51"/>
    <mergeCell ref="AF51:AG51"/>
    <mergeCell ref="AH51:AJ51"/>
    <mergeCell ref="AK51:AN51"/>
    <mergeCell ref="Z48:AA51"/>
    <mergeCell ref="AB48:AC51"/>
    <mergeCell ref="AH48:AR48"/>
    <mergeCell ref="AV48:AX49"/>
    <mergeCell ref="O46:Q48"/>
    <mergeCell ref="R46:T51"/>
    <mergeCell ref="U46:AC47"/>
    <mergeCell ref="AD46:AG46"/>
    <mergeCell ref="AH46:AR47"/>
    <mergeCell ref="AS46:AU51"/>
    <mergeCell ref="C39:C40"/>
    <mergeCell ref="D39:BI40"/>
    <mergeCell ref="D41:BI41"/>
    <mergeCell ref="A42:BL42"/>
    <mergeCell ref="A44:BL44"/>
    <mergeCell ref="A46:A51"/>
    <mergeCell ref="B46:F49"/>
    <mergeCell ref="G46:L51"/>
    <mergeCell ref="M46:M51"/>
    <mergeCell ref="N46:N51"/>
    <mergeCell ref="BC48:BL51"/>
    <mergeCell ref="O49:Q51"/>
    <mergeCell ref="U49:W51"/>
    <mergeCell ref="X49:Y51"/>
    <mergeCell ref="AH49:AJ49"/>
    <mergeCell ref="AK49:AN49"/>
    <mergeCell ref="AO49:AR49"/>
    <mergeCell ref="AO51:AR51"/>
    <mergeCell ref="AV46:AX47"/>
    <mergeCell ref="AY46:BB51"/>
    <mergeCell ref="BC46:BL47"/>
    <mergeCell ref="AD47:AE50"/>
    <mergeCell ref="AF47:AG50"/>
    <mergeCell ref="U48:Y48"/>
    <mergeCell ref="U28:W28"/>
    <mergeCell ref="AY32:BB33"/>
    <mergeCell ref="BC32:BL33"/>
    <mergeCell ref="A34:B34"/>
    <mergeCell ref="D34:BI35"/>
    <mergeCell ref="D36:BI36"/>
    <mergeCell ref="C37:C38"/>
    <mergeCell ref="D37:BI38"/>
    <mergeCell ref="AK31:AN31"/>
    <mergeCell ref="AO31:AR31"/>
    <mergeCell ref="AV31:AX31"/>
    <mergeCell ref="A32:W33"/>
    <mergeCell ref="AD32:AE33"/>
    <mergeCell ref="AF32:AG33"/>
    <mergeCell ref="AH32:AR33"/>
    <mergeCell ref="AS32:AU33"/>
    <mergeCell ref="AV32:AX33"/>
    <mergeCell ref="A29:A31"/>
    <mergeCell ref="B29:F30"/>
    <mergeCell ref="G29:L31"/>
    <mergeCell ref="M29:M31"/>
    <mergeCell ref="N29:N31"/>
    <mergeCell ref="B31:D31"/>
    <mergeCell ref="E31:F31"/>
    <mergeCell ref="AS29:AU31"/>
    <mergeCell ref="AV29:AX30"/>
    <mergeCell ref="BC29:BL31"/>
    <mergeCell ref="O30:Q31"/>
    <mergeCell ref="AH30:AJ30"/>
    <mergeCell ref="AK30:AN30"/>
    <mergeCell ref="AO30:AR30"/>
    <mergeCell ref="U31:W31"/>
    <mergeCell ref="AH31:AJ31"/>
    <mergeCell ref="AB29:AB30"/>
    <mergeCell ref="AC29:AC30"/>
    <mergeCell ref="AD29:AE30"/>
    <mergeCell ref="AF29:AG30"/>
    <mergeCell ref="AH29:AJ29"/>
    <mergeCell ref="AK29:AN29"/>
    <mergeCell ref="R29:T31"/>
    <mergeCell ref="U29:W30"/>
    <mergeCell ref="X29:X30"/>
    <mergeCell ref="Y29:Y30"/>
    <mergeCell ref="Z29:Z30"/>
    <mergeCell ref="AA29:AA30"/>
    <mergeCell ref="O29:Q29"/>
    <mergeCell ref="AO29:AR29"/>
    <mergeCell ref="AH28:AJ28"/>
    <mergeCell ref="AK28:AN28"/>
    <mergeCell ref="AO23:AR23"/>
    <mergeCell ref="AS23:AU25"/>
    <mergeCell ref="AO28:AR28"/>
    <mergeCell ref="AS26:AU28"/>
    <mergeCell ref="AV26:AX27"/>
    <mergeCell ref="BC26:BL28"/>
    <mergeCell ref="AH27:AJ27"/>
    <mergeCell ref="AK27:AN27"/>
    <mergeCell ref="AO27:AR27"/>
    <mergeCell ref="AV28:AX28"/>
    <mergeCell ref="AV23:AX24"/>
    <mergeCell ref="BC23:BL25"/>
    <mergeCell ref="AH24:AJ24"/>
    <mergeCell ref="AK24:AN24"/>
    <mergeCell ref="AO24:AR24"/>
    <mergeCell ref="AO25:AR25"/>
    <mergeCell ref="AV25:AX25"/>
    <mergeCell ref="AC26:AC27"/>
    <mergeCell ref="AD26:AE27"/>
    <mergeCell ref="AF26:AG27"/>
    <mergeCell ref="AH26:AJ26"/>
    <mergeCell ref="AK26:AN26"/>
    <mergeCell ref="AO26:AR26"/>
    <mergeCell ref="U26:W27"/>
    <mergeCell ref="X26:X27"/>
    <mergeCell ref="Y26:Y27"/>
    <mergeCell ref="Z26:Z27"/>
    <mergeCell ref="AA26:AA27"/>
    <mergeCell ref="AB26:AB27"/>
    <mergeCell ref="A26:A28"/>
    <mergeCell ref="B26:F27"/>
    <mergeCell ref="G26:L28"/>
    <mergeCell ref="M26:M28"/>
    <mergeCell ref="N26:N28"/>
    <mergeCell ref="O26:Q26"/>
    <mergeCell ref="R26:T28"/>
    <mergeCell ref="A23:A25"/>
    <mergeCell ref="B23:F24"/>
    <mergeCell ref="G23:L25"/>
    <mergeCell ref="M23:M25"/>
    <mergeCell ref="N23:N25"/>
    <mergeCell ref="B25:D25"/>
    <mergeCell ref="E25:F25"/>
    <mergeCell ref="B28:D28"/>
    <mergeCell ref="E28:F28"/>
    <mergeCell ref="O27:Q28"/>
    <mergeCell ref="O24:Q25"/>
    <mergeCell ref="O23:Q23"/>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AK25:AN25"/>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U16:W16"/>
    <mergeCell ref="AH16:AJ16"/>
    <mergeCell ref="AK16:AN16"/>
    <mergeCell ref="AO11:AR11"/>
    <mergeCell ref="AS11:AU13"/>
    <mergeCell ref="AO16:AR16"/>
    <mergeCell ref="AS14:AU16"/>
    <mergeCell ref="AV14:AX15"/>
    <mergeCell ref="BC14:BL16"/>
    <mergeCell ref="AH15:AJ15"/>
    <mergeCell ref="AK15:AN15"/>
    <mergeCell ref="AO15:AR15"/>
    <mergeCell ref="AV16:AX16"/>
    <mergeCell ref="AC14:AC15"/>
    <mergeCell ref="AD14:AE15"/>
    <mergeCell ref="AF14:AG15"/>
    <mergeCell ref="AH14:AJ14"/>
    <mergeCell ref="AK14:AN14"/>
    <mergeCell ref="AO14:AR14"/>
    <mergeCell ref="U14:W15"/>
    <mergeCell ref="X14:X15"/>
    <mergeCell ref="Y14:Y15"/>
    <mergeCell ref="Z14:Z15"/>
    <mergeCell ref="AA14:AA15"/>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B9:D10"/>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1:BL1"/>
    <mergeCell ref="A3:BL3"/>
    <mergeCell ref="A5:A10"/>
    <mergeCell ref="B5:F8"/>
    <mergeCell ref="G5:L10"/>
    <mergeCell ref="M5:M10"/>
    <mergeCell ref="N5:N10"/>
    <mergeCell ref="O5:Q7"/>
    <mergeCell ref="R5:T10"/>
    <mergeCell ref="U5:AC6"/>
    <mergeCell ref="U7:Y7"/>
    <mergeCell ref="Z7:AA10"/>
    <mergeCell ref="AB7:AC10"/>
    <mergeCell ref="AH7:AR7"/>
    <mergeCell ref="AV7:AX8"/>
    <mergeCell ref="BC7:BL10"/>
    <mergeCell ref="AD5:AG5"/>
    <mergeCell ref="AH5:AR6"/>
    <mergeCell ref="AS5:AU10"/>
    <mergeCell ref="AV5:AX6"/>
    <mergeCell ref="AY5:BB10"/>
    <mergeCell ref="BC5:BL6"/>
    <mergeCell ref="AD6:AE9"/>
    <mergeCell ref="AF6:AG9"/>
  </mergeCells>
  <phoneticPr fontId="4"/>
  <conditionalFormatting sqref="B11:G11 B12:F12 E13:F13 B14:G14 B15:F15 E16:F16">
    <cfRule type="containsBlanks" dxfId="140" priority="25">
      <formula>LEN(TRIM(B11))=0</formula>
    </cfRule>
  </conditionalFormatting>
  <conditionalFormatting sqref="B52:G52 B53:F53 E54:F54 B55:G55 B56:F56 E57:F57">
    <cfRule type="containsBlanks" dxfId="139" priority="6">
      <formula>LEN(TRIM(B52))=0</formula>
    </cfRule>
  </conditionalFormatting>
  <conditionalFormatting sqref="M11:M31 U11:X31 Z11:Z31 B17:G17 B18:F18 E19:F19">
    <cfRule type="containsBlanks" dxfId="138" priority="23">
      <formula>LEN(TRIM(B11))=0</formula>
    </cfRule>
  </conditionalFormatting>
  <conditionalFormatting sqref="M52:M72 U52:X72 Z52:Z72 B58:G58 B59:F59 E60:F60">
    <cfRule type="containsBlanks" dxfId="137" priority="4">
      <formula>LEN(TRIM(B52))=0</formula>
    </cfRule>
  </conditionalFormatting>
  <conditionalFormatting sqref="N11:O12 B13:D13 N13 N14:O15 B16:D16 N16">
    <cfRule type="containsBlanks" dxfId="136" priority="24">
      <formula>LEN(TRIM(B11))=0</formula>
    </cfRule>
  </conditionalFormatting>
  <conditionalFormatting sqref="N20:O21 B22:D22 N22 AD22 AF22 N23:O24 B25:D25 N25 AD25 AF25 N26:O27 B28:D28 N28 AD28 AF28 N29:O30 B31:D31 N31 AD31 AF31">
    <cfRule type="containsBlanks" dxfId="135" priority="37">
      <formula>LEN(TRIM(B20))=0</formula>
    </cfRule>
  </conditionalFormatting>
  <conditionalFormatting sqref="N52:O53 B54:D54 N54 N55:O56 B57:D57 N57">
    <cfRule type="containsBlanks" dxfId="134" priority="5">
      <formula>LEN(TRIM(B52))=0</formula>
    </cfRule>
  </conditionalFormatting>
  <conditionalFormatting sqref="N61:O62 B63:D63 N63 AD63 AF63 N64:O65 B66:D66 N66 AD66 AF66 N67:O68 B69:D69 N69 AD69 AF69 N70:O71 B72:D72 N72 AD72 AF72">
    <cfRule type="containsBlanks" dxfId="133" priority="18">
      <formula>LEN(TRIM(B61))=0</formula>
    </cfRule>
  </conditionalFormatting>
  <conditionalFormatting sqref="R11:T31 N17:O18 B19:D19 N19">
    <cfRule type="containsBlanks" dxfId="132" priority="22">
      <formula>LEN(TRIM(B11))=0</formula>
    </cfRule>
  </conditionalFormatting>
  <conditionalFormatting sqref="R52:T72 N58:O59 B60:D60 N60">
    <cfRule type="containsBlanks" dxfId="131" priority="3">
      <formula>LEN(TRIM(B52))=0</formula>
    </cfRule>
  </conditionalFormatting>
  <conditionalFormatting sqref="AD13 AF13 AD16 AF16">
    <cfRule type="containsBlanks" dxfId="130" priority="28">
      <formula>LEN(TRIM(AD13))=0</formula>
    </cfRule>
  </conditionalFormatting>
  <conditionalFormatting sqref="AD19 AF19">
    <cfRule type="containsBlanks" dxfId="129" priority="26">
      <formula>LEN(TRIM(AD19))=0</formula>
    </cfRule>
  </conditionalFormatting>
  <conditionalFormatting sqref="AD54 AF54 AD57 AF57">
    <cfRule type="containsBlanks" dxfId="128" priority="9">
      <formula>LEN(TRIM(AD54))=0</formula>
    </cfRule>
  </conditionalFormatting>
  <conditionalFormatting sqref="AD60 AF60">
    <cfRule type="containsBlanks" dxfId="127" priority="7">
      <formula>LEN(TRIM(AD60))=0</formula>
    </cfRule>
  </conditionalFormatting>
  <conditionalFormatting sqref="AD11:AG12 AE13 AG13:AK13 AD14:AG15 AE16 AG16">
    <cfRule type="containsBlanks" dxfId="126" priority="29">
      <formula>LEN(TRIM(AD11))=0</formula>
    </cfRule>
  </conditionalFormatting>
  <conditionalFormatting sqref="AD17:AG18 AE19 AG19">
    <cfRule type="containsBlanks" dxfId="125" priority="27">
      <formula>LEN(TRIM(AD17))=0</formula>
    </cfRule>
  </conditionalFormatting>
  <conditionalFormatting sqref="AD52:AG53 AE54 AG54:AK54 AD55:AG56 AE57 AG57">
    <cfRule type="containsBlanks" dxfId="124" priority="10">
      <formula>LEN(TRIM(AD52))=0</formula>
    </cfRule>
  </conditionalFormatting>
  <conditionalFormatting sqref="AD58:AG59 AE60 AG60">
    <cfRule type="containsBlanks" dxfId="123" priority="8">
      <formula>LEN(TRIM(AD58))=0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122" priority="38">
      <formula>LEN(TRIM(B11))=0</formula>
    </cfRule>
  </conditionalFormatting>
  <conditionalFormatting sqref="AH52:AK52 BC52 BC55 B61:G61 BC61 AD61:AJ62 B62:F62 E63:F63 AE63 AG63:AJ63 B64:G64 AD64:AJ65 B65:F65 E66:F66 AE66 AG66:AJ66 B67:G67 BC67 AD67:AJ68 B68:F68 E69:F69 AE69 AG69:AJ69 B70:G70 BC70 AD70:AJ71 B71:F71 E72:F72 AE72 AG72:AJ72">
    <cfRule type="containsBlanks" dxfId="121" priority="19">
      <formula>LEN(TRIM(B52))=0</formula>
    </cfRule>
  </conditionalFormatting>
  <conditionalFormatting sqref="AH12:AN12">
    <cfRule type="containsBlanks" dxfId="120" priority="35">
      <formula>LEN(TRIM(AH12))=0</formula>
    </cfRule>
  </conditionalFormatting>
  <conditionalFormatting sqref="AH53:AN53">
    <cfRule type="containsBlanks" dxfId="119" priority="16">
      <formula>LEN(TRIM(AH53))=0</formula>
    </cfRule>
  </conditionalFormatting>
  <conditionalFormatting sqref="AK14:AN31">
    <cfRule type="containsBlanks" dxfId="118" priority="34">
      <formula>LEN(TRIM(AK14))=0</formula>
    </cfRule>
  </conditionalFormatting>
  <conditionalFormatting sqref="AK55:AN72">
    <cfRule type="containsBlanks" dxfId="117" priority="15">
      <formula>LEN(TRIM(AK55))=0</formula>
    </cfRule>
  </conditionalFormatting>
  <conditionalFormatting sqref="AO11:AR31 AH14:AJ19 BC17">
    <cfRule type="containsBlanks" dxfId="116" priority="36">
      <formula>LEN(TRIM(AH11))=0</formula>
    </cfRule>
  </conditionalFormatting>
  <conditionalFormatting sqref="AO52:AR72 AH55:AJ60 BC58">
    <cfRule type="containsBlanks" dxfId="115" priority="17">
      <formula>LEN(TRIM(AH52))=0</formula>
    </cfRule>
  </conditionalFormatting>
  <conditionalFormatting sqref="AV11 AV31">
    <cfRule type="containsBlanks" dxfId="114" priority="33">
      <formula>LEN(TRIM(AV11))=0</formula>
    </cfRule>
  </conditionalFormatting>
  <conditionalFormatting sqref="AV13:AV14">
    <cfRule type="containsBlanks" dxfId="113" priority="21">
      <formula>LEN(TRIM(AV13))=0</formula>
    </cfRule>
  </conditionalFormatting>
  <conditionalFormatting sqref="AV16:AV17 AV19:AV20">
    <cfRule type="containsBlanks" dxfId="112" priority="20">
      <formula>LEN(TRIM(AV16))=0</formula>
    </cfRule>
  </conditionalFormatting>
  <conditionalFormatting sqref="AV22:AV23 AV25:AV26">
    <cfRule type="containsBlanks" dxfId="111" priority="32">
      <formula>LEN(TRIM(AV22))=0</formula>
    </cfRule>
  </conditionalFormatting>
  <conditionalFormatting sqref="AV28:AV29">
    <cfRule type="containsBlanks" dxfId="110" priority="31">
      <formula>LEN(TRIM(AV28))=0</formula>
    </cfRule>
  </conditionalFormatting>
  <conditionalFormatting sqref="AV52 AV72">
    <cfRule type="containsBlanks" dxfId="109" priority="14">
      <formula>LEN(TRIM(AV52))=0</formula>
    </cfRule>
  </conditionalFormatting>
  <conditionalFormatting sqref="AV54:AV55">
    <cfRule type="containsBlanks" dxfId="108" priority="2">
      <formula>LEN(TRIM(AV54))=0</formula>
    </cfRule>
  </conditionalFormatting>
  <conditionalFormatting sqref="AV57:AV58 AV60:AV61">
    <cfRule type="containsBlanks" dxfId="107" priority="1">
      <formula>LEN(TRIM(AV57))=0</formula>
    </cfRule>
  </conditionalFormatting>
  <conditionalFormatting sqref="AV63:AV64 AV66:AV67">
    <cfRule type="containsBlanks" dxfId="106" priority="13">
      <formula>LEN(TRIM(AV63))=0</formula>
    </cfRule>
  </conditionalFormatting>
  <conditionalFormatting sqref="AV69:AV70">
    <cfRule type="containsBlanks" dxfId="105" priority="12">
      <formula>LEN(TRIM(AV69))=0</formula>
    </cfRule>
  </conditionalFormatting>
  <conditionalFormatting sqref="BC23">
    <cfRule type="containsBlanks" dxfId="104" priority="30">
      <formula>LEN(TRIM(BC23))=0</formula>
    </cfRule>
  </conditionalFormatting>
  <conditionalFormatting sqref="BC64">
    <cfRule type="containsBlanks" dxfId="103" priority="11">
      <formula>LEN(TRIM(BC64))=0</formula>
    </cfRule>
  </conditionalFormatting>
  <dataValidations count="6">
    <dataValidation type="list" allowBlank="1" showInputMessage="1" showErrorMessage="1" sqref="O12:Q13 O18:Q19 O53:Q54 O59:Q60" xr:uid="{DFA1B650-F48A-40C7-97EC-18C9D69070C9}">
      <formula1>"　,施設長,保育士,看護師,准看護師,管理栄養士,栄養士,調理師,子育て支援員(地域型保育),幼稚園教諭,小学校教諭,養護教諭"</formula1>
    </dataValidation>
    <dataValidation type="list" allowBlank="1" showInputMessage="1" showErrorMessage="1" sqref="O21:Q22 O24:Q25 O27:Q28 O30:Q31 O15:Q16 O62:Q63 O65:Q66 O68:Q69 O71:Q72 O56:Q57" xr:uid="{249B42A2-88AF-413C-9DA8-E4D092FE4811}">
      <formula1>"　,施設長,保育士,看護師,准看護師,管理栄養士,栄養士,調理師,子育て支援員(地域型保育コース),幼稚園教諭,小学校教諭,養護教諭"</formula1>
    </dataValidation>
    <dataValidation type="list" allowBlank="1" showInputMessage="1" showErrorMessage="1" sqref="AD28 AF31 AD31 AD25 AF28 AF22 AD22 AF25 AF13 AD13 AF16 AD16 AF19 AD19 AD69 AF72 AD72 AD66 AF69 AF63 AD63 AF66 AF54 AD54 AF57 AD57 AF60 AD60" xr:uid="{4BE2DD46-0993-4E14-9D4F-77E136BD8551}">
      <formula1>"　,格付表,月給,日給,時給"</formula1>
    </dataValidation>
    <dataValidation type="list" allowBlank="1" showInputMessage="1" showErrorMessage="1" sqref="O20:Q20 O23:Q23 O26:Q26 O29:Q29 N11:N31 O14:Q14 O11:Q11 O17:Q17 O61:Q61 O64:Q64 O67:Q67 O70:Q70 N52:N72 O55:Q55 O52:Q52 O58:Q58" xr:uid="{4AC385B7-6778-4CF5-ADC2-7793CFB5C591}">
      <formula1>"　,有,無"</formula1>
    </dataValidation>
    <dataValidation type="list" allowBlank="1" showInputMessage="1" showErrorMessage="1" sqref="R11:T31 R52:T72" xr:uid="{560AD4DA-D508-4A46-89E6-30BE2F8B0990}">
      <formula1>"　,大学院,大学,短大,専門学校,高校,中学校,特別支援学校"</formula1>
    </dataValidation>
    <dataValidation type="list" allowBlank="1" showInputMessage="1" showErrorMessage="1" sqref="B13:D13 B16:D16 B31:D31 B22:D22 B25:D25 B28:D28 B19:D19 B54:D54 B57:D57 B72:D72 B63:D63 B66:D66 B69:D69 B60:D60" xr:uid="{08D4D75E-4384-4F85-9780-41EDD8ED3127}">
      <formula1>"　,常勤,短時間"</formula1>
    </dataValidation>
  </dataValidations>
  <printOptions horizontalCentered="1"/>
  <pageMargins left="0.39370078740157483" right="0.19685039370078741" top="0.62992125984251968" bottom="0.39370078740157483" header="0.19685039370078741" footer="0.19685039370078741"/>
  <pageSetup paperSize="9" scale="96" orientation="landscape" cellComments="asDisplayed" r:id="rId1"/>
  <headerFooter alignWithMargins="0"/>
  <rowBreaks count="1" manualBreakCount="1">
    <brk id="41"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1328129"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328130"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328131"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1328132"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1328133"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1328134"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1328135"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328136"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328137"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1328138"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1328139"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1328140"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1328141"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1328142"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1328143"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1328144"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mc:AlternateContent xmlns:mc="http://schemas.openxmlformats.org/markup-compatibility/2006">
          <mc:Choice Requires="x14">
            <control shapeId="1328145" r:id="rId20" name="Check Box 17">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328146" r:id="rId21" name="Check Box 18">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328147" r:id="rId22" name="Check Box 19">
              <controlPr defaultSize="0" autoFill="0" autoLine="0" autoPict="0">
                <anchor moveWithCells="1" sizeWithCells="1">
                  <from>
                    <xdr:col>50</xdr:col>
                    <xdr:colOff>38100</xdr:colOff>
                    <xdr:row>54</xdr:row>
                    <xdr:rowOff>114300</xdr:rowOff>
                  </from>
                  <to>
                    <xdr:col>54</xdr:col>
                    <xdr:colOff>0</xdr:colOff>
                    <xdr:row>55</xdr:row>
                    <xdr:rowOff>114300</xdr:rowOff>
                  </to>
                </anchor>
              </controlPr>
            </control>
          </mc:Choice>
        </mc:AlternateContent>
        <mc:AlternateContent xmlns:mc="http://schemas.openxmlformats.org/markup-compatibility/2006">
          <mc:Choice Requires="x14">
            <control shapeId="1328148" r:id="rId23" name="Check Box 20">
              <controlPr defaultSize="0" autoFill="0" autoLine="0" autoPict="0">
                <anchor moveWithCells="1" sizeWithCells="1">
                  <from>
                    <xdr:col>50</xdr:col>
                    <xdr:colOff>38100</xdr:colOff>
                    <xdr:row>55</xdr:row>
                    <xdr:rowOff>133350</xdr:rowOff>
                  </from>
                  <to>
                    <xdr:col>54</xdr:col>
                    <xdr:colOff>0</xdr:colOff>
                    <xdr:row>56</xdr:row>
                    <xdr:rowOff>133350</xdr:rowOff>
                  </to>
                </anchor>
              </controlPr>
            </control>
          </mc:Choice>
        </mc:AlternateContent>
        <mc:AlternateContent xmlns:mc="http://schemas.openxmlformats.org/markup-compatibility/2006">
          <mc:Choice Requires="x14">
            <control shapeId="1328149" r:id="rId24" name="Check Box 21">
              <controlPr defaultSize="0" autoFill="0" autoLine="0" autoPict="0">
                <anchor moveWithCells="1" sizeWithCells="1">
                  <from>
                    <xdr:col>50</xdr:col>
                    <xdr:colOff>38100</xdr:colOff>
                    <xdr:row>57</xdr:row>
                    <xdr:rowOff>114300</xdr:rowOff>
                  </from>
                  <to>
                    <xdr:col>54</xdr:col>
                    <xdr:colOff>0</xdr:colOff>
                    <xdr:row>58</xdr:row>
                    <xdr:rowOff>114300</xdr:rowOff>
                  </to>
                </anchor>
              </controlPr>
            </control>
          </mc:Choice>
        </mc:AlternateContent>
        <mc:AlternateContent xmlns:mc="http://schemas.openxmlformats.org/markup-compatibility/2006">
          <mc:Choice Requires="x14">
            <control shapeId="1328150" r:id="rId25" name="Check Box 22">
              <controlPr defaultSize="0" autoFill="0" autoLine="0" autoPict="0">
                <anchor moveWithCells="1" sizeWithCells="1">
                  <from>
                    <xdr:col>50</xdr:col>
                    <xdr:colOff>38100</xdr:colOff>
                    <xdr:row>58</xdr:row>
                    <xdr:rowOff>133350</xdr:rowOff>
                  </from>
                  <to>
                    <xdr:col>54</xdr:col>
                    <xdr:colOff>0</xdr:colOff>
                    <xdr:row>59</xdr:row>
                    <xdr:rowOff>133350</xdr:rowOff>
                  </to>
                </anchor>
              </controlPr>
            </control>
          </mc:Choice>
        </mc:AlternateContent>
        <mc:AlternateContent xmlns:mc="http://schemas.openxmlformats.org/markup-compatibility/2006">
          <mc:Choice Requires="x14">
            <control shapeId="1328151" r:id="rId26" name="Check Box 23">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328152" r:id="rId27" name="Check Box 24">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328153" r:id="rId28" name="Check Box 25">
              <controlPr defaultSize="0" autoFill="0" autoLine="0" autoPict="0">
                <anchor moveWithCells="1" sizeWithCells="1">
                  <from>
                    <xdr:col>50</xdr:col>
                    <xdr:colOff>38100</xdr:colOff>
                    <xdr:row>60</xdr:row>
                    <xdr:rowOff>114300</xdr:rowOff>
                  </from>
                  <to>
                    <xdr:col>54</xdr:col>
                    <xdr:colOff>0</xdr:colOff>
                    <xdr:row>61</xdr:row>
                    <xdr:rowOff>114300</xdr:rowOff>
                  </to>
                </anchor>
              </controlPr>
            </control>
          </mc:Choice>
        </mc:AlternateContent>
        <mc:AlternateContent xmlns:mc="http://schemas.openxmlformats.org/markup-compatibility/2006">
          <mc:Choice Requires="x14">
            <control shapeId="1328154" r:id="rId29" name="Check Box 26">
              <controlPr defaultSize="0" autoFill="0" autoLine="0" autoPict="0">
                <anchor moveWithCells="1" sizeWithCells="1">
                  <from>
                    <xdr:col>50</xdr:col>
                    <xdr:colOff>38100</xdr:colOff>
                    <xdr:row>61</xdr:row>
                    <xdr:rowOff>133350</xdr:rowOff>
                  </from>
                  <to>
                    <xdr:col>54</xdr:col>
                    <xdr:colOff>0</xdr:colOff>
                    <xdr:row>62</xdr:row>
                    <xdr:rowOff>133350</xdr:rowOff>
                  </to>
                </anchor>
              </controlPr>
            </control>
          </mc:Choice>
        </mc:AlternateContent>
        <mc:AlternateContent xmlns:mc="http://schemas.openxmlformats.org/markup-compatibility/2006">
          <mc:Choice Requires="x14">
            <control shapeId="1328155" r:id="rId30" name="Check Box 27">
              <controlPr defaultSize="0" autoFill="0" autoLine="0" autoPict="0">
                <anchor moveWithCells="1" sizeWithCells="1">
                  <from>
                    <xdr:col>50</xdr:col>
                    <xdr:colOff>38100</xdr:colOff>
                    <xdr:row>63</xdr:row>
                    <xdr:rowOff>114300</xdr:rowOff>
                  </from>
                  <to>
                    <xdr:col>54</xdr:col>
                    <xdr:colOff>0</xdr:colOff>
                    <xdr:row>64</xdr:row>
                    <xdr:rowOff>114300</xdr:rowOff>
                  </to>
                </anchor>
              </controlPr>
            </control>
          </mc:Choice>
        </mc:AlternateContent>
        <mc:AlternateContent xmlns:mc="http://schemas.openxmlformats.org/markup-compatibility/2006">
          <mc:Choice Requires="x14">
            <control shapeId="1328156" r:id="rId31" name="Check Box 28">
              <controlPr defaultSize="0" autoFill="0" autoLine="0" autoPict="0">
                <anchor moveWithCells="1" sizeWithCells="1">
                  <from>
                    <xdr:col>50</xdr:col>
                    <xdr:colOff>38100</xdr:colOff>
                    <xdr:row>64</xdr:row>
                    <xdr:rowOff>133350</xdr:rowOff>
                  </from>
                  <to>
                    <xdr:col>54</xdr:col>
                    <xdr:colOff>0</xdr:colOff>
                    <xdr:row>65</xdr:row>
                    <xdr:rowOff>133350</xdr:rowOff>
                  </to>
                </anchor>
              </controlPr>
            </control>
          </mc:Choice>
        </mc:AlternateContent>
        <mc:AlternateContent xmlns:mc="http://schemas.openxmlformats.org/markup-compatibility/2006">
          <mc:Choice Requires="x14">
            <control shapeId="1328157" r:id="rId32" name="Check Box 29">
              <controlPr defaultSize="0" autoFill="0" autoLine="0" autoPict="0">
                <anchor moveWithCells="1" sizeWithCells="1">
                  <from>
                    <xdr:col>50</xdr:col>
                    <xdr:colOff>38100</xdr:colOff>
                    <xdr:row>66</xdr:row>
                    <xdr:rowOff>114300</xdr:rowOff>
                  </from>
                  <to>
                    <xdr:col>54</xdr:col>
                    <xdr:colOff>0</xdr:colOff>
                    <xdr:row>67</xdr:row>
                    <xdr:rowOff>114300</xdr:rowOff>
                  </to>
                </anchor>
              </controlPr>
            </control>
          </mc:Choice>
        </mc:AlternateContent>
        <mc:AlternateContent xmlns:mc="http://schemas.openxmlformats.org/markup-compatibility/2006">
          <mc:Choice Requires="x14">
            <control shapeId="1328158" r:id="rId33" name="Check Box 30">
              <controlPr defaultSize="0" autoFill="0" autoLine="0" autoPict="0">
                <anchor moveWithCells="1" sizeWithCells="1">
                  <from>
                    <xdr:col>50</xdr:col>
                    <xdr:colOff>38100</xdr:colOff>
                    <xdr:row>67</xdr:row>
                    <xdr:rowOff>133350</xdr:rowOff>
                  </from>
                  <to>
                    <xdr:col>54</xdr:col>
                    <xdr:colOff>0</xdr:colOff>
                    <xdr:row>68</xdr:row>
                    <xdr:rowOff>133350</xdr:rowOff>
                  </to>
                </anchor>
              </controlPr>
            </control>
          </mc:Choice>
        </mc:AlternateContent>
        <mc:AlternateContent xmlns:mc="http://schemas.openxmlformats.org/markup-compatibility/2006">
          <mc:Choice Requires="x14">
            <control shapeId="1328159" r:id="rId34" name="Check Box 31">
              <controlPr defaultSize="0" autoFill="0" autoLine="0" autoPict="0">
                <anchor moveWithCells="1" sizeWithCells="1">
                  <from>
                    <xdr:col>50</xdr:col>
                    <xdr:colOff>38100</xdr:colOff>
                    <xdr:row>69</xdr:row>
                    <xdr:rowOff>114300</xdr:rowOff>
                  </from>
                  <to>
                    <xdr:col>54</xdr:col>
                    <xdr:colOff>0</xdr:colOff>
                    <xdr:row>70</xdr:row>
                    <xdr:rowOff>114300</xdr:rowOff>
                  </to>
                </anchor>
              </controlPr>
            </control>
          </mc:Choice>
        </mc:AlternateContent>
        <mc:AlternateContent xmlns:mc="http://schemas.openxmlformats.org/markup-compatibility/2006">
          <mc:Choice Requires="x14">
            <control shapeId="1328160" r:id="rId35" name="Check Box 32">
              <controlPr defaultSize="0" autoFill="0" autoLine="0" autoPict="0">
                <anchor moveWithCells="1" sizeWithCells="1">
                  <from>
                    <xdr:col>50</xdr:col>
                    <xdr:colOff>38100</xdr:colOff>
                    <xdr:row>70</xdr:row>
                    <xdr:rowOff>133350</xdr:rowOff>
                  </from>
                  <to>
                    <xdr:col>54</xdr:col>
                    <xdr:colOff>0</xdr:colOff>
                    <xdr:row>71</xdr:row>
                    <xdr:rowOff>133350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0E4-EF65-446F-9325-CF4B2422FA2A}">
  <sheetPr>
    <tabColor theme="8" tint="0.59999389629810485"/>
  </sheetPr>
  <dimension ref="A1:BR51"/>
  <sheetViews>
    <sheetView showGridLines="0" view="pageBreakPreview" zoomScaleNormal="110" zoomScaleSheetLayoutView="100" workbookViewId="0">
      <selection activeCell="D5" sqref="D5:AB5"/>
    </sheetView>
  </sheetViews>
  <sheetFormatPr defaultColWidth="8" defaultRowHeight="12"/>
  <cols>
    <col min="1" max="2" width="1.375" style="22" customWidth="1"/>
    <col min="3" max="19" width="2.375" style="22" customWidth="1"/>
    <col min="20" max="20" width="3.25" style="22" customWidth="1"/>
    <col min="21" max="39" width="2.375" style="22" customWidth="1"/>
    <col min="40" max="40" width="1.25" style="22" customWidth="1"/>
    <col min="41" max="81" width="2.375" style="22" customWidth="1"/>
    <col min="82" max="87" width="3.625" style="22" customWidth="1"/>
    <col min="88" max="16384" width="8" style="22"/>
  </cols>
  <sheetData>
    <row r="1" spans="1:70" ht="14.1" customHeight="1">
      <c r="A1" s="1337" t="s">
        <v>1557</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M1" s="1337"/>
      <c r="AN1" s="1337"/>
      <c r="AP1" s="194"/>
      <c r="AQ1" s="194"/>
      <c r="AR1" s="194"/>
      <c r="AS1" s="194"/>
      <c r="AT1" s="194"/>
    </row>
    <row r="2" spans="1:70" ht="5.0999999999999996" customHeight="1" thickBot="1"/>
    <row r="3" spans="1:70" ht="14.1" customHeight="1">
      <c r="B3" s="1339" t="s">
        <v>315</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2625"/>
      <c r="AD3" s="1858" t="s">
        <v>117</v>
      </c>
      <c r="AE3" s="1340"/>
      <c r="AF3" s="1340"/>
      <c r="AG3" s="1340"/>
      <c r="AH3" s="1340"/>
      <c r="AI3" s="1340"/>
      <c r="AJ3" s="1340"/>
      <c r="AK3" s="1340"/>
      <c r="AL3" s="1340"/>
      <c r="AM3" s="1340"/>
      <c r="AN3" s="1859"/>
    </row>
    <row r="4" spans="1:70" ht="6.95" customHeight="1">
      <c r="A4" s="23"/>
      <c r="B4" s="29"/>
      <c r="C4" s="23"/>
      <c r="D4" s="23"/>
      <c r="F4" s="47"/>
      <c r="G4" s="47"/>
      <c r="H4" s="47"/>
      <c r="I4" s="47"/>
      <c r="J4" s="47"/>
      <c r="K4" s="47"/>
      <c r="L4" s="47"/>
      <c r="M4" s="47"/>
      <c r="N4" s="47"/>
      <c r="O4" s="47"/>
      <c r="P4" s="47"/>
      <c r="Q4" s="47"/>
      <c r="R4" s="47"/>
      <c r="S4" s="47"/>
      <c r="V4" s="23"/>
      <c r="Y4" s="23"/>
      <c r="AD4" s="39"/>
      <c r="AE4" s="35"/>
      <c r="AF4" s="35"/>
      <c r="AG4" s="35"/>
      <c r="AH4" s="35"/>
      <c r="AI4" s="35"/>
      <c r="AJ4" s="35"/>
      <c r="AK4" s="35"/>
      <c r="AL4" s="35"/>
      <c r="AM4" s="35"/>
      <c r="AN4" s="177"/>
    </row>
    <row r="5" spans="1:70" ht="14.45" customHeight="1">
      <c r="A5" s="23"/>
      <c r="B5" s="1736" t="s">
        <v>1617</v>
      </c>
      <c r="C5" s="1462"/>
      <c r="D5" s="1737" t="s">
        <v>712</v>
      </c>
      <c r="E5" s="1737"/>
      <c r="F5" s="1737"/>
      <c r="G5" s="1737"/>
      <c r="H5" s="1737"/>
      <c r="I5" s="1737"/>
      <c r="J5" s="1737"/>
      <c r="K5" s="1737"/>
      <c r="L5" s="1737"/>
      <c r="M5" s="1737"/>
      <c r="N5" s="1737"/>
      <c r="O5" s="1737"/>
      <c r="P5" s="1737"/>
      <c r="Q5" s="1737"/>
      <c r="R5" s="1737"/>
      <c r="S5" s="1737"/>
      <c r="T5" s="1737"/>
      <c r="U5" s="1737"/>
      <c r="V5" s="1737"/>
      <c r="W5" s="1737"/>
      <c r="X5" s="1737"/>
      <c r="Y5" s="1737"/>
      <c r="Z5" s="1737"/>
      <c r="AA5" s="1737"/>
      <c r="AB5" s="1737"/>
      <c r="AC5" s="30"/>
      <c r="AD5" s="106" t="s">
        <v>126</v>
      </c>
      <c r="AE5" s="2022" t="s">
        <v>869</v>
      </c>
      <c r="AF5" s="2022"/>
      <c r="AG5" s="2022"/>
      <c r="AH5" s="2022"/>
      <c r="AI5" s="2022"/>
      <c r="AJ5" s="2022"/>
      <c r="AK5" s="2022"/>
      <c r="AL5" s="2022"/>
      <c r="AM5" s="2022"/>
      <c r="AN5" s="28"/>
    </row>
    <row r="6" spans="1:70" ht="14.45" customHeight="1">
      <c r="A6" s="23"/>
      <c r="B6" s="29"/>
      <c r="C6" s="136" t="s">
        <v>469</v>
      </c>
      <c r="D6" s="1737" t="s">
        <v>986</v>
      </c>
      <c r="E6" s="1737"/>
      <c r="F6" s="1737"/>
      <c r="G6" s="1737"/>
      <c r="H6" s="1737"/>
      <c r="I6" s="1737"/>
      <c r="J6" s="1737"/>
      <c r="K6" s="1737"/>
      <c r="L6" s="1737"/>
      <c r="M6" s="1737"/>
      <c r="N6" s="1737"/>
      <c r="O6" s="1737"/>
      <c r="P6" s="1737"/>
      <c r="Q6" s="1737"/>
      <c r="R6" s="1737"/>
      <c r="S6" s="1737"/>
      <c r="T6" s="1737"/>
      <c r="U6" s="1737"/>
      <c r="V6" s="1737"/>
      <c r="W6" s="1737"/>
      <c r="X6" s="1737"/>
      <c r="Y6" s="1737"/>
      <c r="Z6" s="1737"/>
      <c r="AA6" s="3036"/>
      <c r="AB6" s="3036"/>
      <c r="AC6" s="30"/>
      <c r="AD6" s="106" t="s">
        <v>126</v>
      </c>
      <c r="AE6" s="2022" t="s">
        <v>870</v>
      </c>
      <c r="AF6" s="2022"/>
      <c r="AG6" s="2022"/>
      <c r="AH6" s="2022"/>
      <c r="AI6" s="2022"/>
      <c r="AJ6" s="2022"/>
      <c r="AK6" s="2022"/>
      <c r="AL6" s="2022"/>
      <c r="AM6" s="2022"/>
      <c r="AN6" s="28"/>
    </row>
    <row r="7" spans="1:70" ht="14.45" customHeight="1">
      <c r="A7" s="23"/>
      <c r="B7" s="29"/>
      <c r="C7" s="23"/>
      <c r="D7" s="136"/>
      <c r="AC7" s="30"/>
      <c r="AD7" s="159"/>
      <c r="AE7" s="84"/>
      <c r="AF7" s="84"/>
      <c r="AG7" s="84"/>
      <c r="AH7" s="84"/>
      <c r="AI7" s="84"/>
      <c r="AJ7" s="84"/>
      <c r="AK7" s="84"/>
      <c r="AL7" s="84"/>
      <c r="AM7" s="84"/>
      <c r="AN7" s="28"/>
    </row>
    <row r="8" spans="1:70" ht="14.45" customHeight="1">
      <c r="A8" s="23"/>
      <c r="B8" s="29"/>
      <c r="C8" s="136" t="s">
        <v>467</v>
      </c>
      <c r="D8" s="1737" t="s">
        <v>713</v>
      </c>
      <c r="E8" s="1737"/>
      <c r="F8" s="1737"/>
      <c r="G8" s="1737"/>
      <c r="H8" s="1737"/>
      <c r="I8" s="1737"/>
      <c r="J8" s="1737"/>
      <c r="K8" s="1737"/>
      <c r="L8" s="1737"/>
      <c r="M8" s="1737"/>
      <c r="N8" s="1737"/>
      <c r="O8" s="1737"/>
      <c r="P8" s="1737"/>
      <c r="Q8" s="1737"/>
      <c r="R8" s="1737"/>
      <c r="S8" s="1737"/>
      <c r="T8" s="1737"/>
      <c r="U8" s="1737"/>
      <c r="V8" s="1737"/>
      <c r="W8" s="1737"/>
      <c r="X8" s="1737"/>
      <c r="Y8" s="1737"/>
      <c r="Z8" s="1737"/>
      <c r="AA8" s="1737"/>
      <c r="AB8" s="3036"/>
      <c r="AC8" s="30"/>
      <c r="AD8" s="159" t="s">
        <v>126</v>
      </c>
      <c r="AE8" s="1707" t="s">
        <v>780</v>
      </c>
      <c r="AF8" s="1707"/>
      <c r="AG8" s="1707"/>
      <c r="AH8" s="1707"/>
      <c r="AI8" s="1707"/>
      <c r="AJ8" s="1707"/>
      <c r="AK8" s="1707"/>
      <c r="AL8" s="1707"/>
      <c r="AM8" s="1707"/>
      <c r="AN8" s="28"/>
    </row>
    <row r="9" spans="1:70" ht="14.45" customHeight="1">
      <c r="A9" s="23"/>
      <c r="B9" s="29"/>
      <c r="C9" s="23"/>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30"/>
      <c r="AD9" s="159"/>
      <c r="AE9" s="1707"/>
      <c r="AF9" s="1707"/>
      <c r="AG9" s="1707"/>
      <c r="AH9" s="1707"/>
      <c r="AI9" s="1707"/>
      <c r="AJ9" s="1707"/>
      <c r="AK9" s="1707"/>
      <c r="AL9" s="1707"/>
      <c r="AM9" s="1707"/>
      <c r="AN9" s="28"/>
    </row>
    <row r="10" spans="1:70" ht="14.45" customHeight="1">
      <c r="A10" s="23"/>
      <c r="B10" s="29"/>
      <c r="C10" s="23"/>
      <c r="D10" s="23"/>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30"/>
      <c r="AD10" s="50"/>
      <c r="AE10" s="1707"/>
      <c r="AF10" s="1707"/>
      <c r="AG10" s="1707"/>
      <c r="AH10" s="1707"/>
      <c r="AI10" s="1707"/>
      <c r="AJ10" s="1707"/>
      <c r="AK10" s="1707"/>
      <c r="AL10" s="1707"/>
      <c r="AM10" s="1707"/>
      <c r="AN10" s="28"/>
    </row>
    <row r="11" spans="1:70" ht="14.45" customHeight="1">
      <c r="A11" s="23"/>
      <c r="B11" s="29"/>
      <c r="C11" s="1737" t="s">
        <v>392</v>
      </c>
      <c r="D11" s="1737"/>
      <c r="E11" s="1737"/>
      <c r="F11" s="1737"/>
      <c r="G11" s="1737"/>
      <c r="H11" s="1737"/>
      <c r="I11" s="1737"/>
      <c r="J11" s="1737"/>
      <c r="K11" s="1737"/>
      <c r="L11" s="1737"/>
      <c r="M11" s="1737"/>
      <c r="N11" s="1737"/>
      <c r="O11" s="1737"/>
      <c r="P11" s="1737"/>
      <c r="Q11" s="1737"/>
      <c r="R11" s="1737"/>
      <c r="S11" s="1737"/>
      <c r="T11" s="1737"/>
      <c r="U11" s="1737"/>
      <c r="V11" s="1737"/>
      <c r="W11" s="1737"/>
      <c r="X11" s="1737"/>
      <c r="Y11" s="1737"/>
      <c r="Z11" s="1737"/>
      <c r="AA11" s="1737"/>
      <c r="AB11" s="3036"/>
      <c r="AC11" s="30"/>
      <c r="AD11" s="50"/>
      <c r="AN11" s="177"/>
    </row>
    <row r="12" spans="1:70" ht="14.45" customHeight="1">
      <c r="A12" s="23"/>
      <c r="B12" s="29"/>
      <c r="C12" s="23"/>
      <c r="D12" s="136" t="s">
        <v>602</v>
      </c>
      <c r="E12" s="1737" t="s">
        <v>714</v>
      </c>
      <c r="F12" s="1737"/>
      <c r="G12" s="1737"/>
      <c r="H12" s="1737"/>
      <c r="I12" s="1737"/>
      <c r="J12" s="1737"/>
      <c r="K12" s="1737"/>
      <c r="L12" s="1737"/>
      <c r="M12" s="1737"/>
      <c r="N12" s="1737"/>
      <c r="O12" s="1737"/>
      <c r="P12" s="1737"/>
      <c r="Q12" s="1737"/>
      <c r="R12" s="1737"/>
      <c r="S12" s="1737"/>
      <c r="T12" s="1737"/>
      <c r="U12" s="1737"/>
      <c r="V12" s="1737"/>
      <c r="W12" s="1737"/>
      <c r="X12" s="1737"/>
      <c r="Y12" s="1737"/>
      <c r="Z12" s="1737"/>
      <c r="AA12" s="1737"/>
      <c r="AB12" s="3036"/>
      <c r="AC12" s="30"/>
      <c r="AD12" s="106" t="s">
        <v>126</v>
      </c>
      <c r="AE12" s="4101" t="s">
        <v>871</v>
      </c>
      <c r="AF12" s="4101"/>
      <c r="AG12" s="4101"/>
      <c r="AH12" s="4101"/>
      <c r="AI12" s="4101"/>
      <c r="AJ12" s="4101"/>
      <c r="AK12" s="4101"/>
      <c r="AL12" s="4101"/>
      <c r="AM12" s="4101"/>
      <c r="AN12" s="85"/>
      <c r="AP12" s="1740" t="s">
        <v>788</v>
      </c>
      <c r="AQ12" s="1740"/>
      <c r="AR12" s="1740"/>
      <c r="AS12" s="1740"/>
      <c r="AT12" s="1740"/>
      <c r="AU12" s="1740"/>
      <c r="AV12" s="1740"/>
      <c r="AW12" s="1740"/>
      <c r="AX12" s="1740"/>
      <c r="AY12" s="1740"/>
      <c r="AZ12" s="1740"/>
      <c r="BA12" s="1740"/>
      <c r="BB12" s="1740"/>
      <c r="BC12" s="1740"/>
      <c r="BD12" s="1740"/>
      <c r="BE12" s="1740"/>
      <c r="BF12" s="1740"/>
      <c r="BG12" s="1740"/>
      <c r="BH12" s="1740"/>
      <c r="BI12" s="1740"/>
      <c r="BJ12" s="1740"/>
      <c r="BK12" s="1740"/>
      <c r="BL12" s="1740"/>
      <c r="BM12" s="1740"/>
      <c r="BN12" s="1740"/>
      <c r="BO12" s="1740"/>
      <c r="BP12" s="1740"/>
      <c r="BQ12" s="1740"/>
      <c r="BR12" s="1740"/>
    </row>
    <row r="13" spans="1:70" ht="14.45" customHeight="1">
      <c r="A13" s="23"/>
      <c r="B13" s="208"/>
      <c r="D13" s="136"/>
      <c r="E13" s="23"/>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264"/>
      <c r="AD13" s="159" t="s">
        <v>126</v>
      </c>
      <c r="AE13" s="1707" t="s">
        <v>1468</v>
      </c>
      <c r="AF13" s="1707"/>
      <c r="AG13" s="1707"/>
      <c r="AH13" s="1707"/>
      <c r="AI13" s="1707"/>
      <c r="AJ13" s="1707"/>
      <c r="AK13" s="1707"/>
      <c r="AL13" s="1707"/>
      <c r="AM13" s="1707"/>
      <c r="AN13" s="161"/>
      <c r="AO13" s="160"/>
      <c r="AP13" s="4091" t="s">
        <v>1003</v>
      </c>
      <c r="AQ13" s="4092"/>
      <c r="AR13" s="4092"/>
      <c r="AS13" s="4092"/>
      <c r="AT13" s="4092"/>
      <c r="AU13" s="4092"/>
      <c r="AV13" s="4092"/>
      <c r="AW13" s="4092"/>
      <c r="AX13" s="4092"/>
      <c r="AY13" s="4092"/>
      <c r="AZ13" s="4092"/>
      <c r="BA13" s="4092"/>
      <c r="BB13" s="4092"/>
      <c r="BC13" s="4092"/>
      <c r="BD13" s="4092"/>
      <c r="BE13" s="4092"/>
      <c r="BF13" s="4092"/>
      <c r="BG13" s="4092"/>
      <c r="BH13" s="4092"/>
      <c r="BI13" s="4092"/>
      <c r="BJ13" s="4092"/>
      <c r="BK13" s="4092"/>
      <c r="BL13" s="4092"/>
      <c r="BM13" s="4092"/>
      <c r="BN13" s="4092"/>
      <c r="BO13" s="4092"/>
      <c r="BP13" s="4092"/>
      <c r="BQ13" s="4092"/>
      <c r="BR13" s="4093"/>
    </row>
    <row r="14" spans="1:70" ht="14.45" customHeight="1">
      <c r="A14" s="23"/>
      <c r="B14" s="198"/>
      <c r="D14" s="171" t="s">
        <v>455</v>
      </c>
      <c r="E14" s="1740" t="s">
        <v>1558</v>
      </c>
      <c r="F14" s="1740"/>
      <c r="G14" s="1740"/>
      <c r="H14" s="1740"/>
      <c r="I14" s="1740"/>
      <c r="J14" s="1740"/>
      <c r="K14" s="1740"/>
      <c r="L14" s="1740"/>
      <c r="M14" s="1740"/>
      <c r="N14" s="1740"/>
      <c r="O14" s="1740"/>
      <c r="P14" s="1740"/>
      <c r="Q14" s="1740"/>
      <c r="R14" s="1740"/>
      <c r="S14" s="1740"/>
      <c r="T14" s="1740"/>
      <c r="U14" s="1740"/>
      <c r="V14" s="1740"/>
      <c r="W14" s="1740"/>
      <c r="X14" s="1740"/>
      <c r="Y14" s="1740"/>
      <c r="Z14" s="1740"/>
      <c r="AA14" s="1740"/>
      <c r="AB14" s="2923"/>
      <c r="AC14" s="264"/>
      <c r="AD14" s="106"/>
      <c r="AE14" s="1707"/>
      <c r="AF14" s="1707"/>
      <c r="AG14" s="1707"/>
      <c r="AH14" s="1707"/>
      <c r="AI14" s="1707"/>
      <c r="AJ14" s="1707"/>
      <c r="AK14" s="1707"/>
      <c r="AL14" s="1707"/>
      <c r="AM14" s="1707"/>
      <c r="AN14" s="161"/>
      <c r="AO14" s="160"/>
      <c r="AP14" s="4082" t="s">
        <v>1004</v>
      </c>
      <c r="AQ14" s="4083"/>
      <c r="AR14" s="4083"/>
      <c r="AS14" s="4083"/>
      <c r="AT14" s="4083"/>
      <c r="AU14" s="4083"/>
      <c r="AV14" s="4083"/>
      <c r="AW14" s="4083"/>
      <c r="AX14" s="4083"/>
      <c r="AY14" s="4083"/>
      <c r="AZ14" s="4083"/>
      <c r="BA14" s="4083"/>
      <c r="BB14" s="4083"/>
      <c r="BC14" s="4083"/>
      <c r="BD14" s="4083"/>
      <c r="BE14" s="4083"/>
      <c r="BF14" s="4083"/>
      <c r="BG14" s="4083"/>
      <c r="BH14" s="4083"/>
      <c r="BI14" s="4083"/>
      <c r="BJ14" s="4083"/>
      <c r="BK14" s="4083"/>
      <c r="BL14" s="4083"/>
      <c r="BM14" s="4083"/>
      <c r="BN14" s="4083"/>
      <c r="BO14" s="4083"/>
      <c r="BP14" s="4083"/>
      <c r="BQ14" s="4083"/>
      <c r="BR14" s="4084"/>
    </row>
    <row r="15" spans="1:70" ht="14.45" customHeight="1">
      <c r="A15" s="23"/>
      <c r="B15" s="29"/>
      <c r="C15" s="23"/>
      <c r="E15" s="1740"/>
      <c r="F15" s="1740"/>
      <c r="G15" s="1740"/>
      <c r="H15" s="1740"/>
      <c r="I15" s="1740"/>
      <c r="J15" s="1740"/>
      <c r="K15" s="1740"/>
      <c r="L15" s="1740"/>
      <c r="M15" s="1740"/>
      <c r="N15" s="1740"/>
      <c r="O15" s="1740"/>
      <c r="P15" s="1740"/>
      <c r="Q15" s="1740"/>
      <c r="R15" s="1740"/>
      <c r="S15" s="1740"/>
      <c r="T15" s="1740"/>
      <c r="U15" s="1740"/>
      <c r="V15" s="1740"/>
      <c r="W15" s="1740"/>
      <c r="X15" s="1740"/>
      <c r="Y15" s="1740"/>
      <c r="Z15" s="1740"/>
      <c r="AA15" s="1740"/>
      <c r="AB15" s="2923"/>
      <c r="AC15" s="264"/>
      <c r="AD15" s="159"/>
      <c r="AE15" s="1707"/>
      <c r="AF15" s="1707"/>
      <c r="AG15" s="1707"/>
      <c r="AH15" s="1707"/>
      <c r="AI15" s="1707"/>
      <c r="AJ15" s="1707"/>
      <c r="AK15" s="1707"/>
      <c r="AL15" s="1707"/>
      <c r="AM15" s="1707"/>
      <c r="AN15" s="161"/>
      <c r="AO15" s="160"/>
      <c r="AP15" s="4082"/>
      <c r="AQ15" s="4083"/>
      <c r="AR15" s="4083"/>
      <c r="AS15" s="4083"/>
      <c r="AT15" s="4083"/>
      <c r="AU15" s="4083"/>
      <c r="AV15" s="4083"/>
      <c r="AW15" s="4083"/>
      <c r="AX15" s="4083"/>
      <c r="AY15" s="4083"/>
      <c r="AZ15" s="4083"/>
      <c r="BA15" s="4083"/>
      <c r="BB15" s="4083"/>
      <c r="BC15" s="4083"/>
      <c r="BD15" s="4083"/>
      <c r="BE15" s="4083"/>
      <c r="BF15" s="4083"/>
      <c r="BG15" s="4083"/>
      <c r="BH15" s="4083"/>
      <c r="BI15" s="4083"/>
      <c r="BJ15" s="4083"/>
      <c r="BK15" s="4083"/>
      <c r="BL15" s="4083"/>
      <c r="BM15" s="4083"/>
      <c r="BN15" s="4083"/>
      <c r="BO15" s="4083"/>
      <c r="BP15" s="4083"/>
      <c r="BQ15" s="4083"/>
      <c r="BR15" s="4084"/>
    </row>
    <row r="16" spans="1:70" ht="14.45" customHeight="1">
      <c r="A16" s="23"/>
      <c r="B16" s="29"/>
      <c r="AC16" s="264"/>
      <c r="AD16" s="50"/>
      <c r="AE16" s="1707"/>
      <c r="AF16" s="1707"/>
      <c r="AG16" s="1707"/>
      <c r="AH16" s="1707"/>
      <c r="AI16" s="1707"/>
      <c r="AJ16" s="1707"/>
      <c r="AK16" s="1707"/>
      <c r="AL16" s="1707"/>
      <c r="AM16" s="1707"/>
      <c r="AN16" s="161"/>
      <c r="AO16" s="160"/>
      <c r="AP16" s="4082"/>
      <c r="AQ16" s="4083"/>
      <c r="AR16" s="4083"/>
      <c r="AS16" s="4083"/>
      <c r="AT16" s="4083"/>
      <c r="AU16" s="4083"/>
      <c r="AV16" s="4083"/>
      <c r="AW16" s="4083"/>
      <c r="AX16" s="4083"/>
      <c r="AY16" s="4083"/>
      <c r="AZ16" s="4083"/>
      <c r="BA16" s="4083"/>
      <c r="BB16" s="4083"/>
      <c r="BC16" s="4083"/>
      <c r="BD16" s="4083"/>
      <c r="BE16" s="4083"/>
      <c r="BF16" s="4083"/>
      <c r="BG16" s="4083"/>
      <c r="BH16" s="4083"/>
      <c r="BI16" s="4083"/>
      <c r="BJ16" s="4083"/>
      <c r="BK16" s="4083"/>
      <c r="BL16" s="4083"/>
      <c r="BM16" s="4083"/>
      <c r="BN16" s="4083"/>
      <c r="BO16" s="4083"/>
      <c r="BP16" s="4083"/>
      <c r="BQ16" s="4083"/>
      <c r="BR16" s="4084"/>
    </row>
    <row r="17" spans="1:70" ht="14.45" customHeight="1">
      <c r="A17" s="23"/>
      <c r="B17" s="29"/>
      <c r="D17" s="136" t="s">
        <v>715</v>
      </c>
      <c r="E17" s="1764" t="s">
        <v>1749</v>
      </c>
      <c r="F17" s="1764"/>
      <c r="G17" s="1764"/>
      <c r="H17" s="1764"/>
      <c r="I17" s="1764"/>
      <c r="J17" s="1764"/>
      <c r="K17" s="1764"/>
      <c r="L17" s="1764"/>
      <c r="M17" s="1764"/>
      <c r="N17" s="1764"/>
      <c r="O17" s="1764"/>
      <c r="P17" s="1764"/>
      <c r="Q17" s="1764"/>
      <c r="R17" s="1764"/>
      <c r="S17" s="1764"/>
      <c r="T17" s="1764"/>
      <c r="U17" s="1764"/>
      <c r="V17" s="1764"/>
      <c r="W17" s="1764"/>
      <c r="X17" s="1764"/>
      <c r="Y17" s="1764"/>
      <c r="Z17" s="1764"/>
      <c r="AA17" s="1764"/>
      <c r="AB17" s="1764"/>
      <c r="AC17" s="1764"/>
      <c r="AD17" s="1764"/>
      <c r="AE17" s="1764"/>
      <c r="AF17" s="1764"/>
      <c r="AG17" s="1764"/>
      <c r="AH17" s="1764"/>
      <c r="AI17" s="1764"/>
      <c r="AJ17" s="1764"/>
      <c r="AK17" s="1764"/>
      <c r="AL17" s="1764"/>
      <c r="AM17" s="1764"/>
      <c r="AN17" s="1028"/>
      <c r="AO17" s="34"/>
      <c r="AP17" s="4082"/>
      <c r="AQ17" s="4083"/>
      <c r="AR17" s="4083"/>
      <c r="AS17" s="4083"/>
      <c r="AT17" s="4083"/>
      <c r="AU17" s="4083"/>
      <c r="AV17" s="4083"/>
      <c r="AW17" s="4083"/>
      <c r="AX17" s="4083"/>
      <c r="AY17" s="4083"/>
      <c r="AZ17" s="4083"/>
      <c r="BA17" s="4083"/>
      <c r="BB17" s="4083"/>
      <c r="BC17" s="4083"/>
      <c r="BD17" s="4083"/>
      <c r="BE17" s="4083"/>
      <c r="BF17" s="4083"/>
      <c r="BG17" s="4083"/>
      <c r="BH17" s="4083"/>
      <c r="BI17" s="4083"/>
      <c r="BJ17" s="4083"/>
      <c r="BK17" s="4083"/>
      <c r="BL17" s="4083"/>
      <c r="BM17" s="4083"/>
      <c r="BN17" s="4083"/>
      <c r="BO17" s="4083"/>
      <c r="BP17" s="4083"/>
      <c r="BQ17" s="4083"/>
      <c r="BR17" s="4084"/>
    </row>
    <row r="18" spans="1:70" ht="14.45" customHeight="1">
      <c r="A18" s="23"/>
      <c r="B18" s="29"/>
      <c r="C18" s="23"/>
      <c r="D18" s="23"/>
      <c r="E18" s="136" t="s">
        <v>149</v>
      </c>
      <c r="F18" s="1869" t="s">
        <v>1750</v>
      </c>
      <c r="G18" s="1869"/>
      <c r="H18" s="1869"/>
      <c r="I18" s="1869"/>
      <c r="J18" s="1869"/>
      <c r="K18" s="1869"/>
      <c r="L18" s="1869"/>
      <c r="M18" s="1869"/>
      <c r="N18" s="1869"/>
      <c r="O18" s="1869"/>
      <c r="P18" s="1869"/>
      <c r="Q18" s="1869"/>
      <c r="R18" s="1869"/>
      <c r="S18" s="1869"/>
      <c r="T18" s="1869"/>
      <c r="U18" s="1869"/>
      <c r="V18" s="1869"/>
      <c r="W18" s="1869"/>
      <c r="X18" s="1869"/>
      <c r="Y18" s="1869"/>
      <c r="Z18" s="1869"/>
      <c r="AA18" s="1869"/>
      <c r="AB18" s="1869"/>
      <c r="AC18" s="1869"/>
      <c r="AD18" s="1869"/>
      <c r="AE18" s="1869"/>
      <c r="AF18" s="1869"/>
      <c r="AG18" s="1869"/>
      <c r="AH18" s="1869"/>
      <c r="AI18" s="1869"/>
      <c r="AJ18" s="1869"/>
      <c r="AK18" s="1869"/>
      <c r="AL18" s="1869"/>
      <c r="AM18" s="160"/>
      <c r="AN18" s="85"/>
      <c r="AO18" s="34"/>
      <c r="AP18" s="4082"/>
      <c r="AQ18" s="4083"/>
      <c r="AR18" s="4083"/>
      <c r="AS18" s="4083"/>
      <c r="AT18" s="4083"/>
      <c r="AU18" s="4083"/>
      <c r="AV18" s="4083"/>
      <c r="AW18" s="4083"/>
      <c r="AX18" s="4083"/>
      <c r="AY18" s="4083"/>
      <c r="AZ18" s="4083"/>
      <c r="BA18" s="4083"/>
      <c r="BB18" s="4083"/>
      <c r="BC18" s="4083"/>
      <c r="BD18" s="4083"/>
      <c r="BE18" s="4083"/>
      <c r="BF18" s="4083"/>
      <c r="BG18" s="4083"/>
      <c r="BH18" s="4083"/>
      <c r="BI18" s="4083"/>
      <c r="BJ18" s="4083"/>
      <c r="BK18" s="4083"/>
      <c r="BL18" s="4083"/>
      <c r="BM18" s="4083"/>
      <c r="BN18" s="4083"/>
      <c r="BO18" s="4083"/>
      <c r="BP18" s="4083"/>
      <c r="BQ18" s="4083"/>
      <c r="BR18" s="4084"/>
    </row>
    <row r="19" spans="1:70" ht="14.45" customHeight="1">
      <c r="A19" s="23"/>
      <c r="B19" s="29"/>
      <c r="C19" s="1363" t="s">
        <v>271</v>
      </c>
      <c r="D19" s="1364"/>
      <c r="E19" s="1364"/>
      <c r="F19" s="1364"/>
      <c r="G19" s="1364"/>
      <c r="H19" s="1364"/>
      <c r="I19" s="1364"/>
      <c r="J19" s="1366" t="s">
        <v>53</v>
      </c>
      <c r="K19" s="1367"/>
      <c r="L19" s="1367"/>
      <c r="M19" s="1367"/>
      <c r="N19" s="1367"/>
      <c r="O19" s="2057" t="s">
        <v>1150</v>
      </c>
      <c r="P19" s="1368"/>
      <c r="Q19" s="2057" t="s">
        <v>1153</v>
      </c>
      <c r="R19" s="1367"/>
      <c r="S19" s="1367"/>
      <c r="T19" s="1367"/>
      <c r="U19" s="1367"/>
      <c r="V19" s="1367"/>
      <c r="W19" s="1367"/>
      <c r="X19" s="1367"/>
      <c r="Y19" s="1367"/>
      <c r="Z19" s="1367"/>
      <c r="AA19" s="1367"/>
      <c r="AB19" s="1367"/>
      <c r="AC19" s="1367"/>
      <c r="AD19" s="1367"/>
      <c r="AE19" s="1367"/>
      <c r="AF19" s="1367"/>
      <c r="AG19" s="1367"/>
      <c r="AH19" s="1367"/>
      <c r="AI19" s="1367"/>
      <c r="AJ19" s="1367"/>
      <c r="AK19" s="1367"/>
      <c r="AL19" s="1367"/>
      <c r="AM19" s="1368"/>
      <c r="AN19" s="85"/>
      <c r="AO19" s="34"/>
      <c r="AP19" s="4097" t="s">
        <v>1005</v>
      </c>
      <c r="AQ19" s="4098"/>
      <c r="AR19" s="4098"/>
      <c r="AS19" s="4098"/>
      <c r="AT19" s="4098"/>
      <c r="AU19" s="4098"/>
      <c r="AV19" s="4098"/>
      <c r="AW19" s="4098"/>
      <c r="AX19" s="4098"/>
      <c r="AY19" s="4098"/>
      <c r="AZ19" s="4098"/>
      <c r="BA19" s="4098"/>
      <c r="BB19" s="4098"/>
      <c r="BC19" s="4098"/>
      <c r="BD19" s="4098"/>
      <c r="BE19" s="4098"/>
      <c r="BF19" s="4098"/>
      <c r="BG19" s="4098"/>
      <c r="BH19" s="4098"/>
      <c r="BI19" s="4098"/>
      <c r="BJ19" s="4098"/>
      <c r="BK19" s="4098"/>
      <c r="BL19" s="4098"/>
      <c r="BM19" s="4098"/>
      <c r="BN19" s="4098"/>
      <c r="BO19" s="4098"/>
      <c r="BP19" s="4098"/>
      <c r="BQ19" s="4098"/>
      <c r="BR19" s="4099"/>
    </row>
    <row r="20" spans="1:70" ht="14.45" customHeight="1">
      <c r="A20" s="23"/>
      <c r="B20" s="29"/>
      <c r="C20" s="4100" t="s">
        <v>272</v>
      </c>
      <c r="D20" s="1507"/>
      <c r="E20" s="1507"/>
      <c r="F20" s="1507"/>
      <c r="G20" s="1507"/>
      <c r="H20" s="1507"/>
      <c r="I20" s="1508"/>
      <c r="J20" s="1728"/>
      <c r="K20" s="1344"/>
      <c r="L20" s="1344"/>
      <c r="M20" s="1344"/>
      <c r="N20" s="1344"/>
      <c r="O20" s="1728"/>
      <c r="P20" s="1416"/>
      <c r="Q20" s="1728"/>
      <c r="R20" s="1344"/>
      <c r="S20" s="1344"/>
      <c r="T20" s="1344"/>
      <c r="U20" s="1344"/>
      <c r="V20" s="1344"/>
      <c r="W20" s="1344"/>
      <c r="X20" s="1344"/>
      <c r="Y20" s="1344"/>
      <c r="Z20" s="1344"/>
      <c r="AA20" s="1344"/>
      <c r="AB20" s="1344"/>
      <c r="AC20" s="1344"/>
      <c r="AD20" s="1344"/>
      <c r="AE20" s="1344"/>
      <c r="AF20" s="1344"/>
      <c r="AG20" s="1344"/>
      <c r="AH20" s="1344"/>
      <c r="AI20" s="1344"/>
      <c r="AJ20" s="1344"/>
      <c r="AK20" s="1344"/>
      <c r="AL20" s="1344"/>
      <c r="AM20" s="1416"/>
      <c r="AN20" s="85"/>
      <c r="AO20" s="34"/>
      <c r="AP20" s="4094" t="s">
        <v>1006</v>
      </c>
      <c r="AQ20" s="4095"/>
      <c r="AR20" s="4095"/>
      <c r="AS20" s="4095"/>
      <c r="AT20" s="4095"/>
      <c r="AU20" s="4095"/>
      <c r="AV20" s="4095"/>
      <c r="AW20" s="4095"/>
      <c r="AX20" s="4095"/>
      <c r="AY20" s="4095"/>
      <c r="AZ20" s="4095"/>
      <c r="BA20" s="4095"/>
      <c r="BB20" s="4095"/>
      <c r="BC20" s="4095"/>
      <c r="BD20" s="4095"/>
      <c r="BE20" s="4095"/>
      <c r="BF20" s="4095"/>
      <c r="BG20" s="4095"/>
      <c r="BH20" s="4095"/>
      <c r="BI20" s="4095"/>
      <c r="BJ20" s="4095"/>
      <c r="BK20" s="4095"/>
      <c r="BL20" s="4095"/>
      <c r="BM20" s="4095"/>
      <c r="BN20" s="4095"/>
      <c r="BO20" s="4095"/>
      <c r="BP20" s="4095"/>
      <c r="BQ20" s="4095"/>
      <c r="BR20" s="4096"/>
    </row>
    <row r="21" spans="1:70" ht="14.45" customHeight="1">
      <c r="A21" s="23"/>
      <c r="B21" s="29"/>
      <c r="C21" s="1369" t="s">
        <v>1202</v>
      </c>
      <c r="D21" s="1370"/>
      <c r="E21" s="1370"/>
      <c r="F21" s="1370"/>
      <c r="G21" s="1370"/>
      <c r="H21" s="1370"/>
      <c r="I21" s="1371"/>
      <c r="J21" s="1369"/>
      <c r="K21" s="1370"/>
      <c r="L21" s="1370"/>
      <c r="M21" s="1370"/>
      <c r="N21" s="1370"/>
      <c r="O21" s="1369"/>
      <c r="P21" s="1371"/>
      <c r="Q21" s="1369"/>
      <c r="R21" s="1370"/>
      <c r="S21" s="1370"/>
      <c r="T21" s="1370"/>
      <c r="U21" s="1370"/>
      <c r="V21" s="1370"/>
      <c r="W21" s="1370"/>
      <c r="X21" s="1370"/>
      <c r="Y21" s="1370"/>
      <c r="Z21" s="1370"/>
      <c r="AA21" s="1370"/>
      <c r="AB21" s="1370"/>
      <c r="AC21" s="1370"/>
      <c r="AD21" s="1370"/>
      <c r="AE21" s="1370"/>
      <c r="AF21" s="1370"/>
      <c r="AG21" s="1370"/>
      <c r="AH21" s="1370"/>
      <c r="AI21" s="1370"/>
      <c r="AJ21" s="1370"/>
      <c r="AK21" s="1370"/>
      <c r="AL21" s="1370"/>
      <c r="AM21" s="1371"/>
      <c r="AN21" s="161"/>
      <c r="AO21" s="34"/>
      <c r="AP21" s="4082" t="s">
        <v>1007</v>
      </c>
      <c r="AQ21" s="4083"/>
      <c r="AR21" s="4083"/>
      <c r="AS21" s="4083"/>
      <c r="AT21" s="4083"/>
      <c r="AU21" s="4083"/>
      <c r="AV21" s="4083"/>
      <c r="AW21" s="4083"/>
      <c r="AX21" s="4083"/>
      <c r="AY21" s="4083"/>
      <c r="AZ21" s="4083"/>
      <c r="BA21" s="4083"/>
      <c r="BB21" s="4083"/>
      <c r="BC21" s="4083"/>
      <c r="BD21" s="4083"/>
      <c r="BE21" s="4083"/>
      <c r="BF21" s="4083"/>
      <c r="BG21" s="4083"/>
      <c r="BH21" s="4083"/>
      <c r="BI21" s="4083"/>
      <c r="BJ21" s="4083"/>
      <c r="BK21" s="4083"/>
      <c r="BL21" s="4083"/>
      <c r="BM21" s="4083"/>
      <c r="BN21" s="4083"/>
      <c r="BO21" s="4083"/>
      <c r="BP21" s="4083"/>
      <c r="BQ21" s="4083"/>
      <c r="BR21" s="4084"/>
    </row>
    <row r="22" spans="1:70" ht="19.5" customHeight="1">
      <c r="A22" s="23"/>
      <c r="B22" s="29"/>
      <c r="C22" s="4088"/>
      <c r="D22" s="4089"/>
      <c r="E22" s="4089"/>
      <c r="F22" s="4089"/>
      <c r="G22" s="4089"/>
      <c r="H22" s="4089"/>
      <c r="I22" s="4090"/>
      <c r="J22" s="4102"/>
      <c r="K22" s="4103"/>
      <c r="L22" s="4103"/>
      <c r="M22" s="4103"/>
      <c r="N22" s="4103"/>
      <c r="O22" s="4102"/>
      <c r="P22" s="4110"/>
      <c r="Q22" s="265" t="s">
        <v>469</v>
      </c>
      <c r="R22" s="4072"/>
      <c r="S22" s="4072"/>
      <c r="T22" s="4072"/>
      <c r="U22" s="4072"/>
      <c r="V22" s="4072"/>
      <c r="W22" s="4072"/>
      <c r="X22" s="4072"/>
      <c r="Y22" s="4072"/>
      <c r="Z22" s="4072"/>
      <c r="AA22" s="4072"/>
      <c r="AB22" s="4072"/>
      <c r="AC22" s="4072"/>
      <c r="AD22" s="4072"/>
      <c r="AE22" s="4072"/>
      <c r="AF22" s="4072"/>
      <c r="AG22" s="4072"/>
      <c r="AH22" s="4072"/>
      <c r="AI22" s="4072"/>
      <c r="AJ22" s="4072"/>
      <c r="AK22" s="4072"/>
      <c r="AL22" s="4072"/>
      <c r="AM22" s="4108"/>
      <c r="AN22" s="161"/>
      <c r="AO22" s="34"/>
      <c r="AP22" s="4082"/>
      <c r="AQ22" s="4083"/>
      <c r="AR22" s="4083"/>
      <c r="AS22" s="4083"/>
      <c r="AT22" s="4083"/>
      <c r="AU22" s="4083"/>
      <c r="AV22" s="4083"/>
      <c r="AW22" s="4083"/>
      <c r="AX22" s="4083"/>
      <c r="AY22" s="4083"/>
      <c r="AZ22" s="4083"/>
      <c r="BA22" s="4083"/>
      <c r="BB22" s="4083"/>
      <c r="BC22" s="4083"/>
      <c r="BD22" s="4083"/>
      <c r="BE22" s="4083"/>
      <c r="BF22" s="4083"/>
      <c r="BG22" s="4083"/>
      <c r="BH22" s="4083"/>
      <c r="BI22" s="4083"/>
      <c r="BJ22" s="4083"/>
      <c r="BK22" s="4083"/>
      <c r="BL22" s="4083"/>
      <c r="BM22" s="4083"/>
      <c r="BN22" s="4083"/>
      <c r="BO22" s="4083"/>
      <c r="BP22" s="4083"/>
      <c r="BQ22" s="4083"/>
      <c r="BR22" s="4084"/>
    </row>
    <row r="23" spans="1:70" ht="19.5" customHeight="1">
      <c r="A23" s="23"/>
      <c r="B23" s="29"/>
      <c r="C23" s="4066"/>
      <c r="D23" s="4067"/>
      <c r="E23" s="4067"/>
      <c r="F23" s="273" t="s">
        <v>273</v>
      </c>
      <c r="G23" s="4067"/>
      <c r="H23" s="4067"/>
      <c r="I23" s="4068"/>
      <c r="J23" s="4104"/>
      <c r="K23" s="4105"/>
      <c r="L23" s="4105"/>
      <c r="M23" s="4105"/>
      <c r="N23" s="4105"/>
      <c r="O23" s="4104"/>
      <c r="P23" s="4111"/>
      <c r="Q23" s="274" t="s">
        <v>467</v>
      </c>
      <c r="R23" s="2522"/>
      <c r="S23" s="2522"/>
      <c r="T23" s="2522"/>
      <c r="U23" s="2522"/>
      <c r="V23" s="2522"/>
      <c r="W23" s="2522"/>
      <c r="X23" s="2522"/>
      <c r="Y23" s="2522"/>
      <c r="Z23" s="2522"/>
      <c r="AA23" s="2522"/>
      <c r="AB23" s="2522"/>
      <c r="AC23" s="2522"/>
      <c r="AD23" s="2522"/>
      <c r="AE23" s="2522"/>
      <c r="AF23" s="2522"/>
      <c r="AG23" s="2522"/>
      <c r="AH23" s="2522"/>
      <c r="AI23" s="2522"/>
      <c r="AJ23" s="2522"/>
      <c r="AK23" s="2522"/>
      <c r="AL23" s="2522"/>
      <c r="AM23" s="4109"/>
      <c r="AN23" s="161"/>
      <c r="AO23" s="34"/>
      <c r="AP23" s="4082"/>
      <c r="AQ23" s="4083"/>
      <c r="AR23" s="4083"/>
      <c r="AS23" s="4083"/>
      <c r="AT23" s="4083"/>
      <c r="AU23" s="4083"/>
      <c r="AV23" s="4083"/>
      <c r="AW23" s="4083"/>
      <c r="AX23" s="4083"/>
      <c r="AY23" s="4083"/>
      <c r="AZ23" s="4083"/>
      <c r="BA23" s="4083"/>
      <c r="BB23" s="4083"/>
      <c r="BC23" s="4083"/>
      <c r="BD23" s="4083"/>
      <c r="BE23" s="4083"/>
      <c r="BF23" s="4083"/>
      <c r="BG23" s="4083"/>
      <c r="BH23" s="4083"/>
      <c r="BI23" s="4083"/>
      <c r="BJ23" s="4083"/>
      <c r="BK23" s="4083"/>
      <c r="BL23" s="4083"/>
      <c r="BM23" s="4083"/>
      <c r="BN23" s="4083"/>
      <c r="BO23" s="4083"/>
      <c r="BP23" s="4083"/>
      <c r="BQ23" s="4083"/>
      <c r="BR23" s="4084"/>
    </row>
    <row r="24" spans="1:70" ht="19.5" customHeight="1">
      <c r="A24" s="23"/>
      <c r="B24" s="29"/>
      <c r="C24" s="4069"/>
      <c r="D24" s="4070"/>
      <c r="E24" s="4070"/>
      <c r="F24" s="4070"/>
      <c r="G24" s="4070"/>
      <c r="H24" s="4070"/>
      <c r="I24" s="4071"/>
      <c r="J24" s="4106"/>
      <c r="K24" s="4107"/>
      <c r="L24" s="4107"/>
      <c r="M24" s="4107"/>
      <c r="N24" s="4107"/>
      <c r="O24" s="4106"/>
      <c r="P24" s="4112"/>
      <c r="Q24" s="275" t="s">
        <v>468</v>
      </c>
      <c r="R24" s="4077"/>
      <c r="S24" s="4078"/>
      <c r="T24" s="4078"/>
      <c r="U24" s="4078"/>
      <c r="V24" s="4078"/>
      <c r="W24" s="4078"/>
      <c r="X24" s="4078"/>
      <c r="Y24" s="4078"/>
      <c r="Z24" s="4078"/>
      <c r="AA24" s="4078"/>
      <c r="AB24" s="4078"/>
      <c r="AC24" s="4078"/>
      <c r="AD24" s="4078"/>
      <c r="AE24" s="4078"/>
      <c r="AF24" s="4078"/>
      <c r="AG24" s="4078"/>
      <c r="AH24" s="4078"/>
      <c r="AI24" s="4078"/>
      <c r="AJ24" s="4078"/>
      <c r="AK24" s="4078"/>
      <c r="AL24" s="4078"/>
      <c r="AM24" s="4079"/>
      <c r="AN24" s="1029"/>
      <c r="AO24" s="34"/>
      <c r="AP24" s="4082"/>
      <c r="AQ24" s="4083"/>
      <c r="AR24" s="4083"/>
      <c r="AS24" s="4083"/>
      <c r="AT24" s="4083"/>
      <c r="AU24" s="4083"/>
      <c r="AV24" s="4083"/>
      <c r="AW24" s="4083"/>
      <c r="AX24" s="4083"/>
      <c r="AY24" s="4083"/>
      <c r="AZ24" s="4083"/>
      <c r="BA24" s="4083"/>
      <c r="BB24" s="4083"/>
      <c r="BC24" s="4083"/>
      <c r="BD24" s="4083"/>
      <c r="BE24" s="4083"/>
      <c r="BF24" s="4083"/>
      <c r="BG24" s="4083"/>
      <c r="BH24" s="4083"/>
      <c r="BI24" s="4083"/>
      <c r="BJ24" s="4083"/>
      <c r="BK24" s="4083"/>
      <c r="BL24" s="4083"/>
      <c r="BM24" s="4083"/>
      <c r="BN24" s="4083"/>
      <c r="BO24" s="4083"/>
      <c r="BP24" s="4083"/>
      <c r="BQ24" s="4083"/>
      <c r="BR24" s="4084"/>
    </row>
    <row r="25" spans="1:70" ht="19.5" customHeight="1">
      <c r="A25" s="23"/>
      <c r="B25" s="29"/>
      <c r="C25" s="4088"/>
      <c r="D25" s="4089"/>
      <c r="E25" s="4089"/>
      <c r="F25" s="4089"/>
      <c r="G25" s="4089"/>
      <c r="H25" s="4089"/>
      <c r="I25" s="4090"/>
      <c r="J25" s="4102"/>
      <c r="K25" s="4103"/>
      <c r="L25" s="4103"/>
      <c r="M25" s="4103"/>
      <c r="N25" s="4103"/>
      <c r="O25" s="4102"/>
      <c r="P25" s="4110"/>
      <c r="Q25" s="265" t="s">
        <v>469</v>
      </c>
      <c r="R25" s="4072"/>
      <c r="S25" s="4073"/>
      <c r="T25" s="4073"/>
      <c r="U25" s="4073"/>
      <c r="V25" s="4073"/>
      <c r="W25" s="4073"/>
      <c r="X25" s="4073"/>
      <c r="Y25" s="4073"/>
      <c r="Z25" s="4073"/>
      <c r="AA25" s="4073"/>
      <c r="AB25" s="4073"/>
      <c r="AC25" s="4073"/>
      <c r="AD25" s="4073"/>
      <c r="AE25" s="4073"/>
      <c r="AF25" s="4073"/>
      <c r="AG25" s="4073"/>
      <c r="AH25" s="4073"/>
      <c r="AI25" s="4073"/>
      <c r="AJ25" s="4073"/>
      <c r="AK25" s="4073"/>
      <c r="AL25" s="4073"/>
      <c r="AM25" s="4074"/>
      <c r="AN25" s="32"/>
      <c r="AO25" s="34"/>
      <c r="AP25" s="4085"/>
      <c r="AQ25" s="4086"/>
      <c r="AR25" s="4086"/>
      <c r="AS25" s="4086"/>
      <c r="AT25" s="4086"/>
      <c r="AU25" s="4086"/>
      <c r="AV25" s="4086"/>
      <c r="AW25" s="4086"/>
      <c r="AX25" s="4086"/>
      <c r="AY25" s="4086"/>
      <c r="AZ25" s="4086"/>
      <c r="BA25" s="4086"/>
      <c r="BB25" s="4086"/>
      <c r="BC25" s="4086"/>
      <c r="BD25" s="4086"/>
      <c r="BE25" s="4086"/>
      <c r="BF25" s="4086"/>
      <c r="BG25" s="4086"/>
      <c r="BH25" s="4086"/>
      <c r="BI25" s="4086"/>
      <c r="BJ25" s="4086"/>
      <c r="BK25" s="4086"/>
      <c r="BL25" s="4086"/>
      <c r="BM25" s="4086"/>
      <c r="BN25" s="4086"/>
      <c r="BO25" s="4086"/>
      <c r="BP25" s="4086"/>
      <c r="BQ25" s="4086"/>
      <c r="BR25" s="4087"/>
    </row>
    <row r="26" spans="1:70" ht="19.5" customHeight="1">
      <c r="A26" s="23"/>
      <c r="B26" s="29"/>
      <c r="C26" s="4066"/>
      <c r="D26" s="4067"/>
      <c r="E26" s="4067"/>
      <c r="F26" s="273" t="s">
        <v>273</v>
      </c>
      <c r="G26" s="4067"/>
      <c r="H26" s="4067"/>
      <c r="I26" s="4068"/>
      <c r="J26" s="4104"/>
      <c r="K26" s="4105"/>
      <c r="L26" s="4105"/>
      <c r="M26" s="4105"/>
      <c r="N26" s="4105"/>
      <c r="O26" s="4104"/>
      <c r="P26" s="4111"/>
      <c r="Q26" s="274" t="s">
        <v>467</v>
      </c>
      <c r="R26" s="2522"/>
      <c r="S26" s="4075"/>
      <c r="T26" s="4075"/>
      <c r="U26" s="4075"/>
      <c r="V26" s="4075"/>
      <c r="W26" s="4075"/>
      <c r="X26" s="4075"/>
      <c r="Y26" s="4075"/>
      <c r="Z26" s="4075"/>
      <c r="AA26" s="4075"/>
      <c r="AB26" s="4075"/>
      <c r="AC26" s="4075"/>
      <c r="AD26" s="4075"/>
      <c r="AE26" s="4075"/>
      <c r="AF26" s="4075"/>
      <c r="AG26" s="4075"/>
      <c r="AH26" s="4075"/>
      <c r="AI26" s="4075"/>
      <c r="AJ26" s="4075"/>
      <c r="AK26" s="4075"/>
      <c r="AL26" s="4075"/>
      <c r="AM26" s="4076"/>
      <c r="AN26" s="276"/>
      <c r="AO26" s="34"/>
      <c r="AP26" s="4091" t="s">
        <v>1008</v>
      </c>
      <c r="AQ26" s="4092"/>
      <c r="AR26" s="4092"/>
      <c r="AS26" s="4092"/>
      <c r="AT26" s="4092"/>
      <c r="AU26" s="4092"/>
      <c r="AV26" s="4092"/>
      <c r="AW26" s="4092"/>
      <c r="AX26" s="4092"/>
      <c r="AY26" s="4092"/>
      <c r="AZ26" s="4092"/>
      <c r="BA26" s="4092"/>
      <c r="BB26" s="4092"/>
      <c r="BC26" s="4092"/>
      <c r="BD26" s="4092"/>
      <c r="BE26" s="4092"/>
      <c r="BF26" s="4092"/>
      <c r="BG26" s="4092"/>
      <c r="BH26" s="4092"/>
      <c r="BI26" s="4092"/>
      <c r="BJ26" s="4092"/>
      <c r="BK26" s="4092"/>
      <c r="BL26" s="4092"/>
      <c r="BM26" s="4092"/>
      <c r="BN26" s="4092"/>
      <c r="BO26" s="4092"/>
      <c r="BP26" s="4092"/>
      <c r="BQ26" s="4092"/>
      <c r="BR26" s="4093"/>
    </row>
    <row r="27" spans="1:70" ht="19.5" customHeight="1">
      <c r="A27" s="23"/>
      <c r="B27" s="29"/>
      <c r="C27" s="4069"/>
      <c r="D27" s="4070"/>
      <c r="E27" s="4070"/>
      <c r="F27" s="4070"/>
      <c r="G27" s="4070"/>
      <c r="H27" s="4070"/>
      <c r="I27" s="4071"/>
      <c r="J27" s="4106"/>
      <c r="K27" s="4107"/>
      <c r="L27" s="4107"/>
      <c r="M27" s="4107"/>
      <c r="N27" s="4107"/>
      <c r="O27" s="4106"/>
      <c r="P27" s="4112"/>
      <c r="Q27" s="275" t="s">
        <v>468</v>
      </c>
      <c r="R27" s="4077"/>
      <c r="S27" s="4078"/>
      <c r="T27" s="4078"/>
      <c r="U27" s="4078"/>
      <c r="V27" s="4078"/>
      <c r="W27" s="4078"/>
      <c r="X27" s="4078"/>
      <c r="Y27" s="4078"/>
      <c r="Z27" s="4078"/>
      <c r="AA27" s="4078"/>
      <c r="AB27" s="4078"/>
      <c r="AC27" s="4078"/>
      <c r="AD27" s="4078"/>
      <c r="AE27" s="4078"/>
      <c r="AF27" s="4078"/>
      <c r="AG27" s="4078"/>
      <c r="AH27" s="4078"/>
      <c r="AI27" s="4078"/>
      <c r="AJ27" s="4078"/>
      <c r="AK27" s="4078"/>
      <c r="AL27" s="4078"/>
      <c r="AM27" s="4079"/>
      <c r="AN27" s="276"/>
      <c r="AO27" s="34"/>
      <c r="AP27" s="4082" t="s">
        <v>1009</v>
      </c>
      <c r="AQ27" s="4083"/>
      <c r="AR27" s="4083"/>
      <c r="AS27" s="4083"/>
      <c r="AT27" s="4083"/>
      <c r="AU27" s="4083"/>
      <c r="AV27" s="4083"/>
      <c r="AW27" s="4083"/>
      <c r="AX27" s="4083"/>
      <c r="AY27" s="4083"/>
      <c r="AZ27" s="4083"/>
      <c r="BA27" s="4083"/>
      <c r="BB27" s="4083"/>
      <c r="BC27" s="4083"/>
      <c r="BD27" s="4083"/>
      <c r="BE27" s="4083"/>
      <c r="BF27" s="4083"/>
      <c r="BG27" s="4083"/>
      <c r="BH27" s="4083"/>
      <c r="BI27" s="4083"/>
      <c r="BJ27" s="4083"/>
      <c r="BK27" s="4083"/>
      <c r="BL27" s="4083"/>
      <c r="BM27" s="4083"/>
      <c r="BN27" s="4083"/>
      <c r="BO27" s="4083"/>
      <c r="BP27" s="4083"/>
      <c r="BQ27" s="4083"/>
      <c r="BR27" s="4084"/>
    </row>
    <row r="28" spans="1:70" ht="19.5" customHeight="1">
      <c r="A28" s="23"/>
      <c r="B28" s="29"/>
      <c r="C28" s="4088"/>
      <c r="D28" s="4089"/>
      <c r="E28" s="4089"/>
      <c r="F28" s="4089"/>
      <c r="G28" s="4089"/>
      <c r="H28" s="4089"/>
      <c r="I28" s="4090"/>
      <c r="J28" s="4102"/>
      <c r="K28" s="4103"/>
      <c r="L28" s="4103"/>
      <c r="M28" s="4103"/>
      <c r="N28" s="4103"/>
      <c r="O28" s="4102"/>
      <c r="P28" s="4110"/>
      <c r="Q28" s="265" t="s">
        <v>469</v>
      </c>
      <c r="R28" s="4072"/>
      <c r="S28" s="4073"/>
      <c r="T28" s="4073"/>
      <c r="U28" s="4073"/>
      <c r="V28" s="4073"/>
      <c r="W28" s="4073"/>
      <c r="X28" s="4073"/>
      <c r="Y28" s="4073"/>
      <c r="Z28" s="4073"/>
      <c r="AA28" s="4073"/>
      <c r="AB28" s="4073"/>
      <c r="AC28" s="4073"/>
      <c r="AD28" s="4073"/>
      <c r="AE28" s="4073"/>
      <c r="AF28" s="4073"/>
      <c r="AG28" s="4073"/>
      <c r="AH28" s="4073"/>
      <c r="AI28" s="4073"/>
      <c r="AJ28" s="4073"/>
      <c r="AK28" s="4073"/>
      <c r="AL28" s="4073"/>
      <c r="AM28" s="4074"/>
      <c r="AN28" s="276"/>
      <c r="AO28" s="34"/>
      <c r="AP28" s="4082"/>
      <c r="AQ28" s="4083"/>
      <c r="AR28" s="4083"/>
      <c r="AS28" s="4083"/>
      <c r="AT28" s="4083"/>
      <c r="AU28" s="4083"/>
      <c r="AV28" s="4083"/>
      <c r="AW28" s="4083"/>
      <c r="AX28" s="4083"/>
      <c r="AY28" s="4083"/>
      <c r="AZ28" s="4083"/>
      <c r="BA28" s="4083"/>
      <c r="BB28" s="4083"/>
      <c r="BC28" s="4083"/>
      <c r="BD28" s="4083"/>
      <c r="BE28" s="4083"/>
      <c r="BF28" s="4083"/>
      <c r="BG28" s="4083"/>
      <c r="BH28" s="4083"/>
      <c r="BI28" s="4083"/>
      <c r="BJ28" s="4083"/>
      <c r="BK28" s="4083"/>
      <c r="BL28" s="4083"/>
      <c r="BM28" s="4083"/>
      <c r="BN28" s="4083"/>
      <c r="BO28" s="4083"/>
      <c r="BP28" s="4083"/>
      <c r="BQ28" s="4083"/>
      <c r="BR28" s="4084"/>
    </row>
    <row r="29" spans="1:70" ht="19.5" customHeight="1">
      <c r="A29" s="23"/>
      <c r="B29" s="29"/>
      <c r="C29" s="4066"/>
      <c r="D29" s="4067"/>
      <c r="E29" s="4067"/>
      <c r="F29" s="273" t="s">
        <v>273</v>
      </c>
      <c r="G29" s="4067"/>
      <c r="H29" s="4067"/>
      <c r="I29" s="4068"/>
      <c r="J29" s="4104"/>
      <c r="K29" s="4105"/>
      <c r="L29" s="4105"/>
      <c r="M29" s="4105"/>
      <c r="N29" s="4105"/>
      <c r="O29" s="4104"/>
      <c r="P29" s="4111"/>
      <c r="Q29" s="274" t="s">
        <v>467</v>
      </c>
      <c r="R29" s="2522"/>
      <c r="S29" s="4075"/>
      <c r="T29" s="4075"/>
      <c r="U29" s="4075"/>
      <c r="V29" s="4075"/>
      <c r="W29" s="4075"/>
      <c r="X29" s="4075"/>
      <c r="Y29" s="4075"/>
      <c r="Z29" s="4075"/>
      <c r="AA29" s="4075"/>
      <c r="AB29" s="4075"/>
      <c r="AC29" s="4075"/>
      <c r="AD29" s="4075"/>
      <c r="AE29" s="4075"/>
      <c r="AF29" s="4075"/>
      <c r="AG29" s="4075"/>
      <c r="AH29" s="4075"/>
      <c r="AI29" s="4075"/>
      <c r="AJ29" s="4075"/>
      <c r="AK29" s="4075"/>
      <c r="AL29" s="4075"/>
      <c r="AM29" s="4076"/>
      <c r="AN29" s="276"/>
      <c r="AO29" s="34"/>
      <c r="AP29" s="4082"/>
      <c r="AQ29" s="4083"/>
      <c r="AR29" s="4083"/>
      <c r="AS29" s="4083"/>
      <c r="AT29" s="4083"/>
      <c r="AU29" s="4083"/>
      <c r="AV29" s="4083"/>
      <c r="AW29" s="4083"/>
      <c r="AX29" s="4083"/>
      <c r="AY29" s="4083"/>
      <c r="AZ29" s="4083"/>
      <c r="BA29" s="4083"/>
      <c r="BB29" s="4083"/>
      <c r="BC29" s="4083"/>
      <c r="BD29" s="4083"/>
      <c r="BE29" s="4083"/>
      <c r="BF29" s="4083"/>
      <c r="BG29" s="4083"/>
      <c r="BH29" s="4083"/>
      <c r="BI29" s="4083"/>
      <c r="BJ29" s="4083"/>
      <c r="BK29" s="4083"/>
      <c r="BL29" s="4083"/>
      <c r="BM29" s="4083"/>
      <c r="BN29" s="4083"/>
      <c r="BO29" s="4083"/>
      <c r="BP29" s="4083"/>
      <c r="BQ29" s="4083"/>
      <c r="BR29" s="4084"/>
    </row>
    <row r="30" spans="1:70" ht="19.5" customHeight="1">
      <c r="A30" s="23"/>
      <c r="B30" s="29"/>
      <c r="C30" s="4069"/>
      <c r="D30" s="4070"/>
      <c r="E30" s="4070"/>
      <c r="F30" s="4070"/>
      <c r="G30" s="4070"/>
      <c r="H30" s="4070"/>
      <c r="I30" s="4071"/>
      <c r="J30" s="4106"/>
      <c r="K30" s="4107"/>
      <c r="L30" s="4107"/>
      <c r="M30" s="4107"/>
      <c r="N30" s="4107"/>
      <c r="O30" s="4106"/>
      <c r="P30" s="4112"/>
      <c r="Q30" s="275" t="s">
        <v>468</v>
      </c>
      <c r="R30" s="4077"/>
      <c r="S30" s="4078"/>
      <c r="T30" s="4078"/>
      <c r="U30" s="4078"/>
      <c r="V30" s="4078"/>
      <c r="W30" s="4078"/>
      <c r="X30" s="4078"/>
      <c r="Y30" s="4078"/>
      <c r="Z30" s="4078"/>
      <c r="AA30" s="4078"/>
      <c r="AB30" s="4078"/>
      <c r="AC30" s="4078"/>
      <c r="AD30" s="4078"/>
      <c r="AE30" s="4078"/>
      <c r="AF30" s="4078"/>
      <c r="AG30" s="4078"/>
      <c r="AH30" s="4078"/>
      <c r="AI30" s="4078"/>
      <c r="AJ30" s="4078"/>
      <c r="AK30" s="4078"/>
      <c r="AL30" s="4078"/>
      <c r="AM30" s="4079"/>
      <c r="AN30" s="276"/>
      <c r="AO30" s="34"/>
      <c r="AP30" s="4082"/>
      <c r="AQ30" s="4083"/>
      <c r="AR30" s="4083"/>
      <c r="AS30" s="4083"/>
      <c r="AT30" s="4083"/>
      <c r="AU30" s="4083"/>
      <c r="AV30" s="4083"/>
      <c r="AW30" s="4083"/>
      <c r="AX30" s="4083"/>
      <c r="AY30" s="4083"/>
      <c r="AZ30" s="4083"/>
      <c r="BA30" s="4083"/>
      <c r="BB30" s="4083"/>
      <c r="BC30" s="4083"/>
      <c r="BD30" s="4083"/>
      <c r="BE30" s="4083"/>
      <c r="BF30" s="4083"/>
      <c r="BG30" s="4083"/>
      <c r="BH30" s="4083"/>
      <c r="BI30" s="4083"/>
      <c r="BJ30" s="4083"/>
      <c r="BK30" s="4083"/>
      <c r="BL30" s="4083"/>
      <c r="BM30" s="4083"/>
      <c r="BN30" s="4083"/>
      <c r="BO30" s="4083"/>
      <c r="BP30" s="4083"/>
      <c r="BQ30" s="4083"/>
      <c r="BR30" s="4084"/>
    </row>
    <row r="31" spans="1:70" ht="19.5" customHeight="1">
      <c r="A31" s="23"/>
      <c r="B31" s="29"/>
      <c r="C31" s="4088"/>
      <c r="D31" s="4089"/>
      <c r="E31" s="4089"/>
      <c r="F31" s="4089"/>
      <c r="G31" s="4089"/>
      <c r="H31" s="4089"/>
      <c r="I31" s="4090"/>
      <c r="J31" s="4102"/>
      <c r="K31" s="4103"/>
      <c r="L31" s="4103"/>
      <c r="M31" s="4103"/>
      <c r="N31" s="4103"/>
      <c r="O31" s="4102"/>
      <c r="P31" s="4110"/>
      <c r="Q31" s="265" t="s">
        <v>469</v>
      </c>
      <c r="R31" s="4072"/>
      <c r="S31" s="4073"/>
      <c r="T31" s="4073"/>
      <c r="U31" s="4073"/>
      <c r="V31" s="4073"/>
      <c r="W31" s="4073"/>
      <c r="X31" s="4073"/>
      <c r="Y31" s="4073"/>
      <c r="Z31" s="4073"/>
      <c r="AA31" s="4073"/>
      <c r="AB31" s="4073"/>
      <c r="AC31" s="4073"/>
      <c r="AD31" s="4073"/>
      <c r="AE31" s="4073"/>
      <c r="AF31" s="4073"/>
      <c r="AG31" s="4073"/>
      <c r="AH31" s="4073"/>
      <c r="AI31" s="4073"/>
      <c r="AJ31" s="4073"/>
      <c r="AK31" s="4073"/>
      <c r="AL31" s="4073"/>
      <c r="AM31" s="4074"/>
      <c r="AN31" s="276"/>
      <c r="AO31" s="34"/>
      <c r="AP31" s="4082"/>
      <c r="AQ31" s="4083"/>
      <c r="AR31" s="4083"/>
      <c r="AS31" s="4083"/>
      <c r="AT31" s="4083"/>
      <c r="AU31" s="4083"/>
      <c r="AV31" s="4083"/>
      <c r="AW31" s="4083"/>
      <c r="AX31" s="4083"/>
      <c r="AY31" s="4083"/>
      <c r="AZ31" s="4083"/>
      <c r="BA31" s="4083"/>
      <c r="BB31" s="4083"/>
      <c r="BC31" s="4083"/>
      <c r="BD31" s="4083"/>
      <c r="BE31" s="4083"/>
      <c r="BF31" s="4083"/>
      <c r="BG31" s="4083"/>
      <c r="BH31" s="4083"/>
      <c r="BI31" s="4083"/>
      <c r="BJ31" s="4083"/>
      <c r="BK31" s="4083"/>
      <c r="BL31" s="4083"/>
      <c r="BM31" s="4083"/>
      <c r="BN31" s="4083"/>
      <c r="BO31" s="4083"/>
      <c r="BP31" s="4083"/>
      <c r="BQ31" s="4083"/>
      <c r="BR31" s="4084"/>
    </row>
    <row r="32" spans="1:70" ht="19.5" customHeight="1">
      <c r="A32" s="23"/>
      <c r="B32" s="29"/>
      <c r="C32" s="4066"/>
      <c r="D32" s="4067"/>
      <c r="E32" s="4067"/>
      <c r="F32" s="273" t="s">
        <v>273</v>
      </c>
      <c r="G32" s="4067"/>
      <c r="H32" s="4067"/>
      <c r="I32" s="4068"/>
      <c r="J32" s="4104"/>
      <c r="K32" s="4105"/>
      <c r="L32" s="4105"/>
      <c r="M32" s="4105"/>
      <c r="N32" s="4105"/>
      <c r="O32" s="4104"/>
      <c r="P32" s="4111"/>
      <c r="Q32" s="274" t="s">
        <v>467</v>
      </c>
      <c r="R32" s="2522"/>
      <c r="S32" s="4075"/>
      <c r="T32" s="4075"/>
      <c r="U32" s="4075"/>
      <c r="V32" s="4075"/>
      <c r="W32" s="4075"/>
      <c r="X32" s="4075"/>
      <c r="Y32" s="4075"/>
      <c r="Z32" s="4075"/>
      <c r="AA32" s="4075"/>
      <c r="AB32" s="4075"/>
      <c r="AC32" s="4075"/>
      <c r="AD32" s="4075"/>
      <c r="AE32" s="4075"/>
      <c r="AF32" s="4075"/>
      <c r="AG32" s="4075"/>
      <c r="AH32" s="4075"/>
      <c r="AI32" s="4075"/>
      <c r="AJ32" s="4075"/>
      <c r="AK32" s="4075"/>
      <c r="AL32" s="4075"/>
      <c r="AM32" s="4076"/>
      <c r="AN32" s="276"/>
      <c r="AO32" s="34"/>
      <c r="AP32" s="4085"/>
      <c r="AQ32" s="4086"/>
      <c r="AR32" s="4086"/>
      <c r="AS32" s="4086"/>
      <c r="AT32" s="4086"/>
      <c r="AU32" s="4086"/>
      <c r="AV32" s="4086"/>
      <c r="AW32" s="4086"/>
      <c r="AX32" s="4086"/>
      <c r="AY32" s="4086"/>
      <c r="AZ32" s="4086"/>
      <c r="BA32" s="4086"/>
      <c r="BB32" s="4086"/>
      <c r="BC32" s="4086"/>
      <c r="BD32" s="4086"/>
      <c r="BE32" s="4086"/>
      <c r="BF32" s="4086"/>
      <c r="BG32" s="4086"/>
      <c r="BH32" s="4086"/>
      <c r="BI32" s="4086"/>
      <c r="BJ32" s="4086"/>
      <c r="BK32" s="4086"/>
      <c r="BL32" s="4086"/>
      <c r="BM32" s="4086"/>
      <c r="BN32" s="4086"/>
      <c r="BO32" s="4086"/>
      <c r="BP32" s="4086"/>
      <c r="BQ32" s="4086"/>
      <c r="BR32" s="4087"/>
    </row>
    <row r="33" spans="1:41" ht="19.5" customHeight="1">
      <c r="A33" s="23"/>
      <c r="B33" s="29"/>
      <c r="C33" s="4069"/>
      <c r="D33" s="4070"/>
      <c r="E33" s="4070"/>
      <c r="F33" s="4070"/>
      <c r="G33" s="4070"/>
      <c r="H33" s="4070"/>
      <c r="I33" s="4071"/>
      <c r="J33" s="4106"/>
      <c r="K33" s="4107"/>
      <c r="L33" s="4107"/>
      <c r="M33" s="4107"/>
      <c r="N33" s="4107"/>
      <c r="O33" s="4106"/>
      <c r="P33" s="4112"/>
      <c r="Q33" s="275" t="s">
        <v>468</v>
      </c>
      <c r="R33" s="4077"/>
      <c r="S33" s="4078"/>
      <c r="T33" s="4078"/>
      <c r="U33" s="4078"/>
      <c r="V33" s="4078"/>
      <c r="W33" s="4078"/>
      <c r="X33" s="4078"/>
      <c r="Y33" s="4078"/>
      <c r="Z33" s="4078"/>
      <c r="AA33" s="4078"/>
      <c r="AB33" s="4078"/>
      <c r="AC33" s="4078"/>
      <c r="AD33" s="4078"/>
      <c r="AE33" s="4078"/>
      <c r="AF33" s="4078"/>
      <c r="AG33" s="4078"/>
      <c r="AH33" s="4078"/>
      <c r="AI33" s="4078"/>
      <c r="AJ33" s="4078"/>
      <c r="AK33" s="4078"/>
      <c r="AL33" s="4078"/>
      <c r="AM33" s="4079"/>
      <c r="AN33" s="276"/>
      <c r="AO33" s="34"/>
    </row>
    <row r="34" spans="1:41" ht="19.5" customHeight="1">
      <c r="A34" s="23"/>
      <c r="B34" s="29"/>
      <c r="C34" s="4088"/>
      <c r="D34" s="4089"/>
      <c r="E34" s="4089"/>
      <c r="F34" s="4089"/>
      <c r="G34" s="4089"/>
      <c r="H34" s="4089"/>
      <c r="I34" s="4090"/>
      <c r="J34" s="4102"/>
      <c r="K34" s="4103"/>
      <c r="L34" s="4103"/>
      <c r="M34" s="4103"/>
      <c r="N34" s="4103"/>
      <c r="O34" s="4102"/>
      <c r="P34" s="4110"/>
      <c r="Q34" s="265" t="s">
        <v>469</v>
      </c>
      <c r="R34" s="4072"/>
      <c r="S34" s="4073"/>
      <c r="T34" s="4073"/>
      <c r="U34" s="4073"/>
      <c r="V34" s="4073"/>
      <c r="W34" s="4073"/>
      <c r="X34" s="4073"/>
      <c r="Y34" s="4073"/>
      <c r="Z34" s="4073"/>
      <c r="AA34" s="4073"/>
      <c r="AB34" s="4073"/>
      <c r="AC34" s="4073"/>
      <c r="AD34" s="4073"/>
      <c r="AE34" s="4073"/>
      <c r="AF34" s="4073"/>
      <c r="AG34" s="4073"/>
      <c r="AH34" s="4073"/>
      <c r="AI34" s="4073"/>
      <c r="AJ34" s="4073"/>
      <c r="AK34" s="4073"/>
      <c r="AL34" s="4073"/>
      <c r="AM34" s="4074"/>
      <c r="AN34" s="276"/>
      <c r="AO34" s="34"/>
    </row>
    <row r="35" spans="1:41" ht="19.5" customHeight="1">
      <c r="A35" s="23"/>
      <c r="B35" s="29"/>
      <c r="C35" s="4066"/>
      <c r="D35" s="4067"/>
      <c r="E35" s="4067"/>
      <c r="F35" s="273" t="s">
        <v>273</v>
      </c>
      <c r="G35" s="4067"/>
      <c r="H35" s="4067"/>
      <c r="I35" s="4068"/>
      <c r="J35" s="4104"/>
      <c r="K35" s="4105"/>
      <c r="L35" s="4105"/>
      <c r="M35" s="4105"/>
      <c r="N35" s="4105"/>
      <c r="O35" s="4104"/>
      <c r="P35" s="4111"/>
      <c r="Q35" s="274" t="s">
        <v>467</v>
      </c>
      <c r="R35" s="2522"/>
      <c r="S35" s="4075"/>
      <c r="T35" s="4075"/>
      <c r="U35" s="4075"/>
      <c r="V35" s="4075"/>
      <c r="W35" s="4075"/>
      <c r="X35" s="4075"/>
      <c r="Y35" s="4075"/>
      <c r="Z35" s="4075"/>
      <c r="AA35" s="4075"/>
      <c r="AB35" s="4075"/>
      <c r="AC35" s="4075"/>
      <c r="AD35" s="4075"/>
      <c r="AE35" s="4075"/>
      <c r="AF35" s="4075"/>
      <c r="AG35" s="4075"/>
      <c r="AH35" s="4075"/>
      <c r="AI35" s="4075"/>
      <c r="AJ35" s="4075"/>
      <c r="AK35" s="4075"/>
      <c r="AL35" s="4075"/>
      <c r="AM35" s="4076"/>
      <c r="AN35" s="276"/>
      <c r="AO35" s="34"/>
    </row>
    <row r="36" spans="1:41" ht="19.5" customHeight="1">
      <c r="A36" s="23"/>
      <c r="B36" s="29"/>
      <c r="C36" s="4069"/>
      <c r="D36" s="4070"/>
      <c r="E36" s="4070"/>
      <c r="F36" s="4070"/>
      <c r="G36" s="4070"/>
      <c r="H36" s="4070"/>
      <c r="I36" s="4071"/>
      <c r="J36" s="4106"/>
      <c r="K36" s="4107"/>
      <c r="L36" s="4107"/>
      <c r="M36" s="4107"/>
      <c r="N36" s="4107"/>
      <c r="O36" s="4106"/>
      <c r="P36" s="4112"/>
      <c r="Q36" s="275" t="s">
        <v>468</v>
      </c>
      <c r="R36" s="4077"/>
      <c r="S36" s="4078"/>
      <c r="T36" s="4078"/>
      <c r="U36" s="4078"/>
      <c r="V36" s="4078"/>
      <c r="W36" s="4078"/>
      <c r="X36" s="4078"/>
      <c r="Y36" s="4078"/>
      <c r="Z36" s="4078"/>
      <c r="AA36" s="4078"/>
      <c r="AB36" s="4078"/>
      <c r="AC36" s="4078"/>
      <c r="AD36" s="4078"/>
      <c r="AE36" s="4078"/>
      <c r="AF36" s="4078"/>
      <c r="AG36" s="4078"/>
      <c r="AH36" s="4078"/>
      <c r="AI36" s="4078"/>
      <c r="AJ36" s="4078"/>
      <c r="AK36" s="4078"/>
      <c r="AL36" s="4078"/>
      <c r="AM36" s="4079"/>
      <c r="AN36" s="276"/>
      <c r="AO36" s="34"/>
    </row>
    <row r="37" spans="1:41" ht="19.5" customHeight="1">
      <c r="A37" s="23"/>
      <c r="B37" s="29"/>
      <c r="C37" s="4088"/>
      <c r="D37" s="4089"/>
      <c r="E37" s="4089"/>
      <c r="F37" s="4089"/>
      <c r="G37" s="4089"/>
      <c r="H37" s="4089"/>
      <c r="I37" s="4090"/>
      <c r="J37" s="4102"/>
      <c r="K37" s="4103"/>
      <c r="L37" s="4103"/>
      <c r="M37" s="4103"/>
      <c r="N37" s="4103"/>
      <c r="O37" s="4102"/>
      <c r="P37" s="4110"/>
      <c r="Q37" s="265" t="s">
        <v>469</v>
      </c>
      <c r="R37" s="4072"/>
      <c r="S37" s="4073"/>
      <c r="T37" s="4073"/>
      <c r="U37" s="4073"/>
      <c r="V37" s="4073"/>
      <c r="W37" s="4073"/>
      <c r="X37" s="4073"/>
      <c r="Y37" s="4073"/>
      <c r="Z37" s="4073"/>
      <c r="AA37" s="4073"/>
      <c r="AB37" s="4073"/>
      <c r="AC37" s="4073"/>
      <c r="AD37" s="4073"/>
      <c r="AE37" s="4073"/>
      <c r="AF37" s="4073"/>
      <c r="AG37" s="4073"/>
      <c r="AH37" s="4073"/>
      <c r="AI37" s="4073"/>
      <c r="AJ37" s="4073"/>
      <c r="AK37" s="4073"/>
      <c r="AL37" s="4073"/>
      <c r="AM37" s="4074"/>
      <c r="AN37" s="276"/>
      <c r="AO37" s="34"/>
    </row>
    <row r="38" spans="1:41" ht="19.5" customHeight="1">
      <c r="A38" s="23"/>
      <c r="B38" s="29"/>
      <c r="C38" s="4066"/>
      <c r="D38" s="4067"/>
      <c r="E38" s="4067"/>
      <c r="F38" s="273" t="s">
        <v>273</v>
      </c>
      <c r="G38" s="4067"/>
      <c r="H38" s="4067"/>
      <c r="I38" s="4068"/>
      <c r="J38" s="4104"/>
      <c r="K38" s="4105"/>
      <c r="L38" s="4105"/>
      <c r="M38" s="4105"/>
      <c r="N38" s="4105"/>
      <c r="O38" s="4104"/>
      <c r="P38" s="4111"/>
      <c r="Q38" s="274" t="s">
        <v>467</v>
      </c>
      <c r="R38" s="2522"/>
      <c r="S38" s="4075"/>
      <c r="T38" s="4075"/>
      <c r="U38" s="4075"/>
      <c r="V38" s="4075"/>
      <c r="W38" s="4075"/>
      <c r="X38" s="4075"/>
      <c r="Y38" s="4075"/>
      <c r="Z38" s="4075"/>
      <c r="AA38" s="4075"/>
      <c r="AB38" s="4075"/>
      <c r="AC38" s="4075"/>
      <c r="AD38" s="4075"/>
      <c r="AE38" s="4075"/>
      <c r="AF38" s="4075"/>
      <c r="AG38" s="4075"/>
      <c r="AH38" s="4075"/>
      <c r="AI38" s="4075"/>
      <c r="AJ38" s="4075"/>
      <c r="AK38" s="4075"/>
      <c r="AL38" s="4075"/>
      <c r="AM38" s="4076"/>
      <c r="AN38" s="276"/>
      <c r="AO38" s="34"/>
    </row>
    <row r="39" spans="1:41" ht="19.5" customHeight="1">
      <c r="A39" s="23"/>
      <c r="B39" s="29"/>
      <c r="C39" s="4069"/>
      <c r="D39" s="4070"/>
      <c r="E39" s="4070"/>
      <c r="F39" s="4070"/>
      <c r="G39" s="4070"/>
      <c r="H39" s="4070"/>
      <c r="I39" s="4071"/>
      <c r="J39" s="4106"/>
      <c r="K39" s="4107"/>
      <c r="L39" s="4107"/>
      <c r="M39" s="4107"/>
      <c r="N39" s="4107"/>
      <c r="O39" s="4106"/>
      <c r="P39" s="4112"/>
      <c r="Q39" s="275" t="s">
        <v>468</v>
      </c>
      <c r="R39" s="4077"/>
      <c r="S39" s="4078"/>
      <c r="T39" s="4078"/>
      <c r="U39" s="4078"/>
      <c r="V39" s="4078"/>
      <c r="W39" s="4078"/>
      <c r="X39" s="4078"/>
      <c r="Y39" s="4078"/>
      <c r="Z39" s="4078"/>
      <c r="AA39" s="4078"/>
      <c r="AB39" s="4078"/>
      <c r="AC39" s="4078"/>
      <c r="AD39" s="4078"/>
      <c r="AE39" s="4078"/>
      <c r="AF39" s="4078"/>
      <c r="AG39" s="4078"/>
      <c r="AH39" s="4078"/>
      <c r="AI39" s="4078"/>
      <c r="AJ39" s="4078"/>
      <c r="AK39" s="4078"/>
      <c r="AL39" s="4078"/>
      <c r="AM39" s="4079"/>
      <c r="AN39" s="276"/>
      <c r="AO39" s="34"/>
    </row>
    <row r="40" spans="1:41" ht="19.5" customHeight="1">
      <c r="A40" s="23"/>
      <c r="B40" s="29"/>
      <c r="C40" s="4088"/>
      <c r="D40" s="4089"/>
      <c r="E40" s="4089"/>
      <c r="F40" s="4089"/>
      <c r="G40" s="4089"/>
      <c r="H40" s="4089"/>
      <c r="I40" s="4090"/>
      <c r="J40" s="4102"/>
      <c r="K40" s="4103"/>
      <c r="L40" s="4103"/>
      <c r="M40" s="4103"/>
      <c r="N40" s="4103"/>
      <c r="O40" s="4102"/>
      <c r="P40" s="4110"/>
      <c r="Q40" s="265" t="s">
        <v>469</v>
      </c>
      <c r="R40" s="4072"/>
      <c r="S40" s="4073"/>
      <c r="T40" s="4073"/>
      <c r="U40" s="4073"/>
      <c r="V40" s="4073"/>
      <c r="W40" s="4073"/>
      <c r="X40" s="4073"/>
      <c r="Y40" s="4073"/>
      <c r="Z40" s="4073"/>
      <c r="AA40" s="4073"/>
      <c r="AB40" s="4073"/>
      <c r="AC40" s="4073"/>
      <c r="AD40" s="4073"/>
      <c r="AE40" s="4073"/>
      <c r="AF40" s="4073"/>
      <c r="AG40" s="4073"/>
      <c r="AH40" s="4073"/>
      <c r="AI40" s="4073"/>
      <c r="AJ40" s="4073"/>
      <c r="AK40" s="4073"/>
      <c r="AL40" s="4073"/>
      <c r="AM40" s="4074"/>
      <c r="AN40" s="276"/>
      <c r="AO40" s="34"/>
    </row>
    <row r="41" spans="1:41" ht="19.5" customHeight="1">
      <c r="A41" s="23"/>
      <c r="B41" s="29"/>
      <c r="C41" s="4066"/>
      <c r="D41" s="4067"/>
      <c r="E41" s="4067"/>
      <c r="F41" s="273" t="s">
        <v>273</v>
      </c>
      <c r="G41" s="4067"/>
      <c r="H41" s="4067"/>
      <c r="I41" s="4068"/>
      <c r="J41" s="4104"/>
      <c r="K41" s="4105"/>
      <c r="L41" s="4105"/>
      <c r="M41" s="4105"/>
      <c r="N41" s="4105"/>
      <c r="O41" s="4104"/>
      <c r="P41" s="4111"/>
      <c r="Q41" s="274" t="s">
        <v>467</v>
      </c>
      <c r="R41" s="2522"/>
      <c r="S41" s="4075"/>
      <c r="T41" s="4075"/>
      <c r="U41" s="4075"/>
      <c r="V41" s="4075"/>
      <c r="W41" s="4075"/>
      <c r="X41" s="4075"/>
      <c r="Y41" s="4075"/>
      <c r="Z41" s="4075"/>
      <c r="AA41" s="4075"/>
      <c r="AB41" s="4075"/>
      <c r="AC41" s="4075"/>
      <c r="AD41" s="4075"/>
      <c r="AE41" s="4075"/>
      <c r="AF41" s="4075"/>
      <c r="AG41" s="4075"/>
      <c r="AH41" s="4075"/>
      <c r="AI41" s="4075"/>
      <c r="AJ41" s="4075"/>
      <c r="AK41" s="4075"/>
      <c r="AL41" s="4075"/>
      <c r="AM41" s="4076"/>
      <c r="AN41" s="276"/>
      <c r="AO41" s="34"/>
    </row>
    <row r="42" spans="1:41" ht="19.5" customHeight="1">
      <c r="A42" s="23"/>
      <c r="B42" s="29"/>
      <c r="C42" s="4069"/>
      <c r="D42" s="4070"/>
      <c r="E42" s="4070"/>
      <c r="F42" s="4070"/>
      <c r="G42" s="4070"/>
      <c r="H42" s="4070"/>
      <c r="I42" s="4071"/>
      <c r="J42" s="4106"/>
      <c r="K42" s="4107"/>
      <c r="L42" s="4107"/>
      <c r="M42" s="4107"/>
      <c r="N42" s="4107"/>
      <c r="O42" s="4106"/>
      <c r="P42" s="4112"/>
      <c r="Q42" s="275" t="s">
        <v>468</v>
      </c>
      <c r="R42" s="4077"/>
      <c r="S42" s="4078"/>
      <c r="T42" s="4078"/>
      <c r="U42" s="4078"/>
      <c r="V42" s="4078"/>
      <c r="W42" s="4078"/>
      <c r="X42" s="4078"/>
      <c r="Y42" s="4078"/>
      <c r="Z42" s="4078"/>
      <c r="AA42" s="4078"/>
      <c r="AB42" s="4078"/>
      <c r="AC42" s="4078"/>
      <c r="AD42" s="4078"/>
      <c r="AE42" s="4078"/>
      <c r="AF42" s="4078"/>
      <c r="AG42" s="4078"/>
      <c r="AH42" s="4078"/>
      <c r="AI42" s="4078"/>
      <c r="AJ42" s="4078"/>
      <c r="AK42" s="4078"/>
      <c r="AL42" s="4078"/>
      <c r="AM42" s="4079"/>
      <c r="AN42" s="276"/>
      <c r="AO42" s="34"/>
    </row>
    <row r="43" spans="1:41" ht="19.5" customHeight="1">
      <c r="A43" s="23"/>
      <c r="B43" s="29"/>
      <c r="C43" s="4088"/>
      <c r="D43" s="4089"/>
      <c r="E43" s="4089"/>
      <c r="F43" s="4089"/>
      <c r="G43" s="4089"/>
      <c r="H43" s="4089"/>
      <c r="I43" s="4090"/>
      <c r="J43" s="4102"/>
      <c r="K43" s="4103"/>
      <c r="L43" s="4103"/>
      <c r="M43" s="4103"/>
      <c r="N43" s="4103"/>
      <c r="O43" s="4102"/>
      <c r="P43" s="4110"/>
      <c r="Q43" s="265" t="s">
        <v>469</v>
      </c>
      <c r="R43" s="4072"/>
      <c r="S43" s="4073"/>
      <c r="T43" s="4073"/>
      <c r="U43" s="4073"/>
      <c r="V43" s="4073"/>
      <c r="W43" s="4073"/>
      <c r="X43" s="4073"/>
      <c r="Y43" s="4073"/>
      <c r="Z43" s="4073"/>
      <c r="AA43" s="4073"/>
      <c r="AB43" s="4073"/>
      <c r="AC43" s="4073"/>
      <c r="AD43" s="4073"/>
      <c r="AE43" s="4073"/>
      <c r="AF43" s="4073"/>
      <c r="AG43" s="4073"/>
      <c r="AH43" s="4073"/>
      <c r="AI43" s="4073"/>
      <c r="AJ43" s="4073"/>
      <c r="AK43" s="4073"/>
      <c r="AL43" s="4073"/>
      <c r="AM43" s="4074"/>
      <c r="AN43" s="276"/>
      <c r="AO43" s="34"/>
    </row>
    <row r="44" spans="1:41" ht="19.5" customHeight="1">
      <c r="A44" s="23"/>
      <c r="B44" s="29"/>
      <c r="C44" s="4066"/>
      <c r="D44" s="4067"/>
      <c r="E44" s="4067"/>
      <c r="F44" s="273" t="s">
        <v>273</v>
      </c>
      <c r="G44" s="4067"/>
      <c r="H44" s="4067"/>
      <c r="I44" s="4068"/>
      <c r="J44" s="4104"/>
      <c r="K44" s="4105"/>
      <c r="L44" s="4105"/>
      <c r="M44" s="4105"/>
      <c r="N44" s="4105"/>
      <c r="O44" s="4104"/>
      <c r="P44" s="4111"/>
      <c r="Q44" s="274" t="s">
        <v>467</v>
      </c>
      <c r="R44" s="2522"/>
      <c r="S44" s="4075"/>
      <c r="T44" s="4075"/>
      <c r="U44" s="4075"/>
      <c r="V44" s="4075"/>
      <c r="W44" s="4075"/>
      <c r="X44" s="4075"/>
      <c r="Y44" s="4075"/>
      <c r="Z44" s="4075"/>
      <c r="AA44" s="4075"/>
      <c r="AB44" s="4075"/>
      <c r="AC44" s="4075"/>
      <c r="AD44" s="4075"/>
      <c r="AE44" s="4075"/>
      <c r="AF44" s="4075"/>
      <c r="AG44" s="4075"/>
      <c r="AH44" s="4075"/>
      <c r="AI44" s="4075"/>
      <c r="AJ44" s="4075"/>
      <c r="AK44" s="4075"/>
      <c r="AL44" s="4075"/>
      <c r="AM44" s="4076"/>
      <c r="AN44" s="276"/>
      <c r="AO44" s="34"/>
    </row>
    <row r="45" spans="1:41" ht="19.5" customHeight="1">
      <c r="A45" s="23"/>
      <c r="B45" s="29"/>
      <c r="C45" s="4069"/>
      <c r="D45" s="4070"/>
      <c r="E45" s="4070"/>
      <c r="F45" s="4070"/>
      <c r="G45" s="4070"/>
      <c r="H45" s="4070"/>
      <c r="I45" s="4071"/>
      <c r="J45" s="4106"/>
      <c r="K45" s="4107"/>
      <c r="L45" s="4107"/>
      <c r="M45" s="4107"/>
      <c r="N45" s="4107"/>
      <c r="O45" s="4106"/>
      <c r="P45" s="4112"/>
      <c r="Q45" s="275" t="s">
        <v>468</v>
      </c>
      <c r="R45" s="4077"/>
      <c r="S45" s="4078"/>
      <c r="T45" s="4078"/>
      <c r="U45" s="4078"/>
      <c r="V45" s="4078"/>
      <c r="W45" s="4078"/>
      <c r="X45" s="4078"/>
      <c r="Y45" s="4078"/>
      <c r="Z45" s="4078"/>
      <c r="AA45" s="4078"/>
      <c r="AB45" s="4078"/>
      <c r="AC45" s="4078"/>
      <c r="AD45" s="4078"/>
      <c r="AE45" s="4078"/>
      <c r="AF45" s="4078"/>
      <c r="AG45" s="4078"/>
      <c r="AH45" s="4078"/>
      <c r="AI45" s="4078"/>
      <c r="AJ45" s="4078"/>
      <c r="AK45" s="4078"/>
      <c r="AL45" s="4078"/>
      <c r="AM45" s="4079"/>
      <c r="AN45" s="276"/>
      <c r="AO45" s="34"/>
    </row>
    <row r="46" spans="1:41" ht="19.5" customHeight="1">
      <c r="A46" s="23"/>
      <c r="B46" s="29"/>
      <c r="C46" s="4088"/>
      <c r="D46" s="4089"/>
      <c r="E46" s="4089"/>
      <c r="F46" s="4089"/>
      <c r="G46" s="4089"/>
      <c r="H46" s="4089"/>
      <c r="I46" s="4090"/>
      <c r="J46" s="4102"/>
      <c r="K46" s="4103"/>
      <c r="L46" s="4103"/>
      <c r="M46" s="4103"/>
      <c r="N46" s="4103"/>
      <c r="O46" s="4102"/>
      <c r="P46" s="4110"/>
      <c r="Q46" s="265" t="s">
        <v>469</v>
      </c>
      <c r="R46" s="4072"/>
      <c r="S46" s="4073"/>
      <c r="T46" s="4073"/>
      <c r="U46" s="4073"/>
      <c r="V46" s="4073"/>
      <c r="W46" s="4073"/>
      <c r="X46" s="4073"/>
      <c r="Y46" s="4073"/>
      <c r="Z46" s="4073"/>
      <c r="AA46" s="4073"/>
      <c r="AB46" s="4073"/>
      <c r="AC46" s="4073"/>
      <c r="AD46" s="4073"/>
      <c r="AE46" s="4073"/>
      <c r="AF46" s="4073"/>
      <c r="AG46" s="4073"/>
      <c r="AH46" s="4073"/>
      <c r="AI46" s="4073"/>
      <c r="AJ46" s="4073"/>
      <c r="AK46" s="4073"/>
      <c r="AL46" s="4073"/>
      <c r="AM46" s="4074"/>
      <c r="AN46" s="276"/>
      <c r="AO46" s="34"/>
    </row>
    <row r="47" spans="1:41" ht="19.5" customHeight="1">
      <c r="A47" s="23"/>
      <c r="B47" s="29"/>
      <c r="C47" s="4066"/>
      <c r="D47" s="4067"/>
      <c r="E47" s="4067"/>
      <c r="F47" s="273" t="s">
        <v>273</v>
      </c>
      <c r="G47" s="4067"/>
      <c r="H47" s="4067"/>
      <c r="I47" s="4068"/>
      <c r="J47" s="4104"/>
      <c r="K47" s="4105"/>
      <c r="L47" s="4105"/>
      <c r="M47" s="4105"/>
      <c r="N47" s="4105"/>
      <c r="O47" s="4104"/>
      <c r="P47" s="4111"/>
      <c r="Q47" s="274" t="s">
        <v>467</v>
      </c>
      <c r="R47" s="2522"/>
      <c r="S47" s="4075"/>
      <c r="T47" s="4075"/>
      <c r="U47" s="4075"/>
      <c r="V47" s="4075"/>
      <c r="W47" s="4075"/>
      <c r="X47" s="4075"/>
      <c r="Y47" s="4075"/>
      <c r="Z47" s="4075"/>
      <c r="AA47" s="4075"/>
      <c r="AB47" s="4075"/>
      <c r="AC47" s="4075"/>
      <c r="AD47" s="4075"/>
      <c r="AE47" s="4075"/>
      <c r="AF47" s="4075"/>
      <c r="AG47" s="4075"/>
      <c r="AH47" s="4075"/>
      <c r="AI47" s="4075"/>
      <c r="AJ47" s="4075"/>
      <c r="AK47" s="4075"/>
      <c r="AL47" s="4075"/>
      <c r="AM47" s="4076"/>
      <c r="AN47" s="276"/>
      <c r="AO47" s="34"/>
    </row>
    <row r="48" spans="1:41" ht="19.5" customHeight="1">
      <c r="A48" s="23"/>
      <c r="B48" s="29"/>
      <c r="C48" s="4069"/>
      <c r="D48" s="4070"/>
      <c r="E48" s="4070"/>
      <c r="F48" s="4070"/>
      <c r="G48" s="4070"/>
      <c r="H48" s="4070"/>
      <c r="I48" s="4071"/>
      <c r="J48" s="4106"/>
      <c r="K48" s="4107"/>
      <c r="L48" s="4107"/>
      <c r="M48" s="4107"/>
      <c r="N48" s="4107"/>
      <c r="O48" s="4106"/>
      <c r="P48" s="4112"/>
      <c r="Q48" s="275" t="s">
        <v>468</v>
      </c>
      <c r="R48" s="4077"/>
      <c r="S48" s="4078"/>
      <c r="T48" s="4078"/>
      <c r="U48" s="4078"/>
      <c r="V48" s="4078"/>
      <c r="W48" s="4078"/>
      <c r="X48" s="4078"/>
      <c r="Y48" s="4078"/>
      <c r="Z48" s="4078"/>
      <c r="AA48" s="4078"/>
      <c r="AB48" s="4078"/>
      <c r="AC48" s="4078"/>
      <c r="AD48" s="4078"/>
      <c r="AE48" s="4078"/>
      <c r="AF48" s="4078"/>
      <c r="AG48" s="4078"/>
      <c r="AH48" s="4078"/>
      <c r="AI48" s="4078"/>
      <c r="AJ48" s="4078"/>
      <c r="AK48" s="4078"/>
      <c r="AL48" s="4078"/>
      <c r="AM48" s="4079"/>
      <c r="AN48" s="276"/>
      <c r="AO48" s="34"/>
    </row>
    <row r="49" spans="1:41" ht="14.45" customHeight="1">
      <c r="A49" s="23"/>
      <c r="B49" s="29"/>
      <c r="C49" s="1030"/>
      <c r="D49" s="1031" t="s">
        <v>149</v>
      </c>
      <c r="E49" s="4080" t="s">
        <v>872</v>
      </c>
      <c r="F49" s="4080"/>
      <c r="G49" s="4080"/>
      <c r="H49" s="4080"/>
      <c r="I49" s="4080"/>
      <c r="J49" s="4080"/>
      <c r="K49" s="4080"/>
      <c r="L49" s="4080"/>
      <c r="M49" s="4080"/>
      <c r="N49" s="4080"/>
      <c r="O49" s="4080"/>
      <c r="P49" s="4080"/>
      <c r="Q49" s="4080"/>
      <c r="R49" s="4080"/>
      <c r="S49" s="4080"/>
      <c r="T49" s="4080"/>
      <c r="U49" s="4080"/>
      <c r="V49" s="4080"/>
      <c r="W49" s="4080"/>
      <c r="X49" s="4080"/>
      <c r="Y49" s="4080"/>
      <c r="Z49" s="4080"/>
      <c r="AA49" s="4080"/>
      <c r="AB49" s="1032"/>
      <c r="AC49" s="131"/>
      <c r="AD49" s="131"/>
      <c r="AE49" s="131"/>
      <c r="AF49" s="131"/>
      <c r="AG49" s="131"/>
      <c r="AH49" s="131"/>
      <c r="AI49" s="131"/>
      <c r="AJ49" s="131"/>
      <c r="AK49" s="131"/>
      <c r="AL49" s="131"/>
      <c r="AM49" s="131"/>
      <c r="AN49" s="276"/>
      <c r="AO49" s="34"/>
    </row>
    <row r="50" spans="1:41" ht="14.45" customHeight="1" thickBot="1">
      <c r="A50" s="23"/>
      <c r="B50" s="94"/>
      <c r="C50" s="96"/>
      <c r="D50" s="1033" t="s">
        <v>149</v>
      </c>
      <c r="E50" s="4081" t="s">
        <v>652</v>
      </c>
      <c r="F50" s="4081"/>
      <c r="G50" s="4081"/>
      <c r="H50" s="4081"/>
      <c r="I50" s="4081"/>
      <c r="J50" s="4081"/>
      <c r="K50" s="4081"/>
      <c r="L50" s="4081"/>
      <c r="M50" s="4081"/>
      <c r="N50" s="4081"/>
      <c r="O50" s="4081"/>
      <c r="P50" s="4081"/>
      <c r="Q50" s="4081"/>
      <c r="R50" s="4081"/>
      <c r="S50" s="4081"/>
      <c r="T50" s="4081"/>
      <c r="U50" s="4081"/>
      <c r="V50" s="4081"/>
      <c r="W50" s="4081"/>
      <c r="X50" s="4081"/>
      <c r="Y50" s="4081"/>
      <c r="Z50" s="4081"/>
      <c r="AA50" s="4081"/>
      <c r="AB50" s="1034"/>
      <c r="AC50" s="1035"/>
      <c r="AD50" s="1036"/>
      <c r="AE50" s="1036"/>
      <c r="AF50" s="1036"/>
      <c r="AG50" s="1036"/>
      <c r="AH50" s="1036"/>
      <c r="AI50" s="1036"/>
      <c r="AJ50" s="1036"/>
      <c r="AK50" s="1036"/>
      <c r="AL50" s="1036"/>
      <c r="AM50" s="1036"/>
      <c r="AN50" s="1037"/>
      <c r="AO50" s="34"/>
    </row>
    <row r="51" spans="1:41">
      <c r="AN51" s="702"/>
    </row>
  </sheetData>
  <sheetProtection algorithmName="SHA-512" hashValue="W1vyP0zbkWhgGK1eiWwTnOsluvzARcgVEmTh5ZUq4/bq02fsLyLW41X9VSqwLgwXOBK3m/BuQmUbi5OrM9yX+g==" saltValue="zn7VhM2IPzPlINPDUYdCTg==" spinCount="100000" sheet="1" objects="1" scenarios="1"/>
  <mergeCells count="114">
    <mergeCell ref="R45:AM45"/>
    <mergeCell ref="R25:AM25"/>
    <mergeCell ref="R26:AM26"/>
    <mergeCell ref="R27:AM27"/>
    <mergeCell ref="R28:AM28"/>
    <mergeCell ref="R29:AM29"/>
    <mergeCell ref="R30:AM30"/>
    <mergeCell ref="R31:AM31"/>
    <mergeCell ref="R32:AM32"/>
    <mergeCell ref="R33:AM33"/>
    <mergeCell ref="R37:AM37"/>
    <mergeCell ref="R38:AM38"/>
    <mergeCell ref="R39:AM39"/>
    <mergeCell ref="R40:AM40"/>
    <mergeCell ref="R41:AM41"/>
    <mergeCell ref="R42:AM42"/>
    <mergeCell ref="R43:AM43"/>
    <mergeCell ref="R44:AM44"/>
    <mergeCell ref="R34:AM34"/>
    <mergeCell ref="R35:AM35"/>
    <mergeCell ref="R36:AM36"/>
    <mergeCell ref="J31:N33"/>
    <mergeCell ref="J34:N36"/>
    <mergeCell ref="J37:N39"/>
    <mergeCell ref="J40:N42"/>
    <mergeCell ref="J43:N45"/>
    <mergeCell ref="J46:N48"/>
    <mergeCell ref="O25:P27"/>
    <mergeCell ref="O28:P30"/>
    <mergeCell ref="O31:P33"/>
    <mergeCell ref="O34:P36"/>
    <mergeCell ref="O37:P39"/>
    <mergeCell ref="O40:P42"/>
    <mergeCell ref="O43:P45"/>
    <mergeCell ref="O46:P48"/>
    <mergeCell ref="C11:AB11"/>
    <mergeCell ref="E12:AB12"/>
    <mergeCell ref="E14:AB15"/>
    <mergeCell ref="C29:E29"/>
    <mergeCell ref="G29:I29"/>
    <mergeCell ref="C30:I30"/>
    <mergeCell ref="E17:AM17"/>
    <mergeCell ref="C21:I21"/>
    <mergeCell ref="C24:I24"/>
    <mergeCell ref="J19:N21"/>
    <mergeCell ref="O19:P21"/>
    <mergeCell ref="J22:N24"/>
    <mergeCell ref="R22:AM22"/>
    <mergeCell ref="R23:AM23"/>
    <mergeCell ref="R24:AM24"/>
    <mergeCell ref="J25:N27"/>
    <mergeCell ref="J28:N30"/>
    <mergeCell ref="Q19:AM21"/>
    <mergeCell ref="O22:P24"/>
    <mergeCell ref="AP26:BR26"/>
    <mergeCell ref="AP20:BR20"/>
    <mergeCell ref="AP12:BR12"/>
    <mergeCell ref="AP13:BR13"/>
    <mergeCell ref="AP14:BR18"/>
    <mergeCell ref="AP19:BR19"/>
    <mergeCell ref="AP21:BR25"/>
    <mergeCell ref="C19:I19"/>
    <mergeCell ref="C20:I20"/>
    <mergeCell ref="AE12:AM12"/>
    <mergeCell ref="AE13:AM16"/>
    <mergeCell ref="F18:AL18"/>
    <mergeCell ref="C37:I37"/>
    <mergeCell ref="C38:E38"/>
    <mergeCell ref="G38:I38"/>
    <mergeCell ref="A1:AN1"/>
    <mergeCell ref="B3:AC3"/>
    <mergeCell ref="AD3:AN3"/>
    <mergeCell ref="B5:C5"/>
    <mergeCell ref="C31:I31"/>
    <mergeCell ref="C32:E32"/>
    <mergeCell ref="G32:I32"/>
    <mergeCell ref="C22:I22"/>
    <mergeCell ref="C23:E23"/>
    <mergeCell ref="G23:I23"/>
    <mergeCell ref="C25:I25"/>
    <mergeCell ref="C26:E26"/>
    <mergeCell ref="G26:I26"/>
    <mergeCell ref="C27:I27"/>
    <mergeCell ref="C28:I28"/>
    <mergeCell ref="AE5:AM5"/>
    <mergeCell ref="AE6:AM6"/>
    <mergeCell ref="AE8:AM10"/>
    <mergeCell ref="D5:AB5"/>
    <mergeCell ref="D6:AB6"/>
    <mergeCell ref="D8:AB8"/>
    <mergeCell ref="C47:E47"/>
    <mergeCell ref="G47:I47"/>
    <mergeCell ref="C48:I48"/>
    <mergeCell ref="R46:AM46"/>
    <mergeCell ref="R47:AM47"/>
    <mergeCell ref="R48:AM48"/>
    <mergeCell ref="E49:AA49"/>
    <mergeCell ref="E50:AA50"/>
    <mergeCell ref="AP27:BR32"/>
    <mergeCell ref="C40:I40"/>
    <mergeCell ref="C41:E41"/>
    <mergeCell ref="G41:I41"/>
    <mergeCell ref="C43:I43"/>
    <mergeCell ref="C44:E44"/>
    <mergeCell ref="G44:I44"/>
    <mergeCell ref="C42:I42"/>
    <mergeCell ref="C45:I45"/>
    <mergeCell ref="C46:I46"/>
    <mergeCell ref="C33:I33"/>
    <mergeCell ref="C34:I34"/>
    <mergeCell ref="C35:E35"/>
    <mergeCell ref="G35:I35"/>
    <mergeCell ref="C36:I36"/>
    <mergeCell ref="C39:I39"/>
  </mergeCells>
  <phoneticPr fontId="4"/>
  <conditionalFormatting sqref="C22:J22 O22 Q22:R48 C23:I24 C25:J25 O25 C26:I27 C28:J28 O28 C29:I30 C31:J31 O31 C32:I33 C34:J34 O34 C35:I36 C37:J37 O37 C38:I39 C40:J40 O40 C41:I42 C43:J43 O43 C44:I45 C46:J46 O46 C47:I48">
    <cfRule type="containsBlanks" dxfId="102" priority="1">
      <formula>LEN(TRIM(C22))=0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1747" r:id="rId4" name="Check Box 3">
              <controlPr defaultSize="0" autoFill="0" autoLine="0" autoPict="0">
                <anchor moveWithCells="1">
                  <from>
                    <xdr:col>18</xdr:col>
                    <xdr:colOff>171450</xdr:colOff>
                    <xdr:row>4</xdr:row>
                    <xdr:rowOff>171450</xdr:rowOff>
                  </from>
                  <to>
                    <xdr:col>21</xdr:col>
                    <xdr:colOff>152400</xdr:colOff>
                    <xdr:row>6</xdr:row>
                    <xdr:rowOff>9525</xdr:rowOff>
                  </to>
                </anchor>
              </controlPr>
            </control>
          </mc:Choice>
        </mc:AlternateContent>
        <mc:AlternateContent xmlns:mc="http://schemas.openxmlformats.org/markup-compatibility/2006">
          <mc:Choice Requires="x14">
            <control shapeId="671748" r:id="rId5" name="Check Box 4">
              <controlPr defaultSize="0" autoFill="0" autoLine="0" autoPict="0">
                <anchor moveWithCells="1">
                  <from>
                    <xdr:col>22</xdr:col>
                    <xdr:colOff>19050</xdr:colOff>
                    <xdr:row>4</xdr:row>
                    <xdr:rowOff>171450</xdr:rowOff>
                  </from>
                  <to>
                    <xdr:col>25</xdr:col>
                    <xdr:colOff>66675</xdr:colOff>
                    <xdr:row>6</xdr:row>
                    <xdr:rowOff>0</xdr:rowOff>
                  </to>
                </anchor>
              </controlPr>
            </control>
          </mc:Choice>
        </mc:AlternateContent>
        <mc:AlternateContent xmlns:mc="http://schemas.openxmlformats.org/markup-compatibility/2006">
          <mc:Choice Requires="x14">
            <control shapeId="671749" r:id="rId6" name="Check Box 5">
              <controlPr defaultSize="0" autoFill="0" autoLine="0" autoPict="0">
                <anchor moveWithCells="1">
                  <from>
                    <xdr:col>18</xdr:col>
                    <xdr:colOff>171450</xdr:colOff>
                    <xdr:row>7</xdr:row>
                    <xdr:rowOff>171450</xdr:rowOff>
                  </from>
                  <to>
                    <xdr:col>21</xdr:col>
                    <xdr:colOff>152400</xdr:colOff>
                    <xdr:row>9</xdr:row>
                    <xdr:rowOff>9525</xdr:rowOff>
                  </to>
                </anchor>
              </controlPr>
            </control>
          </mc:Choice>
        </mc:AlternateContent>
        <mc:AlternateContent xmlns:mc="http://schemas.openxmlformats.org/markup-compatibility/2006">
          <mc:Choice Requires="x14">
            <control shapeId="671750" r:id="rId7" name="Check Box 6">
              <controlPr defaultSize="0" autoFill="0" autoLine="0" autoPict="0">
                <anchor moveWithCells="1">
                  <from>
                    <xdr:col>22</xdr:col>
                    <xdr:colOff>19050</xdr:colOff>
                    <xdr:row>7</xdr:row>
                    <xdr:rowOff>171450</xdr:rowOff>
                  </from>
                  <to>
                    <xdr:col>25</xdr:col>
                    <xdr:colOff>66675</xdr:colOff>
                    <xdr:row>9</xdr:row>
                    <xdr:rowOff>0</xdr:rowOff>
                  </to>
                </anchor>
              </controlPr>
            </control>
          </mc:Choice>
        </mc:AlternateContent>
        <mc:AlternateContent xmlns:mc="http://schemas.openxmlformats.org/markup-compatibility/2006">
          <mc:Choice Requires="x14">
            <control shapeId="671751" r:id="rId8" name="Check Box 7">
              <controlPr defaultSize="0" autoFill="0" autoLine="0" autoPict="0">
                <anchor moveWithCells="1">
                  <from>
                    <xdr:col>18</xdr:col>
                    <xdr:colOff>171450</xdr:colOff>
                    <xdr:row>10</xdr:row>
                    <xdr:rowOff>171450</xdr:rowOff>
                  </from>
                  <to>
                    <xdr:col>21</xdr:col>
                    <xdr:colOff>152400</xdr:colOff>
                    <xdr:row>12</xdr:row>
                    <xdr:rowOff>9525</xdr:rowOff>
                  </to>
                </anchor>
              </controlPr>
            </control>
          </mc:Choice>
        </mc:AlternateContent>
        <mc:AlternateContent xmlns:mc="http://schemas.openxmlformats.org/markup-compatibility/2006">
          <mc:Choice Requires="x14">
            <control shapeId="671752" r:id="rId9" name="Check Box 8">
              <controlPr defaultSize="0" autoFill="0" autoLine="0" autoPict="0">
                <anchor moveWithCells="1">
                  <from>
                    <xdr:col>22</xdr:col>
                    <xdr:colOff>19050</xdr:colOff>
                    <xdr:row>10</xdr:row>
                    <xdr:rowOff>171450</xdr:rowOff>
                  </from>
                  <to>
                    <xdr:col>25</xdr:col>
                    <xdr:colOff>66675</xdr:colOff>
                    <xdr:row>12</xdr:row>
                    <xdr:rowOff>0</xdr:rowOff>
                  </to>
                </anchor>
              </controlPr>
            </control>
          </mc:Choice>
        </mc:AlternateContent>
        <mc:AlternateContent xmlns:mc="http://schemas.openxmlformats.org/markup-compatibility/2006">
          <mc:Choice Requires="x14">
            <control shapeId="671753" r:id="rId10" name="Check Box 9">
              <controlPr defaultSize="0" autoFill="0" autoLine="0" autoPict="0">
                <anchor moveWithCells="1">
                  <from>
                    <xdr:col>18</xdr:col>
                    <xdr:colOff>171450</xdr:colOff>
                    <xdr:row>13</xdr:row>
                    <xdr:rowOff>171450</xdr:rowOff>
                  </from>
                  <to>
                    <xdr:col>21</xdr:col>
                    <xdr:colOff>152400</xdr:colOff>
                    <xdr:row>15</xdr:row>
                    <xdr:rowOff>9525</xdr:rowOff>
                  </to>
                </anchor>
              </controlPr>
            </control>
          </mc:Choice>
        </mc:AlternateContent>
        <mc:AlternateContent xmlns:mc="http://schemas.openxmlformats.org/markup-compatibility/2006">
          <mc:Choice Requires="x14">
            <control shapeId="671754" r:id="rId11" name="Check Box 10">
              <controlPr defaultSize="0" autoFill="0" autoLine="0" autoPict="0">
                <anchor moveWithCells="1">
                  <from>
                    <xdr:col>22</xdr:col>
                    <xdr:colOff>19050</xdr:colOff>
                    <xdr:row>13</xdr:row>
                    <xdr:rowOff>171450</xdr:rowOff>
                  </from>
                  <to>
                    <xdr:col>25</xdr:col>
                    <xdr:colOff>66675</xdr:colOff>
                    <xdr:row>15</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5EE1-31B4-4B9C-B4E7-3B1902AB6E1D}">
  <sheetPr>
    <tabColor theme="8" tint="0.59999389629810485"/>
  </sheetPr>
  <dimension ref="A1:BR87"/>
  <sheetViews>
    <sheetView showGridLines="0" view="pageBreakPreview" zoomScaleNormal="110" zoomScaleSheetLayoutView="100" workbookViewId="0">
      <selection activeCell="N50" sqref="N50:AM50"/>
    </sheetView>
  </sheetViews>
  <sheetFormatPr defaultColWidth="8" defaultRowHeight="12"/>
  <cols>
    <col min="1" max="2" width="1.375" style="22" customWidth="1"/>
    <col min="3" max="39" width="2.375" style="22" customWidth="1"/>
    <col min="40" max="40" width="1.625" style="22" customWidth="1"/>
    <col min="41" max="70" width="2.375" style="22" customWidth="1"/>
    <col min="71" max="16384" width="8" style="22"/>
  </cols>
  <sheetData>
    <row r="1" spans="1:70" ht="14.1" customHeight="1">
      <c r="A1" s="1337" t="s">
        <v>1559</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M1" s="1337"/>
      <c r="AN1" s="1337"/>
      <c r="AO1" s="135"/>
      <c r="AP1" s="194"/>
      <c r="AQ1" s="194"/>
      <c r="AR1" s="194"/>
      <c r="AS1" s="194"/>
      <c r="AT1" s="194"/>
      <c r="AU1" s="135"/>
      <c r="AV1" s="135"/>
      <c r="AW1" s="135"/>
    </row>
    <row r="2" spans="1:70" ht="5.0999999999999996" customHeight="1" thickBot="1"/>
    <row r="3" spans="1:70" ht="14.1" customHeight="1">
      <c r="B3" s="1339" t="s">
        <v>315</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2625"/>
      <c r="AD3" s="1858" t="s">
        <v>118</v>
      </c>
      <c r="AE3" s="1340"/>
      <c r="AF3" s="1340"/>
      <c r="AG3" s="1340"/>
      <c r="AH3" s="1340"/>
      <c r="AI3" s="1340"/>
      <c r="AJ3" s="1340"/>
      <c r="AK3" s="1340"/>
      <c r="AL3" s="1340"/>
      <c r="AM3" s="1340"/>
      <c r="AN3" s="1859"/>
      <c r="AO3" s="197"/>
      <c r="AP3" s="197"/>
      <c r="AQ3" s="197"/>
      <c r="AR3" s="197"/>
      <c r="AS3" s="197"/>
      <c r="AT3" s="197"/>
      <c r="AU3" s="197"/>
      <c r="AV3" s="197"/>
      <c r="AW3" s="197"/>
    </row>
    <row r="4" spans="1:70" ht="6.95" customHeight="1">
      <c r="B4" s="196"/>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241"/>
      <c r="AE4" s="197"/>
      <c r="AF4" s="197"/>
      <c r="AG4" s="197"/>
      <c r="AH4" s="197"/>
      <c r="AI4" s="197"/>
      <c r="AJ4" s="197"/>
      <c r="AK4" s="197"/>
      <c r="AL4" s="197"/>
      <c r="AM4" s="197"/>
      <c r="AN4" s="242"/>
      <c r="AO4" s="197"/>
      <c r="AP4" s="197"/>
      <c r="AQ4" s="197"/>
      <c r="AR4" s="197"/>
      <c r="AS4" s="197"/>
      <c r="AT4" s="197"/>
      <c r="AU4" s="197"/>
      <c r="AV4" s="197"/>
      <c r="AW4" s="197"/>
    </row>
    <row r="5" spans="1:70" ht="14.45" customHeight="1">
      <c r="B5" s="196"/>
      <c r="C5" s="136" t="s">
        <v>468</v>
      </c>
      <c r="D5" s="1737" t="s">
        <v>705</v>
      </c>
      <c r="E5" s="1737"/>
      <c r="F5" s="1737"/>
      <c r="G5" s="1737"/>
      <c r="H5" s="1737"/>
      <c r="I5" s="1737"/>
      <c r="J5" s="1737"/>
      <c r="K5" s="1737"/>
      <c r="L5" s="1737"/>
      <c r="M5" s="1737"/>
      <c r="N5" s="1737"/>
      <c r="O5" s="1737"/>
      <c r="P5" s="1737"/>
      <c r="Q5" s="1737"/>
      <c r="R5" s="1737"/>
      <c r="S5" s="1737"/>
      <c r="T5" s="1737"/>
      <c r="U5" s="1737"/>
      <c r="V5" s="1737"/>
      <c r="W5" s="1737"/>
      <c r="X5" s="1737"/>
      <c r="Y5" s="1737"/>
      <c r="Z5" s="1737"/>
      <c r="AB5" s="23"/>
      <c r="AD5" s="176" t="s">
        <v>126</v>
      </c>
      <c r="AE5" s="4119" t="s">
        <v>873</v>
      </c>
      <c r="AF5" s="4119"/>
      <c r="AG5" s="4119"/>
      <c r="AH5" s="4119"/>
      <c r="AI5" s="4119"/>
      <c r="AJ5" s="4119"/>
      <c r="AK5" s="4119"/>
      <c r="AL5" s="4119"/>
      <c r="AM5" s="4119"/>
      <c r="AN5" s="277"/>
      <c r="AO5" s="196"/>
      <c r="AP5" s="1740" t="s">
        <v>788</v>
      </c>
      <c r="AQ5" s="1740"/>
      <c r="AR5" s="1740"/>
      <c r="AS5" s="1740"/>
      <c r="AT5" s="1740"/>
      <c r="AU5" s="1740"/>
      <c r="AV5" s="1740"/>
      <c r="AW5" s="1740"/>
      <c r="AX5" s="1740"/>
      <c r="AY5" s="1740"/>
      <c r="AZ5" s="1740"/>
      <c r="BA5" s="1740"/>
      <c r="BB5" s="1740"/>
      <c r="BC5" s="1740"/>
      <c r="BD5" s="1740"/>
      <c r="BE5" s="1740"/>
      <c r="BF5" s="1740"/>
      <c r="BG5" s="1740"/>
      <c r="BH5" s="1740"/>
      <c r="BI5" s="1740"/>
      <c r="BJ5" s="1740"/>
      <c r="BK5" s="1740"/>
      <c r="BL5" s="1740"/>
      <c r="BM5" s="1740"/>
      <c r="BN5" s="1740"/>
      <c r="BO5" s="1740"/>
      <c r="BP5" s="1740"/>
      <c r="BQ5" s="1740"/>
      <c r="BR5" s="1740"/>
    </row>
    <row r="6" spans="1:70" ht="14.45" customHeight="1">
      <c r="B6" s="196"/>
      <c r="C6" s="197"/>
      <c r="D6" s="136" t="s">
        <v>594</v>
      </c>
      <c r="E6" s="1737" t="s">
        <v>1209</v>
      </c>
      <c r="F6" s="1737"/>
      <c r="G6" s="1737"/>
      <c r="H6" s="1737"/>
      <c r="I6" s="1737"/>
      <c r="J6" s="1737"/>
      <c r="K6" s="1737"/>
      <c r="L6" s="1737"/>
      <c r="M6" s="1737"/>
      <c r="N6" s="1737"/>
      <c r="O6" s="1737"/>
      <c r="P6" s="1737"/>
      <c r="Q6" s="1737"/>
      <c r="R6" s="1737"/>
      <c r="S6" s="1737"/>
      <c r="T6" s="1737"/>
      <c r="U6" s="1737"/>
      <c r="V6" s="1737"/>
      <c r="W6" s="1737"/>
      <c r="X6" s="1737"/>
      <c r="Y6" s="1737"/>
      <c r="Z6" s="1737"/>
      <c r="AA6" s="1737"/>
      <c r="AB6" s="1737"/>
      <c r="AD6" s="169" t="s">
        <v>126</v>
      </c>
      <c r="AE6" s="1707" t="s">
        <v>987</v>
      </c>
      <c r="AF6" s="1707"/>
      <c r="AG6" s="1707"/>
      <c r="AH6" s="1707"/>
      <c r="AI6" s="1707"/>
      <c r="AJ6" s="1707"/>
      <c r="AK6" s="1707"/>
      <c r="AL6" s="1707"/>
      <c r="AM6" s="1707"/>
      <c r="AN6" s="255"/>
      <c r="AO6" s="196"/>
      <c r="AP6" s="4091" t="s">
        <v>873</v>
      </c>
      <c r="AQ6" s="4092"/>
      <c r="AR6" s="4092"/>
      <c r="AS6" s="4092"/>
      <c r="AT6" s="4092"/>
      <c r="AU6" s="4092"/>
      <c r="AV6" s="4092"/>
      <c r="AW6" s="4092"/>
      <c r="AX6" s="4092"/>
      <c r="AY6" s="4092"/>
      <c r="AZ6" s="4092"/>
      <c r="BA6" s="4092"/>
      <c r="BB6" s="4092"/>
      <c r="BC6" s="4092"/>
      <c r="BD6" s="4092"/>
      <c r="BE6" s="4092"/>
      <c r="BF6" s="4092"/>
      <c r="BG6" s="4092"/>
      <c r="BH6" s="4092"/>
      <c r="BI6" s="4092"/>
      <c r="BJ6" s="4092"/>
      <c r="BK6" s="4092"/>
      <c r="BL6" s="4092"/>
      <c r="BM6" s="4092"/>
      <c r="BN6" s="4092"/>
      <c r="BO6" s="4092"/>
      <c r="BP6" s="4092"/>
      <c r="BQ6" s="4092"/>
      <c r="BR6" s="4093"/>
    </row>
    <row r="7" spans="1:70" ht="14.45" customHeight="1">
      <c r="A7" s="23"/>
      <c r="B7" s="29"/>
      <c r="C7" s="23"/>
      <c r="D7" s="23"/>
      <c r="E7" s="4118"/>
      <c r="F7" s="4118"/>
      <c r="G7" s="4118"/>
      <c r="H7" s="4118"/>
      <c r="I7" s="4118"/>
      <c r="J7" s="4118"/>
      <c r="K7" s="4118"/>
      <c r="L7" s="4118"/>
      <c r="M7" s="4118"/>
      <c r="N7" s="4118"/>
      <c r="O7" s="4118"/>
      <c r="P7" s="4118"/>
      <c r="Q7" s="4118"/>
      <c r="R7" s="4118"/>
      <c r="S7" s="4118"/>
      <c r="T7" s="4118"/>
      <c r="U7" s="4118"/>
      <c r="V7" s="4118"/>
      <c r="W7" s="4118"/>
      <c r="X7" s="4118"/>
      <c r="Y7" s="4118"/>
      <c r="Z7" s="4118"/>
      <c r="AA7" s="4118"/>
      <c r="AB7" s="4118"/>
      <c r="AD7" s="176"/>
      <c r="AE7" s="1707"/>
      <c r="AF7" s="1707"/>
      <c r="AG7" s="1707"/>
      <c r="AH7" s="1707"/>
      <c r="AI7" s="1707"/>
      <c r="AJ7" s="1707"/>
      <c r="AK7" s="1707"/>
      <c r="AL7" s="1707"/>
      <c r="AM7" s="1707"/>
      <c r="AN7" s="255"/>
      <c r="AO7" s="207"/>
      <c r="AP7" s="4082" t="s">
        <v>1010</v>
      </c>
      <c r="AQ7" s="4083"/>
      <c r="AR7" s="4083"/>
      <c r="AS7" s="4083"/>
      <c r="AT7" s="4083"/>
      <c r="AU7" s="4083"/>
      <c r="AV7" s="4083"/>
      <c r="AW7" s="4083"/>
      <c r="AX7" s="4083"/>
      <c r="AY7" s="4083"/>
      <c r="AZ7" s="4083"/>
      <c r="BA7" s="4083"/>
      <c r="BB7" s="4083"/>
      <c r="BC7" s="4083"/>
      <c r="BD7" s="4083"/>
      <c r="BE7" s="4083"/>
      <c r="BF7" s="4083"/>
      <c r="BG7" s="4083"/>
      <c r="BH7" s="4083"/>
      <c r="BI7" s="4083"/>
      <c r="BJ7" s="4083"/>
      <c r="BK7" s="4083"/>
      <c r="BL7" s="4083"/>
      <c r="BM7" s="4083"/>
      <c r="BN7" s="4083"/>
      <c r="BO7" s="4083"/>
      <c r="BP7" s="4083"/>
      <c r="BQ7" s="4083"/>
      <c r="BR7" s="4084"/>
    </row>
    <row r="8" spans="1:70" ht="14.45" customHeight="1">
      <c r="A8" s="23"/>
      <c r="B8" s="29"/>
      <c r="C8" s="23"/>
      <c r="D8" s="23"/>
      <c r="E8" s="4118"/>
      <c r="F8" s="4118"/>
      <c r="G8" s="4118"/>
      <c r="H8" s="4118"/>
      <c r="I8" s="4118"/>
      <c r="J8" s="4118"/>
      <c r="K8" s="4118"/>
      <c r="L8" s="4118"/>
      <c r="M8" s="4118"/>
      <c r="N8" s="4118"/>
      <c r="O8" s="4118"/>
      <c r="P8" s="4118"/>
      <c r="Q8" s="4118"/>
      <c r="R8" s="4118"/>
      <c r="S8" s="4118"/>
      <c r="T8" s="4118"/>
      <c r="U8" s="4118"/>
      <c r="V8" s="4118"/>
      <c r="W8" s="4118"/>
      <c r="X8" s="4118"/>
      <c r="Y8" s="4118"/>
      <c r="Z8" s="4118"/>
      <c r="AA8" s="4118"/>
      <c r="AB8" s="4118"/>
      <c r="AD8" s="176"/>
      <c r="AE8" s="213"/>
      <c r="AF8" s="213"/>
      <c r="AG8" s="213"/>
      <c r="AH8" s="213"/>
      <c r="AI8" s="213"/>
      <c r="AJ8" s="213"/>
      <c r="AK8" s="213"/>
      <c r="AL8" s="213"/>
      <c r="AM8" s="213"/>
      <c r="AN8" s="255"/>
      <c r="AO8" s="207"/>
      <c r="AP8" s="4082"/>
      <c r="AQ8" s="4083"/>
      <c r="AR8" s="4083"/>
      <c r="AS8" s="4083"/>
      <c r="AT8" s="4083"/>
      <c r="AU8" s="4083"/>
      <c r="AV8" s="4083"/>
      <c r="AW8" s="4083"/>
      <c r="AX8" s="4083"/>
      <c r="AY8" s="4083"/>
      <c r="AZ8" s="4083"/>
      <c r="BA8" s="4083"/>
      <c r="BB8" s="4083"/>
      <c r="BC8" s="4083"/>
      <c r="BD8" s="4083"/>
      <c r="BE8" s="4083"/>
      <c r="BF8" s="4083"/>
      <c r="BG8" s="4083"/>
      <c r="BH8" s="4083"/>
      <c r="BI8" s="4083"/>
      <c r="BJ8" s="4083"/>
      <c r="BK8" s="4083"/>
      <c r="BL8" s="4083"/>
      <c r="BM8" s="4083"/>
      <c r="BN8" s="4083"/>
      <c r="BO8" s="4083"/>
      <c r="BP8" s="4083"/>
      <c r="BQ8" s="4083"/>
      <c r="BR8" s="4084"/>
    </row>
    <row r="9" spans="1:70" ht="14.45" customHeight="1">
      <c r="A9" s="23"/>
      <c r="B9" s="29"/>
      <c r="C9" s="23"/>
      <c r="D9" s="23"/>
      <c r="E9" s="278"/>
      <c r="F9" s="278"/>
      <c r="G9" s="278"/>
      <c r="H9" s="278"/>
      <c r="I9" s="278"/>
      <c r="J9" s="278"/>
      <c r="K9" s="278"/>
      <c r="L9" s="278"/>
      <c r="M9" s="278"/>
      <c r="N9" s="278"/>
      <c r="O9" s="278"/>
      <c r="P9" s="278"/>
      <c r="Q9" s="278"/>
      <c r="R9" s="278"/>
      <c r="S9" s="278"/>
      <c r="T9" s="278"/>
      <c r="U9" s="278"/>
      <c r="V9" s="278"/>
      <c r="W9" s="278"/>
      <c r="X9" s="278"/>
      <c r="Y9" s="278"/>
      <c r="Z9" s="278"/>
      <c r="AA9" s="278"/>
      <c r="AD9" s="175"/>
      <c r="AE9" s="213"/>
      <c r="AF9" s="213"/>
      <c r="AG9" s="213"/>
      <c r="AH9" s="213"/>
      <c r="AI9" s="213"/>
      <c r="AJ9" s="213"/>
      <c r="AK9" s="213"/>
      <c r="AL9" s="213"/>
      <c r="AM9" s="213"/>
      <c r="AN9" s="255"/>
      <c r="AO9" s="207"/>
      <c r="AP9" s="4082"/>
      <c r="AQ9" s="4083"/>
      <c r="AR9" s="4083"/>
      <c r="AS9" s="4083"/>
      <c r="AT9" s="4083"/>
      <c r="AU9" s="4083"/>
      <c r="AV9" s="4083"/>
      <c r="AW9" s="4083"/>
      <c r="AX9" s="4083"/>
      <c r="AY9" s="4083"/>
      <c r="AZ9" s="4083"/>
      <c r="BA9" s="4083"/>
      <c r="BB9" s="4083"/>
      <c r="BC9" s="4083"/>
      <c r="BD9" s="4083"/>
      <c r="BE9" s="4083"/>
      <c r="BF9" s="4083"/>
      <c r="BG9" s="4083"/>
      <c r="BH9" s="4083"/>
      <c r="BI9" s="4083"/>
      <c r="BJ9" s="4083"/>
      <c r="BK9" s="4083"/>
      <c r="BL9" s="4083"/>
      <c r="BM9" s="4083"/>
      <c r="BN9" s="4083"/>
      <c r="BO9" s="4083"/>
      <c r="BP9" s="4083"/>
      <c r="BQ9" s="4083"/>
      <c r="BR9" s="4084"/>
    </row>
    <row r="10" spans="1:70" ht="14.1" customHeight="1">
      <c r="A10" s="23"/>
      <c r="B10" s="29"/>
      <c r="C10" s="23"/>
      <c r="D10" s="1737" t="s">
        <v>347</v>
      </c>
      <c r="E10" s="1737"/>
      <c r="F10" s="1737"/>
      <c r="G10" s="1737"/>
      <c r="H10" s="1737"/>
      <c r="I10" s="1737"/>
      <c r="J10" s="1737"/>
      <c r="K10" s="1737"/>
      <c r="L10" s="1737"/>
      <c r="M10" s="1737"/>
      <c r="N10" s="1737"/>
      <c r="O10" s="1737"/>
      <c r="P10" s="1737"/>
      <c r="Q10" s="1737"/>
      <c r="R10" s="1737"/>
      <c r="S10" s="1737"/>
      <c r="T10" s="1737"/>
      <c r="U10" s="1737"/>
      <c r="V10" s="1737"/>
      <c r="W10" s="1737"/>
      <c r="X10" s="1737"/>
      <c r="Y10" s="1737"/>
      <c r="Z10" s="1737"/>
      <c r="AD10" s="175"/>
      <c r="AE10" s="213"/>
      <c r="AF10" s="213"/>
      <c r="AG10" s="213"/>
      <c r="AH10" s="213"/>
      <c r="AI10" s="213"/>
      <c r="AJ10" s="213"/>
      <c r="AK10" s="213"/>
      <c r="AL10" s="213"/>
      <c r="AM10" s="213"/>
      <c r="AN10" s="255"/>
      <c r="AO10" s="207"/>
      <c r="AP10" s="4082"/>
      <c r="AQ10" s="4083"/>
      <c r="AR10" s="4083"/>
      <c r="AS10" s="4083"/>
      <c r="AT10" s="4083"/>
      <c r="AU10" s="4083"/>
      <c r="AV10" s="4083"/>
      <c r="AW10" s="4083"/>
      <c r="AX10" s="4083"/>
      <c r="AY10" s="4083"/>
      <c r="AZ10" s="4083"/>
      <c r="BA10" s="4083"/>
      <c r="BB10" s="4083"/>
      <c r="BC10" s="4083"/>
      <c r="BD10" s="4083"/>
      <c r="BE10" s="4083"/>
      <c r="BF10" s="4083"/>
      <c r="BG10" s="4083"/>
      <c r="BH10" s="4083"/>
      <c r="BI10" s="4083"/>
      <c r="BJ10" s="4083"/>
      <c r="BK10" s="4083"/>
      <c r="BL10" s="4083"/>
      <c r="BM10" s="4083"/>
      <c r="BN10" s="4083"/>
      <c r="BO10" s="4083"/>
      <c r="BP10" s="4083"/>
      <c r="BQ10" s="4083"/>
      <c r="BR10" s="4084"/>
    </row>
    <row r="11" spans="1:70" ht="14.45" customHeight="1">
      <c r="A11" s="23"/>
      <c r="B11" s="29"/>
      <c r="C11" s="23"/>
      <c r="D11" s="136" t="s">
        <v>602</v>
      </c>
      <c r="E11" s="1737" t="s">
        <v>773</v>
      </c>
      <c r="F11" s="1737"/>
      <c r="G11" s="1737"/>
      <c r="H11" s="1737"/>
      <c r="I11" s="1737"/>
      <c r="J11" s="1737"/>
      <c r="K11" s="1737"/>
      <c r="L11" s="1737"/>
      <c r="M11" s="1737"/>
      <c r="N11" s="1737"/>
      <c r="O11" s="1737"/>
      <c r="P11" s="1737"/>
      <c r="Q11" s="1737"/>
      <c r="R11" s="1737"/>
      <c r="S11" s="1737"/>
      <c r="T11" s="1737"/>
      <c r="U11" s="1737"/>
      <c r="V11" s="1737"/>
      <c r="W11" s="1737"/>
      <c r="X11" s="1737"/>
      <c r="Y11" s="1737"/>
      <c r="Z11" s="1737"/>
      <c r="AA11" s="1737"/>
      <c r="AB11" s="1737"/>
      <c r="AD11" s="175"/>
      <c r="AE11" s="213"/>
      <c r="AF11" s="213"/>
      <c r="AG11" s="213"/>
      <c r="AH11" s="213"/>
      <c r="AI11" s="213"/>
      <c r="AJ11" s="213"/>
      <c r="AK11" s="213"/>
      <c r="AL11" s="213"/>
      <c r="AM11" s="213"/>
      <c r="AN11" s="255"/>
      <c r="AO11" s="207"/>
      <c r="AP11" s="4085"/>
      <c r="AQ11" s="4086"/>
      <c r="AR11" s="4086"/>
      <c r="AS11" s="4086"/>
      <c r="AT11" s="4086"/>
      <c r="AU11" s="4086"/>
      <c r="AV11" s="4086"/>
      <c r="AW11" s="4086"/>
      <c r="AX11" s="4086"/>
      <c r="AY11" s="4086"/>
      <c r="AZ11" s="4086"/>
      <c r="BA11" s="4086"/>
      <c r="BB11" s="4086"/>
      <c r="BC11" s="4086"/>
      <c r="BD11" s="4086"/>
      <c r="BE11" s="4086"/>
      <c r="BF11" s="4086"/>
      <c r="BG11" s="4086"/>
      <c r="BH11" s="4086"/>
      <c r="BI11" s="4086"/>
      <c r="BJ11" s="4086"/>
      <c r="BK11" s="4086"/>
      <c r="BL11" s="4086"/>
      <c r="BM11" s="4086"/>
      <c r="BN11" s="4086"/>
      <c r="BO11" s="4086"/>
      <c r="BP11" s="4086"/>
      <c r="BQ11" s="4086"/>
      <c r="BR11" s="4087"/>
    </row>
    <row r="12" spans="1:70" ht="6.75" customHeight="1">
      <c r="A12" s="23"/>
      <c r="B12" s="29"/>
      <c r="C12" s="23"/>
      <c r="D12" s="23"/>
      <c r="E12" s="23"/>
      <c r="AD12" s="49"/>
      <c r="AE12" s="213"/>
      <c r="AF12" s="213"/>
      <c r="AG12" s="213"/>
      <c r="AH12" s="213"/>
      <c r="AI12" s="213"/>
      <c r="AJ12" s="213"/>
      <c r="AK12" s="213"/>
      <c r="AL12" s="213"/>
      <c r="AM12" s="213"/>
      <c r="AN12" s="255"/>
      <c r="AO12" s="207"/>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row>
    <row r="13" spans="1:70" ht="14.45" customHeight="1">
      <c r="A13" s="23"/>
      <c r="B13" s="29"/>
      <c r="C13" s="23"/>
      <c r="D13" s="23"/>
      <c r="E13" s="136" t="s">
        <v>594</v>
      </c>
      <c r="F13" s="1737" t="s">
        <v>1267</v>
      </c>
      <c r="G13" s="1737"/>
      <c r="H13" s="1737"/>
      <c r="I13" s="1737"/>
      <c r="J13" s="1737"/>
      <c r="K13" s="1737"/>
      <c r="L13" s="1737"/>
      <c r="M13" s="1737"/>
      <c r="N13" s="1737"/>
      <c r="O13" s="1737"/>
      <c r="P13" s="1737"/>
      <c r="Q13" s="1737"/>
      <c r="R13" s="1737"/>
      <c r="S13" s="1737"/>
      <c r="T13" s="1737"/>
      <c r="U13" s="1737"/>
      <c r="V13" s="1737"/>
      <c r="W13" s="1737"/>
      <c r="X13" s="1737"/>
      <c r="Y13" s="1737"/>
      <c r="Z13" s="1737"/>
      <c r="AB13" s="23"/>
      <c r="AD13" s="176" t="s">
        <v>466</v>
      </c>
      <c r="AE13" s="4101" t="s">
        <v>786</v>
      </c>
      <c r="AF13" s="4101"/>
      <c r="AG13" s="4101"/>
      <c r="AH13" s="4101"/>
      <c r="AI13" s="4101"/>
      <c r="AJ13" s="4101"/>
      <c r="AK13" s="4101"/>
      <c r="AL13" s="4101"/>
      <c r="AM13" s="4101"/>
      <c r="AN13" s="214"/>
      <c r="AO13" s="207"/>
      <c r="AP13" s="35"/>
      <c r="AQ13" s="35"/>
      <c r="AR13" s="35"/>
      <c r="AS13" s="35"/>
      <c r="AT13" s="35"/>
    </row>
    <row r="14" spans="1:70" ht="14.45" customHeight="1">
      <c r="A14" s="23"/>
      <c r="B14" s="198"/>
      <c r="C14" s="268"/>
      <c r="D14" s="23"/>
      <c r="F14" s="4118"/>
      <c r="G14" s="4118"/>
      <c r="H14" s="4118"/>
      <c r="I14" s="4118"/>
      <c r="J14" s="4118"/>
      <c r="K14" s="4118"/>
      <c r="L14" s="4118"/>
      <c r="M14" s="4118"/>
      <c r="N14" s="4118"/>
      <c r="O14" s="4118"/>
      <c r="P14" s="4118"/>
      <c r="Q14" s="4118"/>
      <c r="R14" s="4118"/>
      <c r="S14" s="4118"/>
      <c r="T14" s="4118"/>
      <c r="U14" s="4118"/>
      <c r="V14" s="4118"/>
      <c r="W14" s="4118"/>
      <c r="X14" s="4118"/>
      <c r="Y14" s="4118"/>
      <c r="Z14" s="4118"/>
      <c r="AA14" s="4118"/>
      <c r="AB14" s="4118"/>
      <c r="AD14" s="280"/>
      <c r="AE14" s="23"/>
      <c r="AF14" s="35"/>
      <c r="AG14" s="35"/>
      <c r="AH14" s="35"/>
      <c r="AI14" s="35"/>
      <c r="AJ14" s="35"/>
      <c r="AK14" s="35"/>
      <c r="AL14" s="35"/>
      <c r="AM14" s="35"/>
      <c r="AN14" s="203"/>
      <c r="AO14" s="207"/>
      <c r="AP14" s="35"/>
      <c r="AQ14" s="35"/>
      <c r="AR14" s="35"/>
      <c r="AS14" s="35"/>
      <c r="AT14" s="35"/>
    </row>
    <row r="15" spans="1:70" ht="14.45" customHeight="1">
      <c r="A15" s="23"/>
      <c r="B15" s="29"/>
      <c r="C15" s="23"/>
      <c r="D15" s="23"/>
      <c r="F15" s="4118"/>
      <c r="G15" s="4118"/>
      <c r="H15" s="4118"/>
      <c r="I15" s="4118"/>
      <c r="J15" s="4118"/>
      <c r="K15" s="4118"/>
      <c r="L15" s="4118"/>
      <c r="M15" s="4118"/>
      <c r="N15" s="4118"/>
      <c r="O15" s="4118"/>
      <c r="P15" s="4118"/>
      <c r="Q15" s="4118"/>
      <c r="R15" s="4118"/>
      <c r="S15" s="4118"/>
      <c r="T15" s="4118"/>
      <c r="U15" s="4118"/>
      <c r="V15" s="4118"/>
      <c r="W15" s="4118"/>
      <c r="X15" s="4118"/>
      <c r="Y15" s="4118"/>
      <c r="Z15" s="4118"/>
      <c r="AA15" s="4118"/>
      <c r="AB15" s="4118"/>
      <c r="AD15" s="169"/>
      <c r="AN15" s="203"/>
      <c r="AO15" s="207"/>
      <c r="AP15" s="35"/>
      <c r="AQ15" s="35"/>
      <c r="AR15" s="35"/>
      <c r="AS15" s="35"/>
      <c r="AT15" s="35"/>
    </row>
    <row r="16" spans="1:70" ht="14.45" customHeight="1">
      <c r="A16" s="204"/>
      <c r="B16" s="29"/>
      <c r="C16" s="23"/>
      <c r="D16" s="23"/>
      <c r="F16" s="4118"/>
      <c r="G16" s="4118"/>
      <c r="H16" s="4118"/>
      <c r="I16" s="4118"/>
      <c r="J16" s="4118"/>
      <c r="K16" s="4118"/>
      <c r="L16" s="4118"/>
      <c r="M16" s="4118"/>
      <c r="N16" s="4118"/>
      <c r="O16" s="4118"/>
      <c r="P16" s="4118"/>
      <c r="Q16" s="4118"/>
      <c r="R16" s="4118"/>
      <c r="S16" s="4118"/>
      <c r="T16" s="4118"/>
      <c r="U16" s="4118"/>
      <c r="V16" s="4118"/>
      <c r="W16" s="4118"/>
      <c r="X16" s="4118"/>
      <c r="Y16" s="4118"/>
      <c r="Z16" s="4118"/>
      <c r="AA16" s="4118"/>
      <c r="AB16" s="4118"/>
      <c r="AD16" s="169"/>
      <c r="AN16" s="206"/>
      <c r="AO16" s="207"/>
      <c r="AP16" s="35"/>
      <c r="AQ16" s="35"/>
      <c r="AR16" s="35"/>
      <c r="AS16" s="35"/>
      <c r="AT16" s="35"/>
    </row>
    <row r="17" spans="1:46" ht="14.45" customHeight="1">
      <c r="A17" s="204"/>
      <c r="B17" s="29"/>
      <c r="C17" s="23"/>
      <c r="D17" s="23"/>
      <c r="AB17" s="23"/>
      <c r="AD17" s="176"/>
      <c r="AN17" s="206"/>
      <c r="AO17" s="207"/>
      <c r="AP17" s="35"/>
      <c r="AQ17" s="35"/>
      <c r="AR17" s="35"/>
      <c r="AS17" s="35"/>
      <c r="AT17" s="35"/>
    </row>
    <row r="18" spans="1:46" ht="14.45" customHeight="1">
      <c r="A18" s="32"/>
      <c r="B18" s="34"/>
      <c r="D18" s="136" t="s">
        <v>455</v>
      </c>
      <c r="E18" s="1737" t="s">
        <v>706</v>
      </c>
      <c r="F18" s="1737"/>
      <c r="G18" s="1737"/>
      <c r="H18" s="1737"/>
      <c r="I18" s="1737"/>
      <c r="J18" s="1737"/>
      <c r="K18" s="1737"/>
      <c r="L18" s="1737"/>
      <c r="M18" s="1737"/>
      <c r="N18" s="1737"/>
      <c r="O18" s="1737"/>
      <c r="P18" s="1737"/>
      <c r="Q18" s="1737"/>
      <c r="R18" s="1737"/>
      <c r="S18" s="1737"/>
      <c r="T18" s="1737"/>
      <c r="U18" s="1737"/>
      <c r="V18" s="1737"/>
      <c r="W18" s="1737"/>
      <c r="X18" s="1737"/>
      <c r="Y18" s="1737"/>
      <c r="Z18" s="1737"/>
      <c r="AB18" s="23"/>
      <c r="AD18" s="169" t="s">
        <v>500</v>
      </c>
      <c r="AE18" s="1707" t="s">
        <v>1268</v>
      </c>
      <c r="AF18" s="1707"/>
      <c r="AG18" s="1707"/>
      <c r="AH18" s="1707"/>
      <c r="AI18" s="1707"/>
      <c r="AJ18" s="1707"/>
      <c r="AK18" s="1707"/>
      <c r="AL18" s="1707"/>
      <c r="AM18" s="1707"/>
      <c r="AN18" s="206"/>
      <c r="AO18" s="34"/>
    </row>
    <row r="19" spans="1:46" ht="14.45" customHeight="1">
      <c r="A19" s="32"/>
      <c r="B19" s="34"/>
      <c r="E19" s="23"/>
      <c r="S19" s="23"/>
      <c r="T19" s="40"/>
      <c r="U19" s="40"/>
      <c r="V19" s="26"/>
      <c r="W19" s="41"/>
      <c r="X19" s="41"/>
      <c r="Y19" s="23"/>
      <c r="Z19" s="23"/>
      <c r="AA19" s="23"/>
      <c r="AB19" s="23"/>
      <c r="AD19" s="31"/>
      <c r="AE19" s="1707"/>
      <c r="AF19" s="1707"/>
      <c r="AG19" s="1707"/>
      <c r="AH19" s="1707"/>
      <c r="AI19" s="1707"/>
      <c r="AJ19" s="1707"/>
      <c r="AK19" s="1707"/>
      <c r="AL19" s="1707"/>
      <c r="AM19" s="1707"/>
      <c r="AN19" s="263"/>
      <c r="AO19" s="34"/>
    </row>
    <row r="20" spans="1:46" ht="14.45" customHeight="1">
      <c r="A20" s="32"/>
      <c r="B20" s="34"/>
      <c r="D20" s="136" t="s">
        <v>457</v>
      </c>
      <c r="E20" s="1737" t="s">
        <v>707</v>
      </c>
      <c r="F20" s="1737"/>
      <c r="G20" s="1737"/>
      <c r="H20" s="1737"/>
      <c r="I20" s="1737"/>
      <c r="J20" s="1737"/>
      <c r="K20" s="1737"/>
      <c r="L20" s="1737"/>
      <c r="M20" s="1737"/>
      <c r="N20" s="1737"/>
      <c r="O20" s="1737"/>
      <c r="P20" s="1737"/>
      <c r="Q20" s="1737"/>
      <c r="R20" s="1737"/>
      <c r="S20" s="1737"/>
      <c r="T20" s="1737"/>
      <c r="U20" s="1737"/>
      <c r="V20" s="1737"/>
      <c r="W20" s="1737"/>
      <c r="X20" s="1737"/>
      <c r="Y20" s="1737"/>
      <c r="Z20" s="1737"/>
      <c r="AA20" s="1737"/>
      <c r="AB20" s="1737"/>
      <c r="AD20" s="31"/>
      <c r="AF20" s="15"/>
      <c r="AG20" s="15"/>
      <c r="AH20" s="15"/>
      <c r="AI20" s="15"/>
      <c r="AJ20" s="15"/>
      <c r="AK20" s="15"/>
      <c r="AL20" s="15"/>
      <c r="AM20" s="15"/>
      <c r="AN20" s="263"/>
      <c r="AO20" s="34"/>
    </row>
    <row r="21" spans="1:46" ht="14.45" customHeight="1">
      <c r="A21" s="32"/>
      <c r="B21" s="34"/>
      <c r="AB21" s="168"/>
      <c r="AD21" s="176" t="s">
        <v>126</v>
      </c>
      <c r="AE21" s="2022" t="s">
        <v>874</v>
      </c>
      <c r="AF21" s="2022"/>
      <c r="AG21" s="2022"/>
      <c r="AH21" s="2022"/>
      <c r="AI21" s="2022"/>
      <c r="AJ21" s="2022"/>
      <c r="AK21" s="2022"/>
      <c r="AL21" s="2022"/>
      <c r="AM21" s="2022"/>
      <c r="AN21" s="32"/>
      <c r="AO21" s="34"/>
    </row>
    <row r="22" spans="1:46" ht="14.45" customHeight="1">
      <c r="A22" s="32"/>
      <c r="B22" s="34"/>
      <c r="AA22" s="23"/>
      <c r="AB22" s="168"/>
      <c r="AD22" s="42"/>
      <c r="AE22" s="23"/>
      <c r="AN22" s="32"/>
      <c r="AO22" s="34"/>
    </row>
    <row r="23" spans="1:46" ht="14.45" customHeight="1">
      <c r="B23" s="34"/>
      <c r="D23" s="136" t="s">
        <v>458</v>
      </c>
      <c r="E23" s="1737" t="s">
        <v>812</v>
      </c>
      <c r="F23" s="1737"/>
      <c r="G23" s="1737"/>
      <c r="H23" s="1737"/>
      <c r="I23" s="1737"/>
      <c r="J23" s="1737"/>
      <c r="K23" s="1737"/>
      <c r="L23" s="1737"/>
      <c r="M23" s="1737"/>
      <c r="N23" s="1737"/>
      <c r="O23" s="1737"/>
      <c r="P23" s="1737"/>
      <c r="Q23" s="1737"/>
      <c r="R23" s="1737"/>
      <c r="S23" s="1737"/>
      <c r="T23" s="1737"/>
      <c r="U23" s="1737"/>
      <c r="V23" s="1737"/>
      <c r="W23" s="1737"/>
      <c r="X23" s="1737"/>
      <c r="Y23" s="1737"/>
      <c r="Z23" s="1737"/>
      <c r="AA23" s="1737"/>
      <c r="AB23" s="1737"/>
      <c r="AD23" s="42"/>
      <c r="AE23" s="23"/>
      <c r="AN23" s="32"/>
      <c r="AO23" s="34"/>
    </row>
    <row r="24" spans="1:46" ht="14.45" customHeight="1">
      <c r="B24" s="34"/>
      <c r="AB24" s="168"/>
      <c r="AD24" s="42"/>
      <c r="AE24" s="23"/>
      <c r="AN24" s="32"/>
      <c r="AO24" s="34"/>
    </row>
    <row r="25" spans="1:46" ht="14.45" customHeight="1">
      <c r="B25" s="34"/>
      <c r="D25" s="136" t="s">
        <v>459</v>
      </c>
      <c r="E25" s="1737" t="s">
        <v>1560</v>
      </c>
      <c r="F25" s="1737"/>
      <c r="G25" s="1737"/>
      <c r="H25" s="1737"/>
      <c r="I25" s="1737"/>
      <c r="J25" s="1737"/>
      <c r="K25" s="1737"/>
      <c r="L25" s="1737"/>
      <c r="M25" s="1737"/>
      <c r="N25" s="1737"/>
      <c r="O25" s="1737"/>
      <c r="P25" s="1737"/>
      <c r="Q25" s="1737"/>
      <c r="R25" s="1737"/>
      <c r="S25" s="1737"/>
      <c r="T25" s="1737"/>
      <c r="U25" s="1737"/>
      <c r="V25" s="1737"/>
      <c r="W25" s="1737"/>
      <c r="X25" s="1737"/>
      <c r="Y25" s="1737"/>
      <c r="Z25" s="1737"/>
      <c r="AA25" s="1737"/>
      <c r="AB25" s="1737"/>
      <c r="AD25" s="42"/>
      <c r="AE25" s="23"/>
      <c r="AN25" s="32"/>
      <c r="AO25" s="34"/>
    </row>
    <row r="26" spans="1:46" ht="14.45" customHeight="1">
      <c r="B26" s="34"/>
      <c r="E26" s="165"/>
      <c r="F26" s="165"/>
      <c r="G26" s="165"/>
      <c r="H26" s="165"/>
      <c r="I26" s="165"/>
      <c r="J26" s="165"/>
      <c r="K26" s="165"/>
      <c r="L26" s="165"/>
      <c r="M26" s="165"/>
      <c r="N26" s="165"/>
      <c r="O26" s="165"/>
      <c r="P26" s="165"/>
      <c r="Q26" s="165"/>
      <c r="R26" s="165"/>
      <c r="S26" s="165"/>
      <c r="T26" s="165"/>
      <c r="U26" s="165"/>
      <c r="V26" s="165"/>
      <c r="W26" s="165"/>
      <c r="X26" s="165"/>
      <c r="Y26" s="165"/>
      <c r="Z26" s="165"/>
      <c r="AB26" s="168"/>
      <c r="AD26" s="42"/>
      <c r="AE26" s="23"/>
      <c r="AN26" s="32"/>
      <c r="AO26" s="34"/>
    </row>
    <row r="27" spans="1:46" ht="14.45" customHeight="1">
      <c r="B27" s="34"/>
      <c r="AB27" s="172"/>
      <c r="AD27" s="42"/>
      <c r="AE27" s="23"/>
      <c r="AN27" s="32"/>
      <c r="AO27" s="34"/>
    </row>
    <row r="28" spans="1:46" ht="14.45" customHeight="1">
      <c r="B28" s="34"/>
      <c r="D28" s="171" t="s">
        <v>709</v>
      </c>
      <c r="E28" s="1740" t="s">
        <v>875</v>
      </c>
      <c r="F28" s="1740"/>
      <c r="G28" s="1740"/>
      <c r="H28" s="1740"/>
      <c r="I28" s="1740"/>
      <c r="J28" s="1740"/>
      <c r="K28" s="1740"/>
      <c r="L28" s="1740"/>
      <c r="M28" s="1740"/>
      <c r="N28" s="1740"/>
      <c r="O28" s="1740"/>
      <c r="P28" s="1740"/>
      <c r="Q28" s="1740"/>
      <c r="R28" s="1740"/>
      <c r="S28" s="1740"/>
      <c r="T28" s="1740"/>
      <c r="U28" s="1740"/>
      <c r="V28" s="1740"/>
      <c r="W28" s="1740"/>
      <c r="X28" s="1740"/>
      <c r="Y28" s="1740"/>
      <c r="Z28" s="1740"/>
      <c r="AA28" s="1740"/>
      <c r="AB28" s="1740"/>
      <c r="AC28" s="30"/>
      <c r="AD28" s="42"/>
      <c r="AE28" s="23"/>
      <c r="AN28" s="32"/>
      <c r="AO28" s="34"/>
    </row>
    <row r="29" spans="1:46" ht="14.45" customHeight="1">
      <c r="B29" s="34"/>
      <c r="E29" s="1740"/>
      <c r="F29" s="1740"/>
      <c r="G29" s="1740"/>
      <c r="H29" s="1740"/>
      <c r="I29" s="1740"/>
      <c r="J29" s="1740"/>
      <c r="K29" s="1740"/>
      <c r="L29" s="1740"/>
      <c r="M29" s="1740"/>
      <c r="N29" s="1740"/>
      <c r="O29" s="1740"/>
      <c r="P29" s="1740"/>
      <c r="Q29" s="1740"/>
      <c r="R29" s="1740"/>
      <c r="S29" s="1740"/>
      <c r="T29" s="1740"/>
      <c r="U29" s="1740"/>
      <c r="V29" s="1740"/>
      <c r="W29" s="1740"/>
      <c r="X29" s="1740"/>
      <c r="Y29" s="1740"/>
      <c r="Z29" s="1740"/>
      <c r="AA29" s="1740"/>
      <c r="AB29" s="1740"/>
      <c r="AD29" s="42"/>
      <c r="AE29" s="23"/>
      <c r="AN29" s="32"/>
      <c r="AO29" s="34"/>
    </row>
    <row r="30" spans="1:46" ht="14.45" customHeight="1">
      <c r="A30" s="23"/>
      <c r="B30" s="29"/>
      <c r="C30" s="23"/>
      <c r="AD30" s="31"/>
      <c r="AN30" s="276"/>
      <c r="AO30" s="34"/>
    </row>
    <row r="31" spans="1:46" ht="14.45" customHeight="1">
      <c r="A31" s="23"/>
      <c r="B31" s="29"/>
      <c r="C31" s="23"/>
      <c r="D31" s="136" t="s">
        <v>876</v>
      </c>
      <c r="E31" s="1994" t="s">
        <v>877</v>
      </c>
      <c r="F31" s="1994"/>
      <c r="G31" s="1994"/>
      <c r="H31" s="1994"/>
      <c r="I31" s="1994"/>
      <c r="J31" s="1994"/>
      <c r="K31" s="1994"/>
      <c r="L31" s="1994"/>
      <c r="M31" s="1994"/>
      <c r="N31" s="1994"/>
      <c r="O31" s="1994"/>
      <c r="P31" s="1994"/>
      <c r="Q31" s="1994"/>
      <c r="R31" s="1994"/>
      <c r="S31" s="1994"/>
      <c r="T31" s="1994"/>
      <c r="U31" s="1994"/>
      <c r="V31" s="1994"/>
      <c r="W31" s="1994"/>
      <c r="X31" s="1994"/>
      <c r="Y31" s="1994"/>
      <c r="Z31" s="1994"/>
      <c r="AD31" s="31"/>
      <c r="AN31" s="276"/>
      <c r="AO31" s="34"/>
    </row>
    <row r="32" spans="1:46" ht="14.1" customHeight="1">
      <c r="A32" s="23"/>
      <c r="B32" s="29"/>
      <c r="AD32" s="31"/>
      <c r="AN32" s="32"/>
      <c r="AO32" s="34"/>
    </row>
    <row r="33" spans="1:41" ht="14.1" customHeight="1">
      <c r="A33" s="23"/>
      <c r="B33" s="29"/>
      <c r="D33" s="136" t="s">
        <v>416</v>
      </c>
      <c r="E33" s="1737" t="s">
        <v>708</v>
      </c>
      <c r="F33" s="1737"/>
      <c r="G33" s="1737"/>
      <c r="H33" s="1737"/>
      <c r="I33" s="1737"/>
      <c r="J33" s="1737"/>
      <c r="K33" s="1737"/>
      <c r="L33" s="1737"/>
      <c r="M33" s="1737"/>
      <c r="N33" s="1737"/>
      <c r="O33" s="1737"/>
      <c r="P33" s="1737"/>
      <c r="Q33" s="1737"/>
      <c r="R33" s="1737"/>
      <c r="S33" s="1737"/>
      <c r="T33" s="1737"/>
      <c r="U33" s="1737"/>
      <c r="V33" s="1737"/>
      <c r="W33" s="1737"/>
      <c r="X33" s="1737"/>
      <c r="Y33" s="1737"/>
      <c r="Z33" s="1737"/>
      <c r="AB33" s="23"/>
      <c r="AC33" s="281"/>
      <c r="AD33" s="105"/>
      <c r="AE33" s="105"/>
      <c r="AF33" s="105"/>
      <c r="AG33" s="105"/>
      <c r="AH33" s="105"/>
      <c r="AI33" s="105"/>
      <c r="AJ33" s="105"/>
      <c r="AK33" s="105"/>
      <c r="AL33" s="105"/>
      <c r="AM33" s="105"/>
      <c r="AN33" s="32"/>
      <c r="AO33" s="34"/>
    </row>
    <row r="34" spans="1:41" ht="14.1" customHeight="1">
      <c r="A34" s="23"/>
      <c r="B34" s="29"/>
      <c r="D34" s="1462" t="s">
        <v>771</v>
      </c>
      <c r="E34" s="1462"/>
      <c r="F34" s="1861" t="s">
        <v>1561</v>
      </c>
      <c r="G34" s="1861"/>
      <c r="H34" s="1861"/>
      <c r="I34" s="1861"/>
      <c r="J34" s="1861"/>
      <c r="K34" s="1861"/>
      <c r="L34" s="1861"/>
      <c r="M34" s="1861"/>
      <c r="N34" s="1861"/>
      <c r="O34" s="1861"/>
      <c r="P34" s="1861"/>
      <c r="Q34" s="1861"/>
      <c r="R34" s="1861"/>
      <c r="S34" s="1861"/>
      <c r="T34" s="1861"/>
      <c r="U34" s="1861"/>
      <c r="V34" s="1861"/>
      <c r="W34" s="1861"/>
      <c r="X34" s="1861"/>
      <c r="Y34" s="1861"/>
      <c r="Z34" s="1861"/>
      <c r="AA34" s="1861"/>
      <c r="AB34" s="1861"/>
      <c r="AC34" s="1861"/>
      <c r="AD34" s="1861"/>
      <c r="AE34" s="1861"/>
      <c r="AF34" s="1861"/>
      <c r="AG34" s="1861"/>
      <c r="AH34" s="1861"/>
      <c r="AI34" s="1861"/>
      <c r="AJ34" s="1861"/>
      <c r="AK34" s="1861"/>
      <c r="AL34" s="1861"/>
      <c r="AM34" s="1861"/>
      <c r="AN34" s="32"/>
      <c r="AO34" s="34"/>
    </row>
    <row r="35" spans="1:41" ht="19.5" customHeight="1">
      <c r="A35" s="23"/>
      <c r="B35" s="29"/>
      <c r="C35" s="1363" t="s">
        <v>271</v>
      </c>
      <c r="D35" s="1364"/>
      <c r="E35" s="1364"/>
      <c r="F35" s="1364"/>
      <c r="G35" s="1364"/>
      <c r="H35" s="1364"/>
      <c r="I35" s="1364"/>
      <c r="J35" s="1366" t="s">
        <v>1151</v>
      </c>
      <c r="K35" s="1367"/>
      <c r="L35" s="1367"/>
      <c r="M35" s="2057" t="s">
        <v>1153</v>
      </c>
      <c r="N35" s="2058"/>
      <c r="O35" s="2058"/>
      <c r="P35" s="2058"/>
      <c r="Q35" s="2058"/>
      <c r="R35" s="2058"/>
      <c r="S35" s="2058"/>
      <c r="T35" s="2058"/>
      <c r="U35" s="2058"/>
      <c r="V35" s="2058"/>
      <c r="W35" s="2058"/>
      <c r="X35" s="2058"/>
      <c r="Y35" s="2058"/>
      <c r="Z35" s="2058"/>
      <c r="AA35" s="2058"/>
      <c r="AB35" s="2058"/>
      <c r="AC35" s="2058"/>
      <c r="AD35" s="2058"/>
      <c r="AE35" s="2058"/>
      <c r="AF35" s="2058"/>
      <c r="AG35" s="2058"/>
      <c r="AH35" s="2058"/>
      <c r="AI35" s="2058"/>
      <c r="AJ35" s="2058"/>
      <c r="AK35" s="2058"/>
      <c r="AL35" s="2058"/>
      <c r="AM35" s="2059"/>
      <c r="AN35" s="276"/>
      <c r="AO35" s="34"/>
    </row>
    <row r="36" spans="1:41" ht="19.5" customHeight="1">
      <c r="A36" s="23"/>
      <c r="B36" s="29"/>
      <c r="C36" s="4100" t="s">
        <v>272</v>
      </c>
      <c r="D36" s="1507"/>
      <c r="E36" s="1507"/>
      <c r="F36" s="1507"/>
      <c r="G36" s="1507"/>
      <c r="H36" s="1507"/>
      <c r="I36" s="1508"/>
      <c r="J36" s="1728"/>
      <c r="K36" s="1344"/>
      <c r="L36" s="1344"/>
      <c r="M36" s="2142"/>
      <c r="N36" s="2099"/>
      <c r="O36" s="2099"/>
      <c r="P36" s="2099"/>
      <c r="Q36" s="2099"/>
      <c r="R36" s="2099"/>
      <c r="S36" s="2099"/>
      <c r="T36" s="2099"/>
      <c r="U36" s="2099"/>
      <c r="V36" s="2099"/>
      <c r="W36" s="2099"/>
      <c r="X36" s="2099"/>
      <c r="Y36" s="2099"/>
      <c r="Z36" s="2099"/>
      <c r="AA36" s="2099"/>
      <c r="AB36" s="2099"/>
      <c r="AC36" s="2099"/>
      <c r="AD36" s="2099"/>
      <c r="AE36" s="2099"/>
      <c r="AF36" s="2099"/>
      <c r="AG36" s="2099"/>
      <c r="AH36" s="2099"/>
      <c r="AI36" s="2099"/>
      <c r="AJ36" s="2099"/>
      <c r="AK36" s="2099"/>
      <c r="AL36" s="2099"/>
      <c r="AM36" s="4115"/>
      <c r="AN36" s="276"/>
      <c r="AO36" s="34"/>
    </row>
    <row r="37" spans="1:41" ht="19.5" customHeight="1">
      <c r="A37" s="23"/>
      <c r="B37" s="29"/>
      <c r="C37" s="1369" t="s">
        <v>1201</v>
      </c>
      <c r="D37" s="1370"/>
      <c r="E37" s="1370"/>
      <c r="F37" s="1370"/>
      <c r="G37" s="1370"/>
      <c r="H37" s="1370"/>
      <c r="I37" s="1371"/>
      <c r="J37" s="1369"/>
      <c r="K37" s="1370"/>
      <c r="L37" s="1370"/>
      <c r="M37" s="4116"/>
      <c r="N37" s="2025"/>
      <c r="O37" s="2025"/>
      <c r="P37" s="2025"/>
      <c r="Q37" s="2025"/>
      <c r="R37" s="2025"/>
      <c r="S37" s="2025"/>
      <c r="T37" s="2025"/>
      <c r="U37" s="2025"/>
      <c r="V37" s="2025"/>
      <c r="W37" s="2025"/>
      <c r="X37" s="2025"/>
      <c r="Y37" s="2025"/>
      <c r="Z37" s="2025"/>
      <c r="AA37" s="2025"/>
      <c r="AB37" s="2025"/>
      <c r="AC37" s="2025"/>
      <c r="AD37" s="2025"/>
      <c r="AE37" s="2025"/>
      <c r="AF37" s="2025"/>
      <c r="AG37" s="2025"/>
      <c r="AH37" s="2025"/>
      <c r="AI37" s="2025"/>
      <c r="AJ37" s="2025"/>
      <c r="AK37" s="2025"/>
      <c r="AL37" s="2025"/>
      <c r="AM37" s="4117"/>
      <c r="AN37" s="276"/>
      <c r="AO37" s="34"/>
    </row>
    <row r="38" spans="1:41" ht="19.5" customHeight="1">
      <c r="A38" s="23"/>
      <c r="B38" s="29"/>
      <c r="C38" s="4088"/>
      <c r="D38" s="4089"/>
      <c r="E38" s="4089"/>
      <c r="F38" s="4089"/>
      <c r="G38" s="4089"/>
      <c r="H38" s="4089"/>
      <c r="I38" s="4090"/>
      <c r="J38" s="4102"/>
      <c r="K38" s="4103"/>
      <c r="L38" s="4103"/>
      <c r="M38" s="265" t="s">
        <v>469</v>
      </c>
      <c r="N38" s="4120"/>
      <c r="O38" s="4073"/>
      <c r="P38" s="4073"/>
      <c r="Q38" s="4073"/>
      <c r="R38" s="4073"/>
      <c r="S38" s="4073"/>
      <c r="T38" s="4073"/>
      <c r="U38" s="4073"/>
      <c r="V38" s="4073"/>
      <c r="W38" s="4073"/>
      <c r="X38" s="4073"/>
      <c r="Y38" s="4073"/>
      <c r="Z38" s="4073"/>
      <c r="AA38" s="4073"/>
      <c r="AB38" s="4073"/>
      <c r="AC38" s="4073"/>
      <c r="AD38" s="4073"/>
      <c r="AE38" s="4073"/>
      <c r="AF38" s="4073"/>
      <c r="AG38" s="4073"/>
      <c r="AH38" s="4073"/>
      <c r="AI38" s="4073"/>
      <c r="AJ38" s="4073"/>
      <c r="AK38" s="4073"/>
      <c r="AL38" s="4073"/>
      <c r="AM38" s="4074"/>
      <c r="AN38" s="276"/>
      <c r="AO38" s="34"/>
    </row>
    <row r="39" spans="1:41" ht="19.5" customHeight="1">
      <c r="A39" s="23"/>
      <c r="B39" s="29"/>
      <c r="C39" s="4066"/>
      <c r="D39" s="4067"/>
      <c r="E39" s="4067"/>
      <c r="F39" s="273" t="s">
        <v>273</v>
      </c>
      <c r="G39" s="4067"/>
      <c r="H39" s="4067"/>
      <c r="I39" s="4068"/>
      <c r="J39" s="4104"/>
      <c r="K39" s="4105"/>
      <c r="L39" s="4105"/>
      <c r="M39" s="274" t="s">
        <v>467</v>
      </c>
      <c r="N39" s="4121"/>
      <c r="O39" s="4075"/>
      <c r="P39" s="4075"/>
      <c r="Q39" s="4075"/>
      <c r="R39" s="4075"/>
      <c r="S39" s="4075"/>
      <c r="T39" s="4075"/>
      <c r="U39" s="4075"/>
      <c r="V39" s="4075"/>
      <c r="W39" s="4075"/>
      <c r="X39" s="4075"/>
      <c r="Y39" s="4075"/>
      <c r="Z39" s="4075"/>
      <c r="AA39" s="4075"/>
      <c r="AB39" s="4075"/>
      <c r="AC39" s="4075"/>
      <c r="AD39" s="4075"/>
      <c r="AE39" s="4075"/>
      <c r="AF39" s="4075"/>
      <c r="AG39" s="4075"/>
      <c r="AH39" s="4075"/>
      <c r="AI39" s="4075"/>
      <c r="AJ39" s="4075"/>
      <c r="AK39" s="4075"/>
      <c r="AL39" s="4075"/>
      <c r="AM39" s="4076"/>
      <c r="AN39" s="276"/>
      <c r="AO39" s="34"/>
    </row>
    <row r="40" spans="1:41" ht="19.5" customHeight="1">
      <c r="A40" s="23"/>
      <c r="B40" s="29"/>
      <c r="C40" s="4069"/>
      <c r="D40" s="4070"/>
      <c r="E40" s="4070"/>
      <c r="F40" s="4070"/>
      <c r="G40" s="4070"/>
      <c r="H40" s="4070"/>
      <c r="I40" s="4071"/>
      <c r="J40" s="4106"/>
      <c r="K40" s="4107"/>
      <c r="L40" s="4107"/>
      <c r="M40" s="275" t="s">
        <v>468</v>
      </c>
      <c r="N40" s="4122"/>
      <c r="O40" s="4078"/>
      <c r="P40" s="4078"/>
      <c r="Q40" s="4078"/>
      <c r="R40" s="4078"/>
      <c r="S40" s="4078"/>
      <c r="T40" s="4078"/>
      <c r="U40" s="4078"/>
      <c r="V40" s="4078"/>
      <c r="W40" s="4078"/>
      <c r="X40" s="4078"/>
      <c r="Y40" s="4078"/>
      <c r="Z40" s="4078"/>
      <c r="AA40" s="4078"/>
      <c r="AB40" s="4078"/>
      <c r="AC40" s="4078"/>
      <c r="AD40" s="4078"/>
      <c r="AE40" s="4078"/>
      <c r="AF40" s="4078"/>
      <c r="AG40" s="4078"/>
      <c r="AH40" s="4078"/>
      <c r="AI40" s="4078"/>
      <c r="AJ40" s="4078"/>
      <c r="AK40" s="4078"/>
      <c r="AL40" s="4078"/>
      <c r="AM40" s="4079"/>
      <c r="AN40" s="276"/>
      <c r="AO40" s="34"/>
    </row>
    <row r="41" spans="1:41" ht="19.5" customHeight="1">
      <c r="A41" s="23"/>
      <c r="B41" s="29"/>
      <c r="C41" s="4088"/>
      <c r="D41" s="4089"/>
      <c r="E41" s="4089"/>
      <c r="F41" s="4089"/>
      <c r="G41" s="4089"/>
      <c r="H41" s="4089"/>
      <c r="I41" s="4090"/>
      <c r="J41" s="4102"/>
      <c r="K41" s="4103"/>
      <c r="L41" s="4103"/>
      <c r="M41" s="265" t="s">
        <v>469</v>
      </c>
      <c r="N41" s="4120"/>
      <c r="O41" s="4073"/>
      <c r="P41" s="4073"/>
      <c r="Q41" s="4073"/>
      <c r="R41" s="4073"/>
      <c r="S41" s="4073"/>
      <c r="T41" s="4073"/>
      <c r="U41" s="4073"/>
      <c r="V41" s="4073"/>
      <c r="W41" s="4073"/>
      <c r="X41" s="4073"/>
      <c r="Y41" s="4073"/>
      <c r="Z41" s="4073"/>
      <c r="AA41" s="4073"/>
      <c r="AB41" s="4073"/>
      <c r="AC41" s="4073"/>
      <c r="AD41" s="4073"/>
      <c r="AE41" s="4073"/>
      <c r="AF41" s="4073"/>
      <c r="AG41" s="4073"/>
      <c r="AH41" s="4073"/>
      <c r="AI41" s="4073"/>
      <c r="AJ41" s="4073"/>
      <c r="AK41" s="4073"/>
      <c r="AL41" s="4073"/>
      <c r="AM41" s="4074"/>
      <c r="AN41" s="276"/>
      <c r="AO41" s="34"/>
    </row>
    <row r="42" spans="1:41" ht="19.5" customHeight="1">
      <c r="A42" s="23"/>
      <c r="B42" s="29"/>
      <c r="C42" s="4066"/>
      <c r="D42" s="4067"/>
      <c r="E42" s="4067"/>
      <c r="F42" s="273" t="s">
        <v>273</v>
      </c>
      <c r="G42" s="4067"/>
      <c r="H42" s="4067"/>
      <c r="I42" s="4068"/>
      <c r="J42" s="4104"/>
      <c r="K42" s="4105"/>
      <c r="L42" s="4105"/>
      <c r="M42" s="274" t="s">
        <v>467</v>
      </c>
      <c r="N42" s="4121"/>
      <c r="O42" s="4075"/>
      <c r="P42" s="4075"/>
      <c r="Q42" s="4075"/>
      <c r="R42" s="4075"/>
      <c r="S42" s="4075"/>
      <c r="T42" s="4075"/>
      <c r="U42" s="4075"/>
      <c r="V42" s="4075"/>
      <c r="W42" s="4075"/>
      <c r="X42" s="4075"/>
      <c r="Y42" s="4075"/>
      <c r="Z42" s="4075"/>
      <c r="AA42" s="4075"/>
      <c r="AB42" s="4075"/>
      <c r="AC42" s="4075"/>
      <c r="AD42" s="4075"/>
      <c r="AE42" s="4075"/>
      <c r="AF42" s="4075"/>
      <c r="AG42" s="4075"/>
      <c r="AH42" s="4075"/>
      <c r="AI42" s="4075"/>
      <c r="AJ42" s="4075"/>
      <c r="AK42" s="4075"/>
      <c r="AL42" s="4075"/>
      <c r="AM42" s="4076"/>
      <c r="AN42" s="276"/>
      <c r="AO42" s="34"/>
    </row>
    <row r="43" spans="1:41" ht="19.5" customHeight="1">
      <c r="A43" s="23"/>
      <c r="B43" s="29"/>
      <c r="C43" s="4069"/>
      <c r="D43" s="4070"/>
      <c r="E43" s="4070"/>
      <c r="F43" s="4070"/>
      <c r="G43" s="4070"/>
      <c r="H43" s="4070"/>
      <c r="I43" s="4071"/>
      <c r="J43" s="4106"/>
      <c r="K43" s="4107"/>
      <c r="L43" s="4107"/>
      <c r="M43" s="275" t="s">
        <v>468</v>
      </c>
      <c r="N43" s="4122"/>
      <c r="O43" s="4078"/>
      <c r="P43" s="4078"/>
      <c r="Q43" s="4078"/>
      <c r="R43" s="4078"/>
      <c r="S43" s="4078"/>
      <c r="T43" s="4078"/>
      <c r="U43" s="4078"/>
      <c r="V43" s="4078"/>
      <c r="W43" s="4078"/>
      <c r="X43" s="4078"/>
      <c r="Y43" s="4078"/>
      <c r="Z43" s="4078"/>
      <c r="AA43" s="4078"/>
      <c r="AB43" s="4078"/>
      <c r="AC43" s="4078"/>
      <c r="AD43" s="4078"/>
      <c r="AE43" s="4078"/>
      <c r="AF43" s="4078"/>
      <c r="AG43" s="4078"/>
      <c r="AH43" s="4078"/>
      <c r="AI43" s="4078"/>
      <c r="AJ43" s="4078"/>
      <c r="AK43" s="4078"/>
      <c r="AL43" s="4078"/>
      <c r="AM43" s="4079"/>
      <c r="AN43" s="276"/>
      <c r="AO43" s="34"/>
    </row>
    <row r="44" spans="1:41" ht="19.5" customHeight="1">
      <c r="A44" s="23"/>
      <c r="B44" s="29"/>
      <c r="C44" s="4088"/>
      <c r="D44" s="4089"/>
      <c r="E44" s="4089"/>
      <c r="F44" s="4089"/>
      <c r="G44" s="4089"/>
      <c r="H44" s="4089"/>
      <c r="I44" s="4090"/>
      <c r="J44" s="4102"/>
      <c r="K44" s="4103"/>
      <c r="L44" s="4103"/>
      <c r="M44" s="265" t="s">
        <v>469</v>
      </c>
      <c r="N44" s="4120"/>
      <c r="O44" s="4073"/>
      <c r="P44" s="4073"/>
      <c r="Q44" s="4073"/>
      <c r="R44" s="4073"/>
      <c r="S44" s="4073"/>
      <c r="T44" s="4073"/>
      <c r="U44" s="4073"/>
      <c r="V44" s="4073"/>
      <c r="W44" s="4073"/>
      <c r="X44" s="4073"/>
      <c r="Y44" s="4073"/>
      <c r="Z44" s="4073"/>
      <c r="AA44" s="4073"/>
      <c r="AB44" s="4073"/>
      <c r="AC44" s="4073"/>
      <c r="AD44" s="4073"/>
      <c r="AE44" s="4073"/>
      <c r="AF44" s="4073"/>
      <c r="AG44" s="4073"/>
      <c r="AH44" s="4073"/>
      <c r="AI44" s="4073"/>
      <c r="AJ44" s="4073"/>
      <c r="AK44" s="4073"/>
      <c r="AL44" s="4073"/>
      <c r="AM44" s="4074"/>
      <c r="AN44" s="276"/>
      <c r="AO44" s="34"/>
    </row>
    <row r="45" spans="1:41" ht="19.5" customHeight="1">
      <c r="A45" s="23"/>
      <c r="B45" s="29"/>
      <c r="C45" s="4066"/>
      <c r="D45" s="4067"/>
      <c r="E45" s="4067"/>
      <c r="F45" s="273" t="s">
        <v>273</v>
      </c>
      <c r="G45" s="4067"/>
      <c r="H45" s="4067"/>
      <c r="I45" s="4068"/>
      <c r="J45" s="4104"/>
      <c r="K45" s="4105"/>
      <c r="L45" s="4105"/>
      <c r="M45" s="274" t="s">
        <v>467</v>
      </c>
      <c r="N45" s="4121"/>
      <c r="O45" s="4075"/>
      <c r="P45" s="4075"/>
      <c r="Q45" s="4075"/>
      <c r="R45" s="4075"/>
      <c r="S45" s="4075"/>
      <c r="T45" s="4075"/>
      <c r="U45" s="4075"/>
      <c r="V45" s="4075"/>
      <c r="W45" s="4075"/>
      <c r="X45" s="4075"/>
      <c r="Y45" s="4075"/>
      <c r="Z45" s="4075"/>
      <c r="AA45" s="4075"/>
      <c r="AB45" s="4075"/>
      <c r="AC45" s="4075"/>
      <c r="AD45" s="4075"/>
      <c r="AE45" s="4075"/>
      <c r="AF45" s="4075"/>
      <c r="AG45" s="4075"/>
      <c r="AH45" s="4075"/>
      <c r="AI45" s="4075"/>
      <c r="AJ45" s="4075"/>
      <c r="AK45" s="4075"/>
      <c r="AL45" s="4075"/>
      <c r="AM45" s="4076"/>
      <c r="AN45" s="276"/>
      <c r="AO45" s="34"/>
    </row>
    <row r="46" spans="1:41" ht="19.5" customHeight="1">
      <c r="A46" s="23"/>
      <c r="B46" s="29"/>
      <c r="C46" s="4069"/>
      <c r="D46" s="4070"/>
      <c r="E46" s="4070"/>
      <c r="F46" s="4070"/>
      <c r="G46" s="4070"/>
      <c r="H46" s="4070"/>
      <c r="I46" s="4071"/>
      <c r="J46" s="4106"/>
      <c r="K46" s="4107"/>
      <c r="L46" s="4107"/>
      <c r="M46" s="275" t="s">
        <v>468</v>
      </c>
      <c r="N46" s="4122"/>
      <c r="O46" s="4078"/>
      <c r="P46" s="4078"/>
      <c r="Q46" s="4078"/>
      <c r="R46" s="4078"/>
      <c r="S46" s="4078"/>
      <c r="T46" s="4078"/>
      <c r="U46" s="4078"/>
      <c r="V46" s="4078"/>
      <c r="W46" s="4078"/>
      <c r="X46" s="4078"/>
      <c r="Y46" s="4078"/>
      <c r="Z46" s="4078"/>
      <c r="AA46" s="4078"/>
      <c r="AB46" s="4078"/>
      <c r="AC46" s="4078"/>
      <c r="AD46" s="4078"/>
      <c r="AE46" s="4078"/>
      <c r="AF46" s="4078"/>
      <c r="AG46" s="4078"/>
      <c r="AH46" s="4078"/>
      <c r="AI46" s="4078"/>
      <c r="AJ46" s="4078"/>
      <c r="AK46" s="4078"/>
      <c r="AL46" s="4078"/>
      <c r="AM46" s="4079"/>
      <c r="AN46" s="276"/>
      <c r="AO46" s="34"/>
    </row>
    <row r="47" spans="1:41" ht="19.5" customHeight="1">
      <c r="A47" s="23"/>
      <c r="B47" s="29"/>
      <c r="C47" s="4088"/>
      <c r="D47" s="4089"/>
      <c r="E47" s="4089"/>
      <c r="F47" s="4089"/>
      <c r="G47" s="4089"/>
      <c r="H47" s="4089"/>
      <c r="I47" s="4090"/>
      <c r="J47" s="4102"/>
      <c r="K47" s="4103"/>
      <c r="L47" s="4103"/>
      <c r="M47" s="265" t="s">
        <v>469</v>
      </c>
      <c r="N47" s="4120"/>
      <c r="O47" s="4073"/>
      <c r="P47" s="4073"/>
      <c r="Q47" s="4073"/>
      <c r="R47" s="4073"/>
      <c r="S47" s="4073"/>
      <c r="T47" s="4073"/>
      <c r="U47" s="4073"/>
      <c r="V47" s="4073"/>
      <c r="W47" s="4073"/>
      <c r="X47" s="4073"/>
      <c r="Y47" s="4073"/>
      <c r="Z47" s="4073"/>
      <c r="AA47" s="4073"/>
      <c r="AB47" s="4073"/>
      <c r="AC47" s="4073"/>
      <c r="AD47" s="4073"/>
      <c r="AE47" s="4073"/>
      <c r="AF47" s="4073"/>
      <c r="AG47" s="4073"/>
      <c r="AH47" s="4073"/>
      <c r="AI47" s="4073"/>
      <c r="AJ47" s="4073"/>
      <c r="AK47" s="4073"/>
      <c r="AL47" s="4073"/>
      <c r="AM47" s="4074"/>
      <c r="AN47" s="276"/>
      <c r="AO47" s="34"/>
    </row>
    <row r="48" spans="1:41" ht="19.5" customHeight="1">
      <c r="A48" s="23"/>
      <c r="B48" s="29"/>
      <c r="C48" s="4066"/>
      <c r="D48" s="4067"/>
      <c r="E48" s="4067"/>
      <c r="F48" s="273" t="s">
        <v>273</v>
      </c>
      <c r="G48" s="4067"/>
      <c r="H48" s="4067"/>
      <c r="I48" s="4068"/>
      <c r="J48" s="4104"/>
      <c r="K48" s="4105"/>
      <c r="L48" s="4105"/>
      <c r="M48" s="274" t="s">
        <v>467</v>
      </c>
      <c r="N48" s="4121"/>
      <c r="O48" s="4075"/>
      <c r="P48" s="4075"/>
      <c r="Q48" s="4075"/>
      <c r="R48" s="4075"/>
      <c r="S48" s="4075"/>
      <c r="T48" s="4075"/>
      <c r="U48" s="4075"/>
      <c r="V48" s="4075"/>
      <c r="W48" s="4075"/>
      <c r="X48" s="4075"/>
      <c r="Y48" s="4075"/>
      <c r="Z48" s="4075"/>
      <c r="AA48" s="4075"/>
      <c r="AB48" s="4075"/>
      <c r="AC48" s="4075"/>
      <c r="AD48" s="4075"/>
      <c r="AE48" s="4075"/>
      <c r="AF48" s="4075"/>
      <c r="AG48" s="4075"/>
      <c r="AH48" s="4075"/>
      <c r="AI48" s="4075"/>
      <c r="AJ48" s="4075"/>
      <c r="AK48" s="4075"/>
      <c r="AL48" s="4075"/>
      <c r="AM48" s="4076"/>
      <c r="AN48" s="276"/>
      <c r="AO48" s="34"/>
    </row>
    <row r="49" spans="1:49" ht="19.5" customHeight="1">
      <c r="A49" s="23"/>
      <c r="B49" s="29"/>
      <c r="C49" s="4069"/>
      <c r="D49" s="4070"/>
      <c r="E49" s="4070"/>
      <c r="F49" s="4070"/>
      <c r="G49" s="4070"/>
      <c r="H49" s="4070"/>
      <c r="I49" s="4071"/>
      <c r="J49" s="4106"/>
      <c r="K49" s="4107"/>
      <c r="L49" s="4107"/>
      <c r="M49" s="275" t="s">
        <v>468</v>
      </c>
      <c r="N49" s="4122"/>
      <c r="O49" s="4078"/>
      <c r="P49" s="4078"/>
      <c r="Q49" s="4078"/>
      <c r="R49" s="4078"/>
      <c r="S49" s="4078"/>
      <c r="T49" s="4078"/>
      <c r="U49" s="4078"/>
      <c r="V49" s="4078"/>
      <c r="W49" s="4078"/>
      <c r="X49" s="4078"/>
      <c r="Y49" s="4078"/>
      <c r="Z49" s="4078"/>
      <c r="AA49" s="4078"/>
      <c r="AB49" s="4078"/>
      <c r="AC49" s="4078"/>
      <c r="AD49" s="4078"/>
      <c r="AE49" s="4078"/>
      <c r="AF49" s="4078"/>
      <c r="AG49" s="4078"/>
      <c r="AH49" s="4078"/>
      <c r="AI49" s="4078"/>
      <c r="AJ49" s="4078"/>
      <c r="AK49" s="4078"/>
      <c r="AL49" s="4078"/>
      <c r="AM49" s="4079"/>
      <c r="AN49" s="276"/>
      <c r="AO49" s="34"/>
    </row>
    <row r="50" spans="1:49" ht="19.5" customHeight="1">
      <c r="A50" s="23"/>
      <c r="B50" s="29"/>
      <c r="C50" s="4088"/>
      <c r="D50" s="4089"/>
      <c r="E50" s="4089"/>
      <c r="F50" s="4089"/>
      <c r="G50" s="4089"/>
      <c r="H50" s="4089"/>
      <c r="I50" s="4090"/>
      <c r="J50" s="4102"/>
      <c r="K50" s="4103"/>
      <c r="L50" s="4103"/>
      <c r="M50" s="265" t="s">
        <v>469</v>
      </c>
      <c r="N50" s="4120"/>
      <c r="O50" s="4073"/>
      <c r="P50" s="4073"/>
      <c r="Q50" s="4073"/>
      <c r="R50" s="4073"/>
      <c r="S50" s="4073"/>
      <c r="T50" s="4073"/>
      <c r="U50" s="4073"/>
      <c r="V50" s="4073"/>
      <c r="W50" s="4073"/>
      <c r="X50" s="4073"/>
      <c r="Y50" s="4073"/>
      <c r="Z50" s="4073"/>
      <c r="AA50" s="4073"/>
      <c r="AB50" s="4073"/>
      <c r="AC50" s="4073"/>
      <c r="AD50" s="4073"/>
      <c r="AE50" s="4073"/>
      <c r="AF50" s="4073"/>
      <c r="AG50" s="4073"/>
      <c r="AH50" s="4073"/>
      <c r="AI50" s="4073"/>
      <c r="AJ50" s="4073"/>
      <c r="AK50" s="4073"/>
      <c r="AL50" s="4073"/>
      <c r="AM50" s="4074"/>
      <c r="AN50" s="276"/>
      <c r="AO50" s="34"/>
    </row>
    <row r="51" spans="1:49" ht="19.5" customHeight="1">
      <c r="A51" s="23"/>
      <c r="B51" s="29"/>
      <c r="C51" s="4066"/>
      <c r="D51" s="4067"/>
      <c r="E51" s="4067"/>
      <c r="F51" s="273" t="s">
        <v>273</v>
      </c>
      <c r="G51" s="4067"/>
      <c r="H51" s="4067"/>
      <c r="I51" s="4068"/>
      <c r="J51" s="4104"/>
      <c r="K51" s="4105"/>
      <c r="L51" s="4105"/>
      <c r="M51" s="274" t="s">
        <v>467</v>
      </c>
      <c r="N51" s="4121"/>
      <c r="O51" s="4075"/>
      <c r="P51" s="4075"/>
      <c r="Q51" s="4075"/>
      <c r="R51" s="4075"/>
      <c r="S51" s="4075"/>
      <c r="T51" s="4075"/>
      <c r="U51" s="4075"/>
      <c r="V51" s="4075"/>
      <c r="W51" s="4075"/>
      <c r="X51" s="4075"/>
      <c r="Y51" s="4075"/>
      <c r="Z51" s="4075"/>
      <c r="AA51" s="4075"/>
      <c r="AB51" s="4075"/>
      <c r="AC51" s="4075"/>
      <c r="AD51" s="4075"/>
      <c r="AE51" s="4075"/>
      <c r="AF51" s="4075"/>
      <c r="AG51" s="4075"/>
      <c r="AH51" s="4075"/>
      <c r="AI51" s="4075"/>
      <c r="AJ51" s="4075"/>
      <c r="AK51" s="4075"/>
      <c r="AL51" s="4075"/>
      <c r="AM51" s="4076"/>
      <c r="AN51" s="204"/>
      <c r="AO51" s="29"/>
      <c r="AP51" s="23"/>
    </row>
    <row r="52" spans="1:49" ht="19.5" customHeight="1">
      <c r="A52" s="23"/>
      <c r="B52" s="29"/>
      <c r="C52" s="4069"/>
      <c r="D52" s="4070"/>
      <c r="E52" s="4070"/>
      <c r="F52" s="4070"/>
      <c r="G52" s="4070"/>
      <c r="H52" s="4070"/>
      <c r="I52" s="4071"/>
      <c r="J52" s="4106"/>
      <c r="K52" s="4107"/>
      <c r="L52" s="4107"/>
      <c r="M52" s="275" t="s">
        <v>468</v>
      </c>
      <c r="N52" s="4122"/>
      <c r="O52" s="4078"/>
      <c r="P52" s="4078"/>
      <c r="Q52" s="4078"/>
      <c r="R52" s="4078"/>
      <c r="S52" s="4078"/>
      <c r="T52" s="4078"/>
      <c r="U52" s="4078"/>
      <c r="V52" s="4078"/>
      <c r="W52" s="4078"/>
      <c r="X52" s="4078"/>
      <c r="Y52" s="4078"/>
      <c r="Z52" s="4078"/>
      <c r="AA52" s="4078"/>
      <c r="AB52" s="4078"/>
      <c r="AC52" s="4078"/>
      <c r="AD52" s="4078"/>
      <c r="AE52" s="4078"/>
      <c r="AF52" s="4078"/>
      <c r="AG52" s="4078"/>
      <c r="AH52" s="4078"/>
      <c r="AI52" s="4078"/>
      <c r="AJ52" s="4078"/>
      <c r="AK52" s="4078"/>
      <c r="AL52" s="4078"/>
      <c r="AM52" s="4079"/>
      <c r="AN52" s="204"/>
      <c r="AO52" s="29"/>
      <c r="AP52" s="23"/>
    </row>
    <row r="53" spans="1:49" ht="19.5" customHeight="1">
      <c r="A53" s="23"/>
      <c r="B53" s="29"/>
      <c r="C53" s="4088"/>
      <c r="D53" s="4089"/>
      <c r="E53" s="4089"/>
      <c r="F53" s="4089"/>
      <c r="G53" s="4089"/>
      <c r="H53" s="4089"/>
      <c r="I53" s="4090"/>
      <c r="J53" s="4102"/>
      <c r="K53" s="4103"/>
      <c r="L53" s="4103"/>
      <c r="M53" s="265" t="s">
        <v>469</v>
      </c>
      <c r="N53" s="4120"/>
      <c r="O53" s="4073"/>
      <c r="P53" s="4073"/>
      <c r="Q53" s="4073"/>
      <c r="R53" s="4073"/>
      <c r="S53" s="4073"/>
      <c r="T53" s="4073"/>
      <c r="U53" s="4073"/>
      <c r="V53" s="4073"/>
      <c r="W53" s="4073"/>
      <c r="X53" s="4073"/>
      <c r="Y53" s="4073"/>
      <c r="Z53" s="4073"/>
      <c r="AA53" s="4073"/>
      <c r="AB53" s="4073"/>
      <c r="AC53" s="4073"/>
      <c r="AD53" s="4073"/>
      <c r="AE53" s="4073"/>
      <c r="AF53" s="4073"/>
      <c r="AG53" s="4073"/>
      <c r="AH53" s="4073"/>
      <c r="AI53" s="4073"/>
      <c r="AJ53" s="4073"/>
      <c r="AK53" s="4073"/>
      <c r="AL53" s="4073"/>
      <c r="AM53" s="4074"/>
      <c r="AN53" s="204"/>
      <c r="AO53" s="29"/>
      <c r="AP53" s="23"/>
    </row>
    <row r="54" spans="1:49" ht="19.5" customHeight="1">
      <c r="A54" s="23"/>
      <c r="B54" s="29"/>
      <c r="C54" s="4066"/>
      <c r="D54" s="4067"/>
      <c r="E54" s="4067"/>
      <c r="F54" s="273" t="s">
        <v>273</v>
      </c>
      <c r="G54" s="4067"/>
      <c r="H54" s="4067"/>
      <c r="I54" s="4068"/>
      <c r="J54" s="4104"/>
      <c r="K54" s="4105"/>
      <c r="L54" s="4105"/>
      <c r="M54" s="274" t="s">
        <v>467</v>
      </c>
      <c r="N54" s="4121"/>
      <c r="O54" s="4075"/>
      <c r="P54" s="4075"/>
      <c r="Q54" s="4075"/>
      <c r="R54" s="4075"/>
      <c r="S54" s="4075"/>
      <c r="T54" s="4075"/>
      <c r="U54" s="4075"/>
      <c r="V54" s="4075"/>
      <c r="W54" s="4075"/>
      <c r="X54" s="4075"/>
      <c r="Y54" s="4075"/>
      <c r="Z54" s="4075"/>
      <c r="AA54" s="4075"/>
      <c r="AB54" s="4075"/>
      <c r="AC54" s="4075"/>
      <c r="AD54" s="4075"/>
      <c r="AE54" s="4075"/>
      <c r="AF54" s="4075"/>
      <c r="AG54" s="4075"/>
      <c r="AH54" s="4075"/>
      <c r="AI54" s="4075"/>
      <c r="AJ54" s="4075"/>
      <c r="AK54" s="4075"/>
      <c r="AL54" s="4075"/>
      <c r="AM54" s="4076"/>
      <c r="AN54" s="276"/>
      <c r="AO54" s="34"/>
    </row>
    <row r="55" spans="1:49" ht="19.5" customHeight="1">
      <c r="A55" s="23"/>
      <c r="B55" s="29"/>
      <c r="C55" s="4069"/>
      <c r="D55" s="4070"/>
      <c r="E55" s="4070"/>
      <c r="F55" s="4070"/>
      <c r="G55" s="4070"/>
      <c r="H55" s="4070"/>
      <c r="I55" s="4071"/>
      <c r="J55" s="4106"/>
      <c r="K55" s="4107"/>
      <c r="L55" s="4107"/>
      <c r="M55" s="275" t="s">
        <v>468</v>
      </c>
      <c r="N55" s="4122"/>
      <c r="O55" s="4078"/>
      <c r="P55" s="4078"/>
      <c r="Q55" s="4078"/>
      <c r="R55" s="4078"/>
      <c r="S55" s="4078"/>
      <c r="T55" s="4078"/>
      <c r="U55" s="4078"/>
      <c r="V55" s="4078"/>
      <c r="W55" s="4078"/>
      <c r="X55" s="4078"/>
      <c r="Y55" s="4078"/>
      <c r="Z55" s="4078"/>
      <c r="AA55" s="4078"/>
      <c r="AB55" s="4078"/>
      <c r="AC55" s="4078"/>
      <c r="AD55" s="4078"/>
      <c r="AE55" s="4078"/>
      <c r="AF55" s="4078"/>
      <c r="AG55" s="4078"/>
      <c r="AH55" s="4078"/>
      <c r="AI55" s="4078"/>
      <c r="AJ55" s="4078"/>
      <c r="AK55" s="4078"/>
      <c r="AL55" s="4078"/>
      <c r="AM55" s="4079"/>
      <c r="AN55" s="276"/>
      <c r="AO55" s="34"/>
    </row>
    <row r="56" spans="1:49" ht="14.1" customHeight="1">
      <c r="A56" s="23"/>
      <c r="B56" s="29"/>
      <c r="C56" s="23"/>
      <c r="D56" s="282" t="s">
        <v>149</v>
      </c>
      <c r="E56" s="4113" t="s">
        <v>652</v>
      </c>
      <c r="F56" s="4113"/>
      <c r="G56" s="4113"/>
      <c r="H56" s="4113"/>
      <c r="I56" s="4113"/>
      <c r="J56" s="4114"/>
      <c r="K56" s="4114"/>
      <c r="L56" s="4114"/>
      <c r="M56" s="4114"/>
      <c r="N56" s="4114"/>
      <c r="O56" s="4114"/>
      <c r="P56" s="4114"/>
      <c r="Q56" s="4114"/>
      <c r="R56" s="4114"/>
      <c r="S56" s="4114"/>
      <c r="T56" s="4114"/>
      <c r="U56" s="4114"/>
      <c r="V56" s="4114"/>
      <c r="W56" s="4114"/>
      <c r="X56" s="4114"/>
      <c r="Y56" s="4114"/>
      <c r="Z56" s="4114"/>
      <c r="AA56" s="4114"/>
      <c r="AB56" s="283"/>
      <c r="AC56" s="284"/>
      <c r="AD56" s="285"/>
      <c r="AE56" s="284"/>
      <c r="AF56" s="284"/>
      <c r="AG56" s="284"/>
      <c r="AH56" s="284"/>
      <c r="AI56" s="284"/>
      <c r="AJ56" s="284"/>
      <c r="AK56" s="284"/>
      <c r="AL56" s="284"/>
      <c r="AM56" s="284"/>
      <c r="AN56" s="276"/>
      <c r="AO56" s="34"/>
    </row>
    <row r="57" spans="1:49" ht="6.95" customHeight="1" thickBot="1">
      <c r="A57" s="23"/>
      <c r="B57" s="94"/>
      <c r="C57" s="95"/>
      <c r="D57" s="178"/>
      <c r="E57" s="95"/>
      <c r="F57" s="95"/>
      <c r="G57" s="95"/>
      <c r="H57" s="95"/>
      <c r="I57" s="95"/>
      <c r="J57" s="95"/>
      <c r="K57" s="95"/>
      <c r="L57" s="95"/>
      <c r="M57" s="95"/>
      <c r="N57" s="95"/>
      <c r="O57" s="95"/>
      <c r="P57" s="95"/>
      <c r="Q57" s="95"/>
      <c r="R57" s="95"/>
      <c r="S57" s="95"/>
      <c r="T57" s="95"/>
      <c r="U57" s="95"/>
      <c r="V57" s="95"/>
      <c r="W57" s="95"/>
      <c r="X57" s="95"/>
      <c r="Y57" s="95"/>
      <c r="Z57" s="95"/>
      <c r="AA57" s="95"/>
      <c r="AB57" s="95"/>
      <c r="AC57" s="286"/>
      <c r="AD57" s="95"/>
      <c r="AE57" s="95"/>
      <c r="AF57" s="95"/>
      <c r="AG57" s="95"/>
      <c r="AH57" s="95"/>
      <c r="AI57" s="95"/>
      <c r="AJ57" s="95"/>
      <c r="AK57" s="95"/>
      <c r="AL57" s="95"/>
      <c r="AM57" s="95"/>
      <c r="AN57" s="287"/>
      <c r="AO57" s="29"/>
      <c r="AP57" s="23"/>
      <c r="AQ57" s="23"/>
      <c r="AR57" s="23"/>
      <c r="AS57" s="23"/>
      <c r="AT57" s="23"/>
      <c r="AU57" s="23"/>
      <c r="AV57" s="23"/>
      <c r="AW57" s="269"/>
    </row>
    <row r="59" spans="1:49" ht="14.1" customHeight="1"/>
    <row r="60" spans="1:49" ht="14.1" customHeight="1">
      <c r="J60" s="288"/>
      <c r="K60" s="288"/>
      <c r="L60" s="288"/>
      <c r="M60" s="289"/>
      <c r="N60" s="289"/>
      <c r="O60" s="289"/>
      <c r="P60" s="289"/>
      <c r="Q60" s="289"/>
      <c r="R60" s="289"/>
      <c r="S60" s="131"/>
      <c r="T60" s="131"/>
      <c r="U60" s="131"/>
      <c r="V60" s="131"/>
      <c r="W60" s="131"/>
      <c r="X60" s="131"/>
      <c r="Y60" s="131"/>
      <c r="Z60" s="131"/>
      <c r="AA60" s="131"/>
      <c r="AB60" s="131"/>
      <c r="AC60" s="131"/>
      <c r="AD60" s="131"/>
      <c r="AE60" s="131"/>
      <c r="AF60" s="131"/>
      <c r="AG60" s="131"/>
      <c r="AH60" s="131"/>
      <c r="AI60" s="131"/>
      <c r="AJ60" s="131"/>
      <c r="AK60" s="131"/>
      <c r="AL60" s="131"/>
      <c r="AM60" s="131"/>
    </row>
    <row r="61" spans="1:49" ht="14.1" customHeight="1">
      <c r="F61" s="290"/>
      <c r="G61" s="132"/>
      <c r="H61" s="132"/>
      <c r="I61" s="132"/>
      <c r="J61" s="288"/>
      <c r="K61" s="288"/>
      <c r="L61" s="288"/>
      <c r="M61" s="289"/>
      <c r="N61" s="289"/>
      <c r="O61" s="289"/>
      <c r="P61" s="289"/>
      <c r="Q61" s="289"/>
      <c r="R61" s="289"/>
      <c r="S61" s="131"/>
      <c r="T61" s="131"/>
      <c r="U61" s="131"/>
      <c r="V61" s="131"/>
      <c r="W61" s="131"/>
      <c r="X61" s="131"/>
      <c r="Y61" s="131"/>
      <c r="Z61" s="131"/>
      <c r="AA61" s="131"/>
      <c r="AB61" s="131"/>
      <c r="AC61" s="131"/>
      <c r="AD61" s="131"/>
      <c r="AE61" s="131"/>
      <c r="AF61" s="131"/>
      <c r="AG61" s="131"/>
      <c r="AH61" s="131"/>
      <c r="AI61" s="131"/>
      <c r="AJ61" s="131"/>
      <c r="AK61" s="131"/>
      <c r="AL61" s="131"/>
      <c r="AM61" s="131"/>
    </row>
    <row r="62" spans="1:49" ht="14.1" customHeight="1">
      <c r="J62" s="288"/>
      <c r="K62" s="288"/>
      <c r="L62" s="288"/>
      <c r="M62" s="289"/>
      <c r="N62" s="289"/>
      <c r="O62" s="289"/>
      <c r="P62" s="289"/>
      <c r="Q62" s="289"/>
      <c r="R62" s="289"/>
      <c r="S62" s="131"/>
      <c r="T62" s="131"/>
      <c r="U62" s="131"/>
      <c r="V62" s="131"/>
      <c r="W62" s="131"/>
      <c r="X62" s="131"/>
      <c r="Y62" s="131"/>
      <c r="Z62" s="131"/>
      <c r="AA62" s="131"/>
      <c r="AB62" s="131"/>
      <c r="AC62" s="131"/>
      <c r="AD62" s="131"/>
      <c r="AE62" s="131"/>
      <c r="AF62" s="131"/>
      <c r="AG62" s="131"/>
      <c r="AH62" s="131"/>
      <c r="AI62" s="131"/>
      <c r="AJ62" s="131"/>
      <c r="AK62" s="131"/>
      <c r="AL62" s="131"/>
      <c r="AM62" s="131"/>
    </row>
    <row r="63" spans="1:49" ht="14.1" customHeight="1">
      <c r="F63" s="290"/>
      <c r="G63" s="132"/>
      <c r="H63" s="132"/>
      <c r="I63" s="132"/>
      <c r="J63" s="288"/>
      <c r="K63" s="288"/>
      <c r="L63" s="288"/>
      <c r="M63" s="289"/>
      <c r="N63" s="289"/>
      <c r="O63" s="289"/>
      <c r="P63" s="289"/>
      <c r="Q63" s="289"/>
      <c r="R63" s="289"/>
      <c r="S63" s="131"/>
      <c r="T63" s="131"/>
      <c r="U63" s="131"/>
      <c r="V63" s="131"/>
      <c r="W63" s="131"/>
      <c r="X63" s="131"/>
      <c r="Y63" s="131"/>
      <c r="Z63" s="131"/>
      <c r="AA63" s="131"/>
      <c r="AB63" s="131"/>
      <c r="AC63" s="131"/>
      <c r="AD63" s="131"/>
      <c r="AE63" s="131"/>
      <c r="AF63" s="131"/>
      <c r="AG63" s="131"/>
      <c r="AH63" s="131"/>
      <c r="AI63" s="131"/>
      <c r="AJ63" s="131"/>
      <c r="AK63" s="131"/>
      <c r="AL63" s="131"/>
      <c r="AM63" s="131"/>
    </row>
    <row r="64" spans="1:49" ht="14.1" customHeight="1">
      <c r="J64" s="288"/>
      <c r="K64" s="288"/>
      <c r="L64" s="288"/>
      <c r="M64" s="289"/>
      <c r="N64" s="289"/>
      <c r="O64" s="289"/>
      <c r="P64" s="289"/>
      <c r="Q64" s="289"/>
      <c r="R64" s="289"/>
      <c r="S64" s="131"/>
      <c r="T64" s="131"/>
      <c r="U64" s="131"/>
      <c r="V64" s="131"/>
      <c r="W64" s="131"/>
      <c r="X64" s="131"/>
      <c r="Y64" s="131"/>
      <c r="Z64" s="131"/>
      <c r="AA64" s="131"/>
      <c r="AB64" s="131"/>
      <c r="AC64" s="131"/>
      <c r="AD64" s="131"/>
      <c r="AE64" s="131"/>
      <c r="AF64" s="131"/>
      <c r="AG64" s="131"/>
      <c r="AH64" s="131"/>
      <c r="AI64" s="131"/>
      <c r="AJ64" s="131"/>
      <c r="AK64" s="131"/>
      <c r="AL64" s="131"/>
      <c r="AM64" s="131"/>
    </row>
    <row r="65" spans="6:39" ht="14.1" customHeight="1">
      <c r="F65" s="290"/>
      <c r="G65" s="132"/>
      <c r="H65" s="132"/>
      <c r="I65" s="132"/>
      <c r="J65" s="288"/>
      <c r="K65" s="288"/>
      <c r="L65" s="288"/>
      <c r="M65" s="289"/>
      <c r="N65" s="289"/>
      <c r="O65" s="289"/>
      <c r="P65" s="289"/>
      <c r="Q65" s="289"/>
      <c r="R65" s="289"/>
      <c r="S65" s="131"/>
      <c r="T65" s="131"/>
      <c r="U65" s="131"/>
      <c r="V65" s="131"/>
      <c r="W65" s="131"/>
      <c r="X65" s="131"/>
      <c r="Y65" s="131"/>
      <c r="Z65" s="131"/>
      <c r="AA65" s="131"/>
      <c r="AB65" s="131"/>
      <c r="AC65" s="131"/>
      <c r="AD65" s="131"/>
      <c r="AE65" s="131"/>
      <c r="AF65" s="131"/>
      <c r="AG65" s="131"/>
      <c r="AH65" s="131"/>
      <c r="AI65" s="131"/>
      <c r="AJ65" s="131"/>
      <c r="AK65" s="131"/>
      <c r="AL65" s="131"/>
      <c r="AM65" s="131"/>
    </row>
    <row r="66" spans="6:39" ht="14.1" customHeight="1">
      <c r="J66" s="288"/>
      <c r="K66" s="288"/>
      <c r="L66" s="288"/>
      <c r="M66" s="289"/>
      <c r="N66" s="289"/>
      <c r="O66" s="289"/>
      <c r="P66" s="289"/>
      <c r="Q66" s="289"/>
      <c r="R66" s="289"/>
      <c r="S66" s="131"/>
      <c r="T66" s="131"/>
      <c r="U66" s="131"/>
      <c r="V66" s="131"/>
      <c r="W66" s="131"/>
      <c r="X66" s="131"/>
      <c r="Y66" s="131"/>
      <c r="Z66" s="131"/>
      <c r="AA66" s="131"/>
      <c r="AB66" s="131"/>
      <c r="AC66" s="131"/>
      <c r="AD66" s="131"/>
      <c r="AE66" s="131"/>
      <c r="AF66" s="131"/>
      <c r="AG66" s="131"/>
      <c r="AH66" s="131"/>
      <c r="AI66" s="131"/>
      <c r="AJ66" s="131"/>
      <c r="AK66" s="131"/>
      <c r="AL66" s="131"/>
      <c r="AM66" s="131"/>
    </row>
    <row r="67" spans="6:39">
      <c r="F67" s="290"/>
      <c r="G67" s="132"/>
      <c r="H67" s="132"/>
      <c r="I67" s="132"/>
      <c r="J67" s="288"/>
      <c r="K67" s="288"/>
      <c r="L67" s="288"/>
      <c r="M67" s="289"/>
      <c r="N67" s="289"/>
      <c r="O67" s="289"/>
      <c r="P67" s="289"/>
      <c r="Q67" s="289"/>
      <c r="R67" s="289"/>
      <c r="S67" s="131"/>
      <c r="T67" s="131"/>
      <c r="U67" s="131"/>
      <c r="V67" s="131"/>
      <c r="W67" s="131"/>
      <c r="X67" s="131"/>
      <c r="Y67" s="131"/>
      <c r="Z67" s="131"/>
      <c r="AA67" s="131"/>
      <c r="AB67" s="131"/>
      <c r="AC67" s="131"/>
      <c r="AD67" s="131"/>
      <c r="AE67" s="131"/>
      <c r="AF67" s="131"/>
      <c r="AG67" s="131"/>
      <c r="AH67" s="131"/>
      <c r="AI67" s="131"/>
      <c r="AJ67" s="131"/>
      <c r="AK67" s="131"/>
      <c r="AL67" s="131"/>
      <c r="AM67" s="131"/>
    </row>
    <row r="68" spans="6:39">
      <c r="J68" s="288"/>
      <c r="K68" s="288"/>
      <c r="L68" s="288"/>
      <c r="M68" s="289"/>
      <c r="N68" s="289"/>
      <c r="O68" s="289"/>
      <c r="P68" s="289"/>
      <c r="Q68" s="289"/>
      <c r="R68" s="289"/>
      <c r="S68" s="131"/>
      <c r="T68" s="131"/>
      <c r="U68" s="131"/>
      <c r="V68" s="131"/>
      <c r="W68" s="131"/>
      <c r="X68" s="131"/>
      <c r="Y68" s="131"/>
      <c r="Z68" s="131"/>
      <c r="AA68" s="131"/>
      <c r="AB68" s="131"/>
      <c r="AC68" s="131"/>
      <c r="AD68" s="131"/>
      <c r="AE68" s="131"/>
      <c r="AF68" s="131"/>
      <c r="AG68" s="131"/>
      <c r="AH68" s="131"/>
      <c r="AI68" s="131"/>
      <c r="AJ68" s="131"/>
      <c r="AK68" s="131"/>
      <c r="AL68" s="131"/>
      <c r="AM68" s="131"/>
    </row>
    <row r="69" spans="6:39">
      <c r="F69" s="290"/>
      <c r="G69" s="132"/>
      <c r="H69" s="132"/>
      <c r="I69" s="132"/>
      <c r="J69" s="288"/>
      <c r="K69" s="288"/>
      <c r="L69" s="288"/>
      <c r="M69" s="289"/>
      <c r="N69" s="289"/>
      <c r="O69" s="289"/>
      <c r="P69" s="289"/>
      <c r="Q69" s="289"/>
      <c r="R69" s="289"/>
      <c r="S69" s="131"/>
      <c r="T69" s="131"/>
      <c r="U69" s="131"/>
      <c r="V69" s="131"/>
      <c r="W69" s="131"/>
      <c r="X69" s="131"/>
      <c r="Y69" s="131"/>
      <c r="Z69" s="131"/>
      <c r="AA69" s="131"/>
      <c r="AB69" s="131"/>
      <c r="AC69" s="131"/>
      <c r="AD69" s="131"/>
      <c r="AE69" s="131"/>
      <c r="AF69" s="131"/>
      <c r="AG69" s="131"/>
      <c r="AH69" s="131"/>
      <c r="AI69" s="131"/>
      <c r="AJ69" s="131"/>
      <c r="AK69" s="131"/>
      <c r="AL69" s="131"/>
      <c r="AM69" s="131"/>
    </row>
    <row r="70" spans="6:39">
      <c r="J70" s="288"/>
      <c r="K70" s="288"/>
      <c r="L70" s="288"/>
      <c r="M70" s="289"/>
      <c r="N70" s="289"/>
      <c r="O70" s="289"/>
      <c r="P70" s="289"/>
      <c r="Q70" s="289"/>
      <c r="R70" s="289"/>
      <c r="S70" s="131"/>
      <c r="T70" s="131"/>
      <c r="U70" s="131"/>
      <c r="V70" s="131"/>
      <c r="W70" s="131"/>
      <c r="X70" s="131"/>
      <c r="Y70" s="131"/>
      <c r="Z70" s="131"/>
      <c r="AA70" s="131"/>
      <c r="AB70" s="131"/>
      <c r="AC70" s="131"/>
      <c r="AD70" s="131"/>
      <c r="AE70" s="131"/>
      <c r="AF70" s="131"/>
      <c r="AG70" s="131"/>
      <c r="AH70" s="131"/>
      <c r="AI70" s="131"/>
      <c r="AJ70" s="131"/>
      <c r="AK70" s="131"/>
      <c r="AL70" s="131"/>
      <c r="AM70" s="131"/>
    </row>
    <row r="71" spans="6:39">
      <c r="F71" s="290"/>
      <c r="G71" s="132"/>
      <c r="H71" s="132"/>
      <c r="I71" s="132"/>
      <c r="J71" s="288"/>
      <c r="K71" s="288"/>
      <c r="L71" s="288"/>
      <c r="M71" s="289"/>
      <c r="N71" s="289"/>
      <c r="O71" s="289"/>
      <c r="P71" s="289"/>
      <c r="Q71" s="289"/>
      <c r="R71" s="289"/>
      <c r="S71" s="131"/>
      <c r="T71" s="131"/>
      <c r="U71" s="131"/>
      <c r="V71" s="131"/>
      <c r="W71" s="131"/>
      <c r="X71" s="131"/>
      <c r="Y71" s="131"/>
      <c r="Z71" s="131"/>
      <c r="AA71" s="131"/>
      <c r="AB71" s="131"/>
      <c r="AC71" s="131"/>
      <c r="AD71" s="131"/>
      <c r="AE71" s="131"/>
      <c r="AF71" s="131"/>
      <c r="AG71" s="131"/>
      <c r="AH71" s="131"/>
      <c r="AI71" s="131"/>
      <c r="AJ71" s="131"/>
      <c r="AK71" s="131"/>
      <c r="AL71" s="131"/>
      <c r="AM71" s="131"/>
    </row>
    <row r="72" spans="6:39">
      <c r="J72" s="288"/>
      <c r="K72" s="288"/>
      <c r="L72" s="288"/>
      <c r="M72" s="289"/>
      <c r="N72" s="289"/>
      <c r="O72" s="289"/>
      <c r="P72" s="289"/>
      <c r="Q72" s="289"/>
      <c r="R72" s="289"/>
      <c r="S72" s="131"/>
      <c r="T72" s="131"/>
      <c r="U72" s="131"/>
      <c r="V72" s="131"/>
      <c r="W72" s="131"/>
      <c r="X72" s="131"/>
      <c r="Y72" s="131"/>
      <c r="Z72" s="131"/>
      <c r="AA72" s="131"/>
      <c r="AB72" s="131"/>
      <c r="AC72" s="131"/>
      <c r="AD72" s="131"/>
      <c r="AE72" s="131"/>
      <c r="AF72" s="131"/>
      <c r="AG72" s="131"/>
      <c r="AH72" s="131"/>
      <c r="AI72" s="131"/>
      <c r="AJ72" s="131"/>
      <c r="AK72" s="131"/>
      <c r="AL72" s="131"/>
      <c r="AM72" s="131"/>
    </row>
    <row r="73" spans="6:39">
      <c r="F73" s="290"/>
      <c r="G73" s="132"/>
      <c r="H73" s="132"/>
      <c r="I73" s="132"/>
      <c r="J73" s="288"/>
      <c r="K73" s="288"/>
      <c r="L73" s="288"/>
      <c r="M73" s="289"/>
      <c r="N73" s="289"/>
      <c r="O73" s="289"/>
      <c r="P73" s="289"/>
      <c r="Q73" s="289"/>
      <c r="R73" s="289"/>
      <c r="S73" s="131"/>
      <c r="T73" s="131"/>
      <c r="U73" s="131"/>
      <c r="V73" s="131"/>
      <c r="W73" s="131"/>
      <c r="X73" s="131"/>
      <c r="Y73" s="131"/>
      <c r="Z73" s="131"/>
      <c r="AA73" s="131"/>
      <c r="AB73" s="131"/>
      <c r="AC73" s="131"/>
      <c r="AD73" s="131"/>
      <c r="AE73" s="131"/>
      <c r="AF73" s="131"/>
      <c r="AG73" s="131"/>
      <c r="AH73" s="131"/>
      <c r="AI73" s="131"/>
      <c r="AJ73" s="131"/>
      <c r="AK73" s="131"/>
      <c r="AL73" s="131"/>
      <c r="AM73" s="131"/>
    </row>
    <row r="74" spans="6:39">
      <c r="J74" s="288"/>
      <c r="K74" s="288"/>
      <c r="L74" s="288"/>
      <c r="M74" s="289"/>
      <c r="N74" s="289"/>
      <c r="O74" s="289"/>
      <c r="P74" s="289"/>
      <c r="Q74" s="289"/>
      <c r="R74" s="289"/>
      <c r="S74" s="131"/>
      <c r="T74" s="131"/>
      <c r="U74" s="131"/>
      <c r="V74" s="131"/>
      <c r="W74" s="131"/>
      <c r="X74" s="131"/>
      <c r="Y74" s="131"/>
      <c r="Z74" s="131"/>
      <c r="AA74" s="131"/>
      <c r="AB74" s="131"/>
      <c r="AC74" s="131"/>
      <c r="AD74" s="131"/>
      <c r="AE74" s="131"/>
      <c r="AF74" s="131"/>
      <c r="AG74" s="131"/>
      <c r="AH74" s="131"/>
      <c r="AI74" s="131"/>
      <c r="AJ74" s="131"/>
      <c r="AK74" s="131"/>
      <c r="AL74" s="131"/>
      <c r="AM74" s="131"/>
    </row>
    <row r="75" spans="6:39">
      <c r="F75" s="290"/>
      <c r="G75" s="132"/>
      <c r="H75" s="132"/>
      <c r="I75" s="132"/>
      <c r="J75" s="288"/>
      <c r="K75" s="288"/>
      <c r="L75" s="288"/>
      <c r="M75" s="289"/>
      <c r="N75" s="289"/>
      <c r="O75" s="289"/>
      <c r="P75" s="289"/>
      <c r="Q75" s="289"/>
      <c r="R75" s="289"/>
      <c r="S75" s="131"/>
      <c r="T75" s="131"/>
      <c r="U75" s="131"/>
      <c r="V75" s="131"/>
      <c r="W75" s="131"/>
      <c r="X75" s="131"/>
      <c r="Y75" s="131"/>
      <c r="Z75" s="131"/>
      <c r="AA75" s="131"/>
      <c r="AB75" s="131"/>
      <c r="AC75" s="131"/>
      <c r="AD75" s="131"/>
      <c r="AE75" s="131"/>
      <c r="AF75" s="131"/>
      <c r="AG75" s="131"/>
      <c r="AH75" s="131"/>
      <c r="AI75" s="131"/>
      <c r="AJ75" s="131"/>
      <c r="AK75" s="131"/>
      <c r="AL75" s="131"/>
      <c r="AM75" s="131"/>
    </row>
    <row r="76" spans="6:39">
      <c r="J76" s="288"/>
      <c r="K76" s="288"/>
      <c r="L76" s="288"/>
      <c r="M76" s="289"/>
      <c r="N76" s="289"/>
      <c r="O76" s="289"/>
      <c r="P76" s="289"/>
      <c r="Q76" s="289"/>
      <c r="R76" s="289"/>
      <c r="S76" s="131"/>
      <c r="T76" s="131"/>
      <c r="U76" s="131"/>
      <c r="V76" s="131"/>
      <c r="W76" s="131"/>
      <c r="X76" s="131"/>
      <c r="Y76" s="131"/>
      <c r="Z76" s="131"/>
      <c r="AA76" s="131"/>
      <c r="AB76" s="131"/>
      <c r="AC76" s="131"/>
      <c r="AD76" s="131"/>
      <c r="AE76" s="131"/>
      <c r="AF76" s="131"/>
      <c r="AG76" s="131"/>
      <c r="AH76" s="131"/>
      <c r="AI76" s="131"/>
      <c r="AJ76" s="131"/>
      <c r="AK76" s="131"/>
      <c r="AL76" s="131"/>
      <c r="AM76" s="131"/>
    </row>
    <row r="77" spans="6:39">
      <c r="F77" s="290"/>
      <c r="G77" s="132"/>
      <c r="H77" s="132"/>
      <c r="I77" s="132"/>
      <c r="J77" s="288"/>
      <c r="K77" s="288"/>
      <c r="L77" s="288"/>
      <c r="M77" s="289"/>
      <c r="N77" s="289"/>
      <c r="O77" s="289"/>
      <c r="P77" s="289"/>
      <c r="Q77" s="289"/>
      <c r="R77" s="289"/>
      <c r="S77" s="131"/>
      <c r="T77" s="131"/>
      <c r="U77" s="131"/>
      <c r="V77" s="131"/>
      <c r="W77" s="131"/>
      <c r="X77" s="131"/>
      <c r="Y77" s="131"/>
      <c r="Z77" s="131"/>
      <c r="AA77" s="131"/>
      <c r="AB77" s="131"/>
      <c r="AC77" s="131"/>
      <c r="AD77" s="131"/>
      <c r="AE77" s="131"/>
      <c r="AF77" s="131"/>
      <c r="AG77" s="131"/>
      <c r="AH77" s="131"/>
      <c r="AI77" s="131"/>
      <c r="AJ77" s="131"/>
      <c r="AK77" s="131"/>
      <c r="AL77" s="131"/>
      <c r="AM77" s="131"/>
    </row>
    <row r="78" spans="6:39">
      <c r="J78" s="288"/>
      <c r="K78" s="288"/>
      <c r="L78" s="288"/>
      <c r="M78" s="289"/>
      <c r="N78" s="289"/>
      <c r="O78" s="289"/>
      <c r="P78" s="289"/>
      <c r="Q78" s="289"/>
      <c r="R78" s="289"/>
      <c r="S78" s="131"/>
      <c r="T78" s="131"/>
      <c r="U78" s="131"/>
      <c r="V78" s="131"/>
      <c r="W78" s="131"/>
      <c r="X78" s="131"/>
      <c r="Y78" s="131"/>
      <c r="Z78" s="131"/>
      <c r="AA78" s="131"/>
      <c r="AB78" s="131"/>
      <c r="AC78" s="131"/>
      <c r="AD78" s="131"/>
      <c r="AE78" s="131"/>
      <c r="AF78" s="131"/>
      <c r="AG78" s="131"/>
      <c r="AH78" s="131"/>
      <c r="AI78" s="131"/>
      <c r="AJ78" s="131"/>
      <c r="AK78" s="131"/>
      <c r="AL78" s="131"/>
      <c r="AM78" s="131"/>
    </row>
    <row r="79" spans="6:39">
      <c r="F79" s="290"/>
      <c r="G79" s="132"/>
      <c r="H79" s="132"/>
      <c r="I79" s="132"/>
      <c r="J79" s="288"/>
      <c r="K79" s="288"/>
      <c r="L79" s="288"/>
      <c r="M79" s="289"/>
      <c r="N79" s="289"/>
      <c r="O79" s="289"/>
      <c r="P79" s="289"/>
      <c r="Q79" s="289"/>
      <c r="R79" s="289"/>
      <c r="S79" s="131"/>
      <c r="T79" s="131"/>
      <c r="U79" s="131"/>
      <c r="V79" s="131"/>
      <c r="W79" s="131"/>
      <c r="X79" s="131"/>
      <c r="Y79" s="131"/>
      <c r="Z79" s="131"/>
      <c r="AA79" s="131"/>
      <c r="AB79" s="131"/>
      <c r="AC79" s="131"/>
      <c r="AD79" s="131"/>
      <c r="AE79" s="131"/>
      <c r="AF79" s="131"/>
      <c r="AG79" s="131"/>
      <c r="AH79" s="131"/>
      <c r="AI79" s="131"/>
      <c r="AJ79" s="131"/>
      <c r="AK79" s="131"/>
      <c r="AL79" s="131"/>
      <c r="AM79" s="131"/>
    </row>
    <row r="80" spans="6:39">
      <c r="J80" s="288"/>
      <c r="K80" s="288"/>
      <c r="L80" s="288"/>
      <c r="M80" s="289"/>
      <c r="N80" s="289"/>
      <c r="O80" s="289"/>
      <c r="P80" s="289"/>
      <c r="Q80" s="289"/>
      <c r="R80" s="289"/>
      <c r="S80" s="131"/>
      <c r="T80" s="131"/>
      <c r="U80" s="131"/>
      <c r="V80" s="131"/>
      <c r="W80" s="131"/>
      <c r="X80" s="131"/>
      <c r="Y80" s="131"/>
      <c r="Z80" s="131"/>
      <c r="AA80" s="131"/>
      <c r="AB80" s="131"/>
      <c r="AC80" s="131"/>
      <c r="AD80" s="131"/>
      <c r="AE80" s="131"/>
      <c r="AF80" s="131"/>
      <c r="AG80" s="131"/>
      <c r="AH80" s="131"/>
      <c r="AI80" s="131"/>
      <c r="AJ80" s="131"/>
      <c r="AK80" s="131"/>
      <c r="AL80" s="131"/>
      <c r="AM80" s="131"/>
    </row>
    <row r="81" spans="6:39">
      <c r="F81" s="290"/>
      <c r="G81" s="132"/>
      <c r="H81" s="132"/>
      <c r="I81" s="132"/>
      <c r="J81" s="288"/>
      <c r="K81" s="288"/>
      <c r="L81" s="288"/>
      <c r="M81" s="289"/>
      <c r="N81" s="289"/>
      <c r="O81" s="289"/>
      <c r="P81" s="289"/>
      <c r="Q81" s="289"/>
      <c r="R81" s="289"/>
      <c r="S81" s="131"/>
      <c r="T81" s="131"/>
      <c r="U81" s="131"/>
      <c r="V81" s="131"/>
      <c r="W81" s="131"/>
      <c r="X81" s="131"/>
      <c r="Y81" s="131"/>
      <c r="Z81" s="131"/>
      <c r="AA81" s="131"/>
      <c r="AB81" s="131"/>
      <c r="AC81" s="131"/>
      <c r="AD81" s="131"/>
      <c r="AE81" s="131"/>
      <c r="AF81" s="131"/>
      <c r="AG81" s="131"/>
      <c r="AH81" s="131"/>
      <c r="AI81" s="131"/>
      <c r="AJ81" s="131"/>
      <c r="AK81" s="131"/>
      <c r="AL81" s="131"/>
      <c r="AM81" s="131"/>
    </row>
    <row r="82" spans="6:39">
      <c r="J82" s="288"/>
      <c r="K82" s="288"/>
      <c r="L82" s="288"/>
      <c r="M82" s="289"/>
      <c r="N82" s="289"/>
      <c r="O82" s="289"/>
      <c r="P82" s="289"/>
      <c r="Q82" s="289"/>
      <c r="R82" s="289"/>
      <c r="S82" s="131"/>
      <c r="T82" s="131"/>
      <c r="U82" s="131"/>
      <c r="V82" s="131"/>
      <c r="W82" s="131"/>
      <c r="X82" s="131"/>
      <c r="Y82" s="131"/>
      <c r="Z82" s="131"/>
      <c r="AA82" s="131"/>
      <c r="AB82" s="131"/>
      <c r="AC82" s="131"/>
      <c r="AD82" s="131"/>
      <c r="AE82" s="131"/>
      <c r="AF82" s="131"/>
      <c r="AG82" s="131"/>
      <c r="AH82" s="131"/>
      <c r="AI82" s="131"/>
      <c r="AJ82" s="131"/>
      <c r="AK82" s="131"/>
      <c r="AL82" s="131"/>
      <c r="AM82" s="131"/>
    </row>
    <row r="83" spans="6:39">
      <c r="F83" s="290"/>
      <c r="G83" s="132"/>
      <c r="H83" s="132"/>
      <c r="I83" s="132"/>
      <c r="J83" s="288"/>
      <c r="K83" s="288"/>
      <c r="L83" s="288"/>
      <c r="M83" s="289"/>
      <c r="N83" s="289"/>
      <c r="O83" s="289"/>
      <c r="P83" s="289"/>
      <c r="Q83" s="289"/>
      <c r="R83" s="289"/>
      <c r="S83" s="131"/>
      <c r="T83" s="131"/>
      <c r="U83" s="131"/>
      <c r="V83" s="131"/>
      <c r="W83" s="131"/>
      <c r="X83" s="131"/>
      <c r="Y83" s="131"/>
      <c r="Z83" s="131"/>
      <c r="AA83" s="131"/>
      <c r="AB83" s="131"/>
      <c r="AC83" s="131"/>
      <c r="AD83" s="131"/>
      <c r="AE83" s="131"/>
      <c r="AF83" s="131"/>
      <c r="AG83" s="131"/>
      <c r="AH83" s="131"/>
      <c r="AI83" s="131"/>
      <c r="AJ83" s="131"/>
      <c r="AK83" s="131"/>
      <c r="AL83" s="131"/>
      <c r="AM83" s="131"/>
    </row>
    <row r="84" spans="6:39">
      <c r="J84" s="288"/>
      <c r="K84" s="288"/>
      <c r="L84" s="288"/>
      <c r="M84" s="289"/>
      <c r="N84" s="289"/>
      <c r="O84" s="289"/>
      <c r="P84" s="289"/>
      <c r="Q84" s="289"/>
      <c r="R84" s="289"/>
      <c r="S84" s="131"/>
      <c r="T84" s="131"/>
      <c r="U84" s="131"/>
      <c r="V84" s="131"/>
      <c r="W84" s="131"/>
      <c r="X84" s="131"/>
      <c r="Y84" s="131"/>
      <c r="Z84" s="131"/>
      <c r="AA84" s="131"/>
      <c r="AB84" s="131"/>
      <c r="AC84" s="131"/>
      <c r="AD84" s="131"/>
      <c r="AE84" s="131"/>
      <c r="AF84" s="131"/>
      <c r="AG84" s="131"/>
      <c r="AH84" s="131"/>
      <c r="AI84" s="131"/>
      <c r="AJ84" s="131"/>
      <c r="AK84" s="131"/>
      <c r="AL84" s="131"/>
      <c r="AM84" s="131"/>
    </row>
    <row r="85" spans="6:39">
      <c r="F85" s="290"/>
      <c r="G85" s="132"/>
      <c r="H85" s="132"/>
      <c r="I85" s="132"/>
      <c r="J85" s="288"/>
      <c r="K85" s="288"/>
      <c r="L85" s="288"/>
      <c r="M85" s="289"/>
      <c r="N85" s="289"/>
      <c r="O85" s="289"/>
      <c r="P85" s="289"/>
      <c r="Q85" s="289"/>
      <c r="R85" s="289"/>
      <c r="S85" s="131"/>
      <c r="T85" s="131"/>
      <c r="U85" s="131"/>
      <c r="V85" s="131"/>
      <c r="W85" s="131"/>
      <c r="X85" s="131"/>
      <c r="Y85" s="131"/>
      <c r="Z85" s="131"/>
      <c r="AA85" s="131"/>
      <c r="AB85" s="131"/>
      <c r="AC85" s="131"/>
      <c r="AD85" s="131"/>
      <c r="AE85" s="131"/>
      <c r="AF85" s="131"/>
      <c r="AG85" s="131"/>
      <c r="AH85" s="131"/>
      <c r="AI85" s="131"/>
      <c r="AJ85" s="131"/>
      <c r="AK85" s="131"/>
      <c r="AL85" s="131"/>
      <c r="AM85" s="131"/>
    </row>
    <row r="86" spans="6:39">
      <c r="J86" s="288"/>
      <c r="K86" s="288"/>
      <c r="L86" s="288"/>
      <c r="M86" s="289"/>
      <c r="N86" s="289"/>
      <c r="O86" s="289"/>
      <c r="P86" s="289"/>
      <c r="Q86" s="289"/>
      <c r="R86" s="289"/>
      <c r="S86" s="131"/>
      <c r="T86" s="131"/>
      <c r="U86" s="131"/>
      <c r="V86" s="131"/>
      <c r="W86" s="131"/>
      <c r="X86" s="131"/>
      <c r="Y86" s="131"/>
      <c r="Z86" s="131"/>
      <c r="AA86" s="131"/>
      <c r="AB86" s="131"/>
      <c r="AC86" s="131"/>
      <c r="AD86" s="131"/>
      <c r="AE86" s="131"/>
      <c r="AF86" s="131"/>
      <c r="AG86" s="131"/>
      <c r="AH86" s="131"/>
      <c r="AI86" s="131"/>
      <c r="AJ86" s="131"/>
      <c r="AK86" s="131"/>
      <c r="AL86" s="131"/>
      <c r="AM86" s="131"/>
    </row>
    <row r="87" spans="6:39">
      <c r="F87" s="290"/>
      <c r="G87" s="132"/>
      <c r="H87" s="132"/>
      <c r="I87" s="132"/>
      <c r="J87" s="288"/>
      <c r="K87" s="288"/>
      <c r="L87" s="288"/>
      <c r="M87" s="289"/>
      <c r="N87" s="289"/>
      <c r="O87" s="289"/>
      <c r="P87" s="289"/>
      <c r="Q87" s="289"/>
      <c r="R87" s="289"/>
      <c r="S87" s="131"/>
      <c r="T87" s="131"/>
      <c r="U87" s="131"/>
      <c r="V87" s="131"/>
      <c r="W87" s="131"/>
      <c r="X87" s="131"/>
      <c r="Y87" s="131"/>
      <c r="Z87" s="131"/>
      <c r="AA87" s="131"/>
      <c r="AB87" s="131"/>
      <c r="AC87" s="131"/>
      <c r="AD87" s="131"/>
      <c r="AE87" s="131"/>
      <c r="AF87" s="131"/>
      <c r="AG87" s="131"/>
      <c r="AH87" s="131"/>
      <c r="AI87" s="131"/>
      <c r="AJ87" s="131"/>
      <c r="AK87" s="131"/>
      <c r="AL87" s="131"/>
      <c r="AM87" s="131"/>
    </row>
  </sheetData>
  <sheetProtection algorithmName="SHA-512" hashValue="vHgpC5V2dZSQ4O9rnreTVkLtfkuP9WpA/sH3wlOhHFW9J0souFU8RdnvxJZGdM32aoqd5un6FWUjfEuc0oI4+g==" saltValue="4IVsS9uOBYu7UtAN6jcOew==" spinCount="100000" sheet="1" objects="1" scenarios="1"/>
  <mergeCells count="81">
    <mergeCell ref="N53:AM53"/>
    <mergeCell ref="N54:AM54"/>
    <mergeCell ref="N55:AM55"/>
    <mergeCell ref="C50:I50"/>
    <mergeCell ref="C51:E51"/>
    <mergeCell ref="G51:I51"/>
    <mergeCell ref="C52:I52"/>
    <mergeCell ref="J50:L52"/>
    <mergeCell ref="N50:AM50"/>
    <mergeCell ref="N51:AM51"/>
    <mergeCell ref="N52:AM52"/>
    <mergeCell ref="C53:I53"/>
    <mergeCell ref="C54:E54"/>
    <mergeCell ref="G54:I54"/>
    <mergeCell ref="C55:I55"/>
    <mergeCell ref="J53:L55"/>
    <mergeCell ref="N47:AM47"/>
    <mergeCell ref="N48:AM48"/>
    <mergeCell ref="N49:AM49"/>
    <mergeCell ref="C44:I44"/>
    <mergeCell ref="C45:E45"/>
    <mergeCell ref="G45:I45"/>
    <mergeCell ref="C46:I46"/>
    <mergeCell ref="J44:L46"/>
    <mergeCell ref="N44:AM44"/>
    <mergeCell ref="N45:AM45"/>
    <mergeCell ref="N46:AM46"/>
    <mergeCell ref="C47:I47"/>
    <mergeCell ref="C48:E48"/>
    <mergeCell ref="G48:I48"/>
    <mergeCell ref="C49:I49"/>
    <mergeCell ref="J47:L49"/>
    <mergeCell ref="N41:AM41"/>
    <mergeCell ref="N42:AM42"/>
    <mergeCell ref="N43:AM43"/>
    <mergeCell ref="C38:I38"/>
    <mergeCell ref="C39:E39"/>
    <mergeCell ref="G39:I39"/>
    <mergeCell ref="C40:I40"/>
    <mergeCell ref="J38:L40"/>
    <mergeCell ref="N38:AM38"/>
    <mergeCell ref="N39:AM39"/>
    <mergeCell ref="N40:AM40"/>
    <mergeCell ref="C41:I41"/>
    <mergeCell ref="C42:E42"/>
    <mergeCell ref="G42:I42"/>
    <mergeCell ref="C43:I43"/>
    <mergeCell ref="J41:L43"/>
    <mergeCell ref="C35:I35"/>
    <mergeCell ref="AP5:BR5"/>
    <mergeCell ref="AP6:BR6"/>
    <mergeCell ref="AP7:BR11"/>
    <mergeCell ref="F13:Z13"/>
    <mergeCell ref="F14:AB16"/>
    <mergeCell ref="E11:AB11"/>
    <mergeCell ref="E6:AB6"/>
    <mergeCell ref="E7:AB8"/>
    <mergeCell ref="AE5:AM5"/>
    <mergeCell ref="AE6:AM7"/>
    <mergeCell ref="AE13:AM13"/>
    <mergeCell ref="A1:AN1"/>
    <mergeCell ref="B3:AC3"/>
    <mergeCell ref="AD3:AN3"/>
    <mergeCell ref="D5:Z5"/>
    <mergeCell ref="D10:Z10"/>
    <mergeCell ref="E56:AA56"/>
    <mergeCell ref="C36:I36"/>
    <mergeCell ref="AE18:AM19"/>
    <mergeCell ref="AE21:AM21"/>
    <mergeCell ref="E31:Z31"/>
    <mergeCell ref="E33:Z33"/>
    <mergeCell ref="D34:E34"/>
    <mergeCell ref="E18:Z18"/>
    <mergeCell ref="E28:AB29"/>
    <mergeCell ref="E25:AB25"/>
    <mergeCell ref="E23:AB23"/>
    <mergeCell ref="E20:AB20"/>
    <mergeCell ref="C37:I37"/>
    <mergeCell ref="J35:L37"/>
    <mergeCell ref="M35:AM37"/>
    <mergeCell ref="F34:AM34"/>
  </mergeCells>
  <phoneticPr fontId="4"/>
  <conditionalFormatting sqref="C35:I55">
    <cfRule type="containsBlanks" dxfId="101" priority="6">
      <formula>LEN(TRIM(C35))=0</formula>
    </cfRule>
  </conditionalFormatting>
  <conditionalFormatting sqref="E7">
    <cfRule type="containsBlanks" dxfId="100" priority="1">
      <formula>LEN(TRIM(E7))=0</formula>
    </cfRule>
  </conditionalFormatting>
  <conditionalFormatting sqref="F14">
    <cfRule type="containsBlanks" dxfId="99" priority="9">
      <formula>LEN(TRIM(F14))=0</formula>
    </cfRule>
  </conditionalFormatting>
  <conditionalFormatting sqref="J35:L55">
    <cfRule type="containsBlanks" dxfId="98" priority="2">
      <formula>LEN(TRIM(J35))=0</formula>
    </cfRule>
  </conditionalFormatting>
  <conditionalFormatting sqref="M35:AM55">
    <cfRule type="containsBlanks" dxfId="97" priority="3">
      <formula>LEN(TRIM(M35))=0</formula>
    </cfRule>
  </conditionalFormatting>
  <dataValidations count="1">
    <dataValidation type="list" allowBlank="1" showInputMessage="1" showErrorMessage="1" sqref="J60:L87 J38:L55" xr:uid="{263BCAED-F984-4931-9D1C-CC6C16F998C7}">
      <formula1>"施設長,副施設長,施設長、副施設長"</formula1>
    </dataValidation>
  </dataValidations>
  <printOptions horizontalCentered="1"/>
  <pageMargins left="0.70866141732283472" right="0.31496062992125984" top="0.39370078740157483" bottom="0.39370078740157483" header="0.51181102362204722"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2769" r:id="rId4" name="Check Box 94">
              <controlPr defaultSize="0" autoFill="0" autoLine="0" autoPict="0">
                <anchor moveWithCells="1">
                  <from>
                    <xdr:col>22</xdr:col>
                    <xdr:colOff>38100</xdr:colOff>
                    <xdr:row>3</xdr:row>
                    <xdr:rowOff>66675</xdr:rowOff>
                  </from>
                  <to>
                    <xdr:col>25</xdr:col>
                    <xdr:colOff>57150</xdr:colOff>
                    <xdr:row>5</xdr:row>
                    <xdr:rowOff>0</xdr:rowOff>
                  </to>
                </anchor>
              </controlPr>
            </control>
          </mc:Choice>
        </mc:AlternateContent>
        <mc:AlternateContent xmlns:mc="http://schemas.openxmlformats.org/markup-compatibility/2006">
          <mc:Choice Requires="x14">
            <control shapeId="672770" r:id="rId5" name="Check Box 95">
              <controlPr defaultSize="0" autoFill="0" autoLine="0" autoPict="0">
                <anchor moveWithCells="1">
                  <from>
                    <xdr:col>25</xdr:col>
                    <xdr:colOff>95250</xdr:colOff>
                    <xdr:row>3</xdr:row>
                    <xdr:rowOff>66675</xdr:rowOff>
                  </from>
                  <to>
                    <xdr:col>28</xdr:col>
                    <xdr:colOff>114300</xdr:colOff>
                    <xdr:row>4</xdr:row>
                    <xdr:rowOff>171450</xdr:rowOff>
                  </to>
                </anchor>
              </controlPr>
            </control>
          </mc:Choice>
        </mc:AlternateContent>
        <mc:AlternateContent xmlns:mc="http://schemas.openxmlformats.org/markup-compatibility/2006">
          <mc:Choice Requires="x14">
            <control shapeId="672771" r:id="rId6" name="Check Box 3">
              <controlPr defaultSize="0" autoFill="0" autoLine="0" autoPict="0">
                <anchor moveWithCells="1">
                  <from>
                    <xdr:col>22</xdr:col>
                    <xdr:colOff>38100</xdr:colOff>
                    <xdr:row>17</xdr:row>
                    <xdr:rowOff>0</xdr:rowOff>
                  </from>
                  <to>
                    <xdr:col>25</xdr:col>
                    <xdr:colOff>57150</xdr:colOff>
                    <xdr:row>18</xdr:row>
                    <xdr:rowOff>19050</xdr:rowOff>
                  </to>
                </anchor>
              </controlPr>
            </control>
          </mc:Choice>
        </mc:AlternateContent>
        <mc:AlternateContent xmlns:mc="http://schemas.openxmlformats.org/markup-compatibility/2006">
          <mc:Choice Requires="x14">
            <control shapeId="672772" r:id="rId7" name="Check Box 4">
              <controlPr defaultSize="0" autoFill="0" autoLine="0" autoPict="0">
                <anchor moveWithCells="1">
                  <from>
                    <xdr:col>25</xdr:col>
                    <xdr:colOff>95250</xdr:colOff>
                    <xdr:row>17</xdr:row>
                    <xdr:rowOff>0</xdr:rowOff>
                  </from>
                  <to>
                    <xdr:col>28</xdr:col>
                    <xdr:colOff>114300</xdr:colOff>
                    <xdr:row>18</xdr:row>
                    <xdr:rowOff>9525</xdr:rowOff>
                  </to>
                </anchor>
              </controlPr>
            </control>
          </mc:Choice>
        </mc:AlternateContent>
        <mc:AlternateContent xmlns:mc="http://schemas.openxmlformats.org/markup-compatibility/2006">
          <mc:Choice Requires="x14">
            <control shapeId="672777" r:id="rId8" name="Check Box 9">
              <controlPr defaultSize="0" autoFill="0" autoLine="0" autoPict="0">
                <anchor moveWithCells="1">
                  <from>
                    <xdr:col>22</xdr:col>
                    <xdr:colOff>38100</xdr:colOff>
                    <xdr:row>10</xdr:row>
                    <xdr:rowOff>0</xdr:rowOff>
                  </from>
                  <to>
                    <xdr:col>25</xdr:col>
                    <xdr:colOff>57150</xdr:colOff>
                    <xdr:row>11</xdr:row>
                    <xdr:rowOff>19050</xdr:rowOff>
                  </to>
                </anchor>
              </controlPr>
            </control>
          </mc:Choice>
        </mc:AlternateContent>
        <mc:AlternateContent xmlns:mc="http://schemas.openxmlformats.org/markup-compatibility/2006">
          <mc:Choice Requires="x14">
            <control shapeId="672778" r:id="rId9" name="Check Box 10">
              <controlPr defaultSize="0" autoFill="0" autoLine="0" autoPict="0">
                <anchor moveWithCells="1">
                  <from>
                    <xdr:col>25</xdr:col>
                    <xdr:colOff>95250</xdr:colOff>
                    <xdr:row>10</xdr:row>
                    <xdr:rowOff>0</xdr:rowOff>
                  </from>
                  <to>
                    <xdr:col>28</xdr:col>
                    <xdr:colOff>114300</xdr:colOff>
                    <xdr:row>11</xdr:row>
                    <xdr:rowOff>9525</xdr:rowOff>
                  </to>
                </anchor>
              </controlPr>
            </control>
          </mc:Choice>
        </mc:AlternateContent>
        <mc:AlternateContent xmlns:mc="http://schemas.openxmlformats.org/markup-compatibility/2006">
          <mc:Choice Requires="x14">
            <control shapeId="672786" r:id="rId10" name="Check Box 18">
              <controlPr defaultSize="0" autoFill="0" autoLine="0" autoPict="0">
                <anchor moveWithCells="1">
                  <from>
                    <xdr:col>22</xdr:col>
                    <xdr:colOff>38100</xdr:colOff>
                    <xdr:row>29</xdr:row>
                    <xdr:rowOff>171450</xdr:rowOff>
                  </from>
                  <to>
                    <xdr:col>25</xdr:col>
                    <xdr:colOff>57150</xdr:colOff>
                    <xdr:row>31</xdr:row>
                    <xdr:rowOff>9525</xdr:rowOff>
                  </to>
                </anchor>
              </controlPr>
            </control>
          </mc:Choice>
        </mc:AlternateContent>
        <mc:AlternateContent xmlns:mc="http://schemas.openxmlformats.org/markup-compatibility/2006">
          <mc:Choice Requires="x14">
            <control shapeId="672787" r:id="rId11" name="Check Box 19">
              <controlPr defaultSize="0" autoFill="0" autoLine="0" autoPict="0">
                <anchor moveWithCells="1">
                  <from>
                    <xdr:col>25</xdr:col>
                    <xdr:colOff>95250</xdr:colOff>
                    <xdr:row>29</xdr:row>
                    <xdr:rowOff>171450</xdr:rowOff>
                  </from>
                  <to>
                    <xdr:col>28</xdr:col>
                    <xdr:colOff>114300</xdr:colOff>
                    <xdr:row>31</xdr:row>
                    <xdr:rowOff>0</xdr:rowOff>
                  </to>
                </anchor>
              </controlPr>
            </control>
          </mc:Choice>
        </mc:AlternateContent>
        <mc:AlternateContent xmlns:mc="http://schemas.openxmlformats.org/markup-compatibility/2006">
          <mc:Choice Requires="x14">
            <control shapeId="672788" r:id="rId12" name="Check Box 20">
              <controlPr defaultSize="0" autoFill="0" autoLine="0" autoPict="0">
                <anchor moveWithCells="1">
                  <from>
                    <xdr:col>22</xdr:col>
                    <xdr:colOff>38100</xdr:colOff>
                    <xdr:row>28</xdr:row>
                    <xdr:rowOff>0</xdr:rowOff>
                  </from>
                  <to>
                    <xdr:col>25</xdr:col>
                    <xdr:colOff>57150</xdr:colOff>
                    <xdr:row>29</xdr:row>
                    <xdr:rowOff>19050</xdr:rowOff>
                  </to>
                </anchor>
              </controlPr>
            </control>
          </mc:Choice>
        </mc:AlternateContent>
        <mc:AlternateContent xmlns:mc="http://schemas.openxmlformats.org/markup-compatibility/2006">
          <mc:Choice Requires="x14">
            <control shapeId="672789" r:id="rId13" name="Check Box 21">
              <controlPr defaultSize="0" autoFill="0" autoLine="0" autoPict="0">
                <anchor moveWithCells="1">
                  <from>
                    <xdr:col>25</xdr:col>
                    <xdr:colOff>95250</xdr:colOff>
                    <xdr:row>28</xdr:row>
                    <xdr:rowOff>0</xdr:rowOff>
                  </from>
                  <to>
                    <xdr:col>28</xdr:col>
                    <xdr:colOff>114300</xdr:colOff>
                    <xdr:row>29</xdr:row>
                    <xdr:rowOff>9525</xdr:rowOff>
                  </to>
                </anchor>
              </controlPr>
            </control>
          </mc:Choice>
        </mc:AlternateContent>
        <mc:AlternateContent xmlns:mc="http://schemas.openxmlformats.org/markup-compatibility/2006">
          <mc:Choice Requires="x14">
            <control shapeId="672790" r:id="rId14" name="Check Box 22">
              <controlPr defaultSize="0" autoFill="0" autoLine="0" autoPict="0">
                <anchor moveWithCells="1">
                  <from>
                    <xdr:col>22</xdr:col>
                    <xdr:colOff>38100</xdr:colOff>
                    <xdr:row>25</xdr:row>
                    <xdr:rowOff>0</xdr:rowOff>
                  </from>
                  <to>
                    <xdr:col>25</xdr:col>
                    <xdr:colOff>57150</xdr:colOff>
                    <xdr:row>26</xdr:row>
                    <xdr:rowOff>19050</xdr:rowOff>
                  </to>
                </anchor>
              </controlPr>
            </control>
          </mc:Choice>
        </mc:AlternateContent>
        <mc:AlternateContent xmlns:mc="http://schemas.openxmlformats.org/markup-compatibility/2006">
          <mc:Choice Requires="x14">
            <control shapeId="672791" r:id="rId15" name="Check Box 23">
              <controlPr defaultSize="0" autoFill="0" autoLine="0" autoPict="0">
                <anchor moveWithCells="1">
                  <from>
                    <xdr:col>25</xdr:col>
                    <xdr:colOff>95250</xdr:colOff>
                    <xdr:row>25</xdr:row>
                    <xdr:rowOff>0</xdr:rowOff>
                  </from>
                  <to>
                    <xdr:col>28</xdr:col>
                    <xdr:colOff>114300</xdr:colOff>
                    <xdr:row>26</xdr:row>
                    <xdr:rowOff>9525</xdr:rowOff>
                  </to>
                </anchor>
              </controlPr>
            </control>
          </mc:Choice>
        </mc:AlternateContent>
        <mc:AlternateContent xmlns:mc="http://schemas.openxmlformats.org/markup-compatibility/2006">
          <mc:Choice Requires="x14">
            <control shapeId="672792" r:id="rId16" name="Check Box 24">
              <controlPr defaultSize="0" autoFill="0" autoLine="0" autoPict="0">
                <anchor moveWithCells="1">
                  <from>
                    <xdr:col>22</xdr:col>
                    <xdr:colOff>38100</xdr:colOff>
                    <xdr:row>22</xdr:row>
                    <xdr:rowOff>0</xdr:rowOff>
                  </from>
                  <to>
                    <xdr:col>25</xdr:col>
                    <xdr:colOff>57150</xdr:colOff>
                    <xdr:row>23</xdr:row>
                    <xdr:rowOff>19050</xdr:rowOff>
                  </to>
                </anchor>
              </controlPr>
            </control>
          </mc:Choice>
        </mc:AlternateContent>
        <mc:AlternateContent xmlns:mc="http://schemas.openxmlformats.org/markup-compatibility/2006">
          <mc:Choice Requires="x14">
            <control shapeId="672793" r:id="rId17" name="Check Box 25">
              <controlPr defaultSize="0" autoFill="0" autoLine="0" autoPict="0">
                <anchor moveWithCells="1">
                  <from>
                    <xdr:col>25</xdr:col>
                    <xdr:colOff>95250</xdr:colOff>
                    <xdr:row>22</xdr:row>
                    <xdr:rowOff>0</xdr:rowOff>
                  </from>
                  <to>
                    <xdr:col>28</xdr:col>
                    <xdr:colOff>114300</xdr:colOff>
                    <xdr:row>23</xdr:row>
                    <xdr:rowOff>9525</xdr:rowOff>
                  </to>
                </anchor>
              </controlPr>
            </control>
          </mc:Choice>
        </mc:AlternateContent>
        <mc:AlternateContent xmlns:mc="http://schemas.openxmlformats.org/markup-compatibility/2006">
          <mc:Choice Requires="x14">
            <control shapeId="672794" r:id="rId18" name="Check Box 26">
              <controlPr defaultSize="0" autoFill="0" autoLine="0" autoPict="0">
                <anchor moveWithCells="1">
                  <from>
                    <xdr:col>22</xdr:col>
                    <xdr:colOff>38100</xdr:colOff>
                    <xdr:row>20</xdr:row>
                    <xdr:rowOff>0</xdr:rowOff>
                  </from>
                  <to>
                    <xdr:col>25</xdr:col>
                    <xdr:colOff>57150</xdr:colOff>
                    <xdr:row>21</xdr:row>
                    <xdr:rowOff>19050</xdr:rowOff>
                  </to>
                </anchor>
              </controlPr>
            </control>
          </mc:Choice>
        </mc:AlternateContent>
        <mc:AlternateContent xmlns:mc="http://schemas.openxmlformats.org/markup-compatibility/2006">
          <mc:Choice Requires="x14">
            <control shapeId="672795" r:id="rId19" name="Check Box 27">
              <controlPr defaultSize="0" autoFill="0" autoLine="0" autoPict="0">
                <anchor moveWithCells="1">
                  <from>
                    <xdr:col>25</xdr:col>
                    <xdr:colOff>95250</xdr:colOff>
                    <xdr:row>20</xdr:row>
                    <xdr:rowOff>0</xdr:rowOff>
                  </from>
                  <to>
                    <xdr:col>28</xdr:col>
                    <xdr:colOff>114300</xdr:colOff>
                    <xdr:row>21</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D334-B627-4EC3-955D-EDDB8529EC93}">
  <sheetPr codeName="Sheet25">
    <tabColor theme="8" tint="0.59999389629810485"/>
  </sheetPr>
  <dimension ref="A1:AS89"/>
  <sheetViews>
    <sheetView showGridLines="0" view="pageBreakPreview" zoomScaleNormal="100" zoomScaleSheetLayoutView="100" workbookViewId="0">
      <selection activeCell="P24" sqref="P24:AL24"/>
    </sheetView>
  </sheetViews>
  <sheetFormatPr defaultColWidth="8" defaultRowHeight="12"/>
  <cols>
    <col min="1" max="1" width="1.25" style="22" customWidth="1"/>
    <col min="2" max="25" width="2.375" style="22" customWidth="1"/>
    <col min="26" max="26" width="1.625" style="22" customWidth="1"/>
    <col min="27" max="38" width="2.625" style="22" customWidth="1"/>
    <col min="39" max="39" width="1.625" style="22" customWidth="1"/>
    <col min="40" max="62" width="2.375" style="22" customWidth="1"/>
    <col min="63" max="16384" width="8" style="22"/>
  </cols>
  <sheetData>
    <row r="1" spans="1:45" ht="14.1" customHeight="1">
      <c r="A1" s="1337" t="s">
        <v>1450</v>
      </c>
      <c r="B1" s="1338"/>
      <c r="C1" s="1338"/>
      <c r="D1" s="1338"/>
      <c r="E1" s="1338"/>
      <c r="F1" s="1338"/>
      <c r="G1" s="1338"/>
      <c r="H1" s="1338"/>
      <c r="I1" s="1338"/>
      <c r="J1" s="1338"/>
      <c r="K1" s="1338"/>
      <c r="L1" s="1338"/>
      <c r="M1" s="1338"/>
      <c r="N1" s="1338"/>
      <c r="O1" s="1338"/>
      <c r="P1" s="1338"/>
      <c r="Q1" s="1338"/>
      <c r="R1" s="1338"/>
      <c r="S1" s="1338"/>
      <c r="T1" s="1338"/>
      <c r="U1" s="1338"/>
      <c r="V1" s="1338"/>
      <c r="W1" s="1338"/>
      <c r="X1" s="1338"/>
      <c r="Y1" s="1338"/>
      <c r="Z1" s="1338"/>
      <c r="AA1" s="1338"/>
      <c r="AB1" s="1338"/>
      <c r="AC1" s="1338"/>
      <c r="AD1" s="1338"/>
      <c r="AE1" s="1338"/>
      <c r="AF1" s="1338"/>
      <c r="AG1" s="1338"/>
      <c r="AH1" s="1338"/>
      <c r="AI1" s="1338"/>
      <c r="AJ1" s="1338"/>
      <c r="AK1" s="1338"/>
      <c r="AL1" s="1338"/>
      <c r="AM1" s="1338"/>
      <c r="AO1" s="194"/>
      <c r="AP1" s="194"/>
      <c r="AQ1" s="194"/>
      <c r="AR1" s="194"/>
      <c r="AS1" s="194"/>
    </row>
    <row r="2" spans="1:45" ht="5.0999999999999996" customHeight="1" thickBo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row>
    <row r="3" spans="1:45" ht="14.1" customHeight="1">
      <c r="A3" s="1339" t="s">
        <v>315</v>
      </c>
      <c r="B3" s="1340"/>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2625"/>
      <c r="AA3" s="1858" t="s">
        <v>117</v>
      </c>
      <c r="AB3" s="1340"/>
      <c r="AC3" s="1340"/>
      <c r="AD3" s="1340"/>
      <c r="AE3" s="1340"/>
      <c r="AF3" s="1340"/>
      <c r="AG3" s="1340"/>
      <c r="AH3" s="1340"/>
      <c r="AI3" s="1340"/>
      <c r="AJ3" s="1340"/>
      <c r="AK3" s="1340"/>
      <c r="AL3" s="1340"/>
      <c r="AM3" s="1859"/>
    </row>
    <row r="4" spans="1:45" ht="14.1" customHeight="1">
      <c r="A4" s="29"/>
      <c r="B4" s="2500" t="s">
        <v>988</v>
      </c>
      <c r="C4" s="2500"/>
      <c r="D4" s="2509" t="s">
        <v>1751</v>
      </c>
      <c r="E4" s="2509"/>
      <c r="F4" s="2509"/>
      <c r="G4" s="2509"/>
      <c r="H4" s="2509"/>
      <c r="I4" s="2509"/>
      <c r="J4" s="2509"/>
      <c r="K4" s="2509"/>
      <c r="L4" s="2509"/>
      <c r="M4" s="2509"/>
      <c r="N4" s="2509"/>
      <c r="O4" s="2509"/>
      <c r="P4" s="2509"/>
      <c r="Q4" s="2509"/>
      <c r="R4" s="2509"/>
      <c r="S4" s="2509"/>
      <c r="T4" s="2509"/>
      <c r="U4" s="2509"/>
      <c r="V4" s="2509"/>
      <c r="W4" s="2509"/>
      <c r="X4" s="2509"/>
      <c r="Y4" s="2509"/>
      <c r="Z4" s="2509"/>
      <c r="AA4" s="2509"/>
      <c r="AB4" s="2509"/>
      <c r="AC4" s="2509"/>
      <c r="AD4" s="2509"/>
      <c r="AE4" s="2509"/>
      <c r="AF4" s="2509"/>
      <c r="AG4" s="2509"/>
      <c r="AH4" s="2509"/>
      <c r="AI4" s="2509"/>
      <c r="AJ4" s="2509"/>
      <c r="AK4" s="2509"/>
      <c r="AL4" s="2509"/>
      <c r="AM4" s="276"/>
    </row>
    <row r="5" spans="1:45" ht="14.1" customHeight="1">
      <c r="A5" s="29"/>
      <c r="B5" s="549"/>
      <c r="C5" s="549"/>
      <c r="D5" s="665" t="s">
        <v>1074</v>
      </c>
      <c r="E5" s="1869" t="s">
        <v>1752</v>
      </c>
      <c r="F5" s="1869"/>
      <c r="G5" s="1869"/>
      <c r="H5" s="1869"/>
      <c r="I5" s="1869"/>
      <c r="J5" s="1869"/>
      <c r="K5" s="1869"/>
      <c r="L5" s="1869"/>
      <c r="M5" s="1869"/>
      <c r="N5" s="1869"/>
      <c r="O5" s="1869"/>
      <c r="P5" s="1869"/>
      <c r="Q5" s="1869"/>
      <c r="R5" s="1869"/>
      <c r="S5" s="1869"/>
      <c r="T5" s="1869"/>
      <c r="U5" s="1869"/>
      <c r="V5" s="1869"/>
      <c r="W5" s="1869"/>
      <c r="X5" s="1869"/>
      <c r="Y5" s="1869"/>
      <c r="Z5" s="1869"/>
      <c r="AA5" s="1869"/>
      <c r="AB5" s="1869"/>
      <c r="AC5" s="1869"/>
      <c r="AD5" s="1869"/>
      <c r="AE5" s="1869"/>
      <c r="AF5" s="1869"/>
      <c r="AG5" s="1869"/>
      <c r="AH5" s="1869"/>
      <c r="AI5" s="1869"/>
      <c r="AJ5" s="1869"/>
      <c r="AK5" s="1869"/>
      <c r="AL5" s="1869"/>
      <c r="AM5" s="276"/>
    </row>
    <row r="6" spans="1:45" ht="12.95" customHeight="1">
      <c r="A6" s="29"/>
      <c r="B6" s="1363" t="s">
        <v>271</v>
      </c>
      <c r="C6" s="1364"/>
      <c r="D6" s="1364"/>
      <c r="E6" s="1364"/>
      <c r="F6" s="1364"/>
      <c r="G6" s="1364"/>
      <c r="H6" s="1364"/>
      <c r="I6" s="2057" t="s">
        <v>1618</v>
      </c>
      <c r="J6" s="2058"/>
      <c r="K6" s="2058"/>
      <c r="L6" s="2058"/>
      <c r="M6" s="2058"/>
      <c r="N6" s="2059"/>
      <c r="O6" s="2057" t="s">
        <v>1153</v>
      </c>
      <c r="P6" s="1367"/>
      <c r="Q6" s="1367"/>
      <c r="R6" s="1367"/>
      <c r="S6" s="1367"/>
      <c r="T6" s="1367"/>
      <c r="U6" s="1367"/>
      <c r="V6" s="1367"/>
      <c r="W6" s="1367"/>
      <c r="X6" s="1367"/>
      <c r="Y6" s="1367"/>
      <c r="Z6" s="1367"/>
      <c r="AA6" s="1367"/>
      <c r="AB6" s="1367"/>
      <c r="AC6" s="1367"/>
      <c r="AD6" s="1367"/>
      <c r="AE6" s="1367"/>
      <c r="AF6" s="1367"/>
      <c r="AG6" s="1367"/>
      <c r="AH6" s="1367"/>
      <c r="AI6" s="1367"/>
      <c r="AJ6" s="1367"/>
      <c r="AK6" s="1367"/>
      <c r="AL6" s="1368"/>
      <c r="AM6" s="276"/>
    </row>
    <row r="7" spans="1:45" ht="12.95" customHeight="1">
      <c r="A7" s="29"/>
      <c r="B7" s="4100" t="s">
        <v>272</v>
      </c>
      <c r="C7" s="1507"/>
      <c r="D7" s="1507"/>
      <c r="E7" s="1507"/>
      <c r="F7" s="1507"/>
      <c r="G7" s="1507"/>
      <c r="H7" s="1508"/>
      <c r="I7" s="2142"/>
      <c r="J7" s="2099"/>
      <c r="K7" s="2099"/>
      <c r="L7" s="2099"/>
      <c r="M7" s="2099"/>
      <c r="N7" s="4115"/>
      <c r="O7" s="1728"/>
      <c r="P7" s="1344"/>
      <c r="Q7" s="1344"/>
      <c r="R7" s="1344"/>
      <c r="S7" s="1344"/>
      <c r="T7" s="1344"/>
      <c r="U7" s="1344"/>
      <c r="V7" s="1344"/>
      <c r="W7" s="1344"/>
      <c r="X7" s="1344"/>
      <c r="Y7" s="1344"/>
      <c r="Z7" s="1344"/>
      <c r="AA7" s="1344"/>
      <c r="AB7" s="1344"/>
      <c r="AC7" s="1344"/>
      <c r="AD7" s="1344"/>
      <c r="AE7" s="1344"/>
      <c r="AF7" s="1344"/>
      <c r="AG7" s="1344"/>
      <c r="AH7" s="1344"/>
      <c r="AI7" s="1344"/>
      <c r="AJ7" s="1344"/>
      <c r="AK7" s="1344"/>
      <c r="AL7" s="1416"/>
      <c r="AM7" s="276"/>
    </row>
    <row r="8" spans="1:45" ht="12.75" customHeight="1">
      <c r="A8" s="29"/>
      <c r="B8" s="1369" t="s">
        <v>1201</v>
      </c>
      <c r="C8" s="1370"/>
      <c r="D8" s="1370"/>
      <c r="E8" s="1370"/>
      <c r="F8" s="1370"/>
      <c r="G8" s="1370"/>
      <c r="H8" s="1371"/>
      <c r="I8" s="4116"/>
      <c r="J8" s="2025"/>
      <c r="K8" s="2025"/>
      <c r="L8" s="2025"/>
      <c r="M8" s="2025"/>
      <c r="N8" s="4117"/>
      <c r="O8" s="1369"/>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1"/>
      <c r="AM8" s="276"/>
    </row>
    <row r="9" spans="1:45" ht="18" customHeight="1">
      <c r="A9" s="29"/>
      <c r="B9" s="4088"/>
      <c r="C9" s="4089"/>
      <c r="D9" s="4089"/>
      <c r="E9" s="4089"/>
      <c r="F9" s="4089"/>
      <c r="G9" s="4089"/>
      <c r="H9" s="4090"/>
      <c r="I9" s="4102"/>
      <c r="J9" s="4103"/>
      <c r="K9" s="4103"/>
      <c r="L9" s="4103"/>
      <c r="M9" s="4103"/>
      <c r="N9" s="4110"/>
      <c r="O9" s="265" t="s">
        <v>469</v>
      </c>
      <c r="P9" s="4120"/>
      <c r="Q9" s="4120"/>
      <c r="R9" s="4120"/>
      <c r="S9" s="4120"/>
      <c r="T9" s="4120"/>
      <c r="U9" s="4120"/>
      <c r="V9" s="4120"/>
      <c r="W9" s="4120"/>
      <c r="X9" s="4120"/>
      <c r="Y9" s="4120"/>
      <c r="Z9" s="4120"/>
      <c r="AA9" s="4120"/>
      <c r="AB9" s="4120"/>
      <c r="AC9" s="4120"/>
      <c r="AD9" s="4120"/>
      <c r="AE9" s="4120"/>
      <c r="AF9" s="4120"/>
      <c r="AG9" s="4120"/>
      <c r="AH9" s="4120"/>
      <c r="AI9" s="4120"/>
      <c r="AJ9" s="4120"/>
      <c r="AK9" s="4120"/>
      <c r="AL9" s="4123"/>
      <c r="AM9" s="276"/>
    </row>
    <row r="10" spans="1:45" ht="18" customHeight="1">
      <c r="A10" s="29"/>
      <c r="B10" s="4066"/>
      <c r="C10" s="4067"/>
      <c r="D10" s="4067"/>
      <c r="E10" s="273" t="s">
        <v>273</v>
      </c>
      <c r="F10" s="4067"/>
      <c r="G10" s="4067"/>
      <c r="H10" s="4068"/>
      <c r="I10" s="4104"/>
      <c r="J10" s="4105"/>
      <c r="K10" s="4105"/>
      <c r="L10" s="4105"/>
      <c r="M10" s="4105"/>
      <c r="N10" s="4111"/>
      <c r="O10" s="274" t="s">
        <v>467</v>
      </c>
      <c r="P10" s="4121"/>
      <c r="Q10" s="4075"/>
      <c r="R10" s="4075"/>
      <c r="S10" s="4075"/>
      <c r="T10" s="4075"/>
      <c r="U10" s="4075"/>
      <c r="V10" s="4075"/>
      <c r="W10" s="4075"/>
      <c r="X10" s="4075"/>
      <c r="Y10" s="4075"/>
      <c r="Z10" s="4075"/>
      <c r="AA10" s="4075"/>
      <c r="AB10" s="4075"/>
      <c r="AC10" s="4075"/>
      <c r="AD10" s="4075"/>
      <c r="AE10" s="4075"/>
      <c r="AF10" s="4075"/>
      <c r="AG10" s="4075"/>
      <c r="AH10" s="4075"/>
      <c r="AI10" s="4075"/>
      <c r="AJ10" s="4075"/>
      <c r="AK10" s="4075"/>
      <c r="AL10" s="4076"/>
      <c r="AM10" s="276"/>
    </row>
    <row r="11" spans="1:45" ht="18" customHeight="1">
      <c r="A11" s="29"/>
      <c r="B11" s="4069"/>
      <c r="C11" s="4070"/>
      <c r="D11" s="4070"/>
      <c r="E11" s="4070"/>
      <c r="F11" s="4070"/>
      <c r="G11" s="4070"/>
      <c r="H11" s="4071"/>
      <c r="I11" s="4106"/>
      <c r="J11" s="4107"/>
      <c r="K11" s="4107"/>
      <c r="L11" s="4107"/>
      <c r="M11" s="4107"/>
      <c r="N11" s="4112"/>
      <c r="O11" s="275" t="s">
        <v>468</v>
      </c>
      <c r="P11" s="4122"/>
      <c r="Q11" s="4078"/>
      <c r="R11" s="4078"/>
      <c r="S11" s="4078"/>
      <c r="T11" s="4078"/>
      <c r="U11" s="4078"/>
      <c r="V11" s="4078"/>
      <c r="W11" s="4078"/>
      <c r="X11" s="4078"/>
      <c r="Y11" s="4078"/>
      <c r="Z11" s="4078"/>
      <c r="AA11" s="4078"/>
      <c r="AB11" s="4078"/>
      <c r="AC11" s="4078"/>
      <c r="AD11" s="4078"/>
      <c r="AE11" s="4078"/>
      <c r="AF11" s="4078"/>
      <c r="AG11" s="4078"/>
      <c r="AH11" s="4078"/>
      <c r="AI11" s="4078"/>
      <c r="AJ11" s="4078"/>
      <c r="AK11" s="4078"/>
      <c r="AL11" s="4079"/>
      <c r="AM11" s="276"/>
    </row>
    <row r="12" spans="1:45" ht="18" customHeight="1">
      <c r="A12" s="29"/>
      <c r="B12" s="4088"/>
      <c r="C12" s="4089"/>
      <c r="D12" s="4089"/>
      <c r="E12" s="4089"/>
      <c r="F12" s="4089"/>
      <c r="G12" s="4089"/>
      <c r="H12" s="4090"/>
      <c r="I12" s="4102"/>
      <c r="J12" s="4103"/>
      <c r="K12" s="4103"/>
      <c r="L12" s="4103"/>
      <c r="M12" s="4103"/>
      <c r="N12" s="4110"/>
      <c r="O12" s="265" t="s">
        <v>469</v>
      </c>
      <c r="P12" s="4120"/>
      <c r="Q12" s="4073"/>
      <c r="R12" s="4073"/>
      <c r="S12" s="4073"/>
      <c r="T12" s="4073"/>
      <c r="U12" s="4073"/>
      <c r="V12" s="4073"/>
      <c r="W12" s="4073"/>
      <c r="X12" s="4073"/>
      <c r="Y12" s="4073"/>
      <c r="Z12" s="4073"/>
      <c r="AA12" s="4073"/>
      <c r="AB12" s="4073"/>
      <c r="AC12" s="4073"/>
      <c r="AD12" s="4073"/>
      <c r="AE12" s="4073"/>
      <c r="AF12" s="4073"/>
      <c r="AG12" s="4073"/>
      <c r="AH12" s="4073"/>
      <c r="AI12" s="4073"/>
      <c r="AJ12" s="4073"/>
      <c r="AK12" s="4073"/>
      <c r="AL12" s="4074"/>
      <c r="AM12" s="276"/>
    </row>
    <row r="13" spans="1:45" ht="18" customHeight="1">
      <c r="A13" s="29"/>
      <c r="B13" s="4066"/>
      <c r="C13" s="4067"/>
      <c r="D13" s="4067"/>
      <c r="E13" s="273" t="s">
        <v>273</v>
      </c>
      <c r="F13" s="4067"/>
      <c r="G13" s="4067"/>
      <c r="H13" s="4068"/>
      <c r="I13" s="4104"/>
      <c r="J13" s="4105"/>
      <c r="K13" s="4105"/>
      <c r="L13" s="4105"/>
      <c r="M13" s="4105"/>
      <c r="N13" s="4111"/>
      <c r="O13" s="274" t="s">
        <v>467</v>
      </c>
      <c r="P13" s="4121"/>
      <c r="Q13" s="4075"/>
      <c r="R13" s="4075"/>
      <c r="S13" s="4075"/>
      <c r="T13" s="4075"/>
      <c r="U13" s="4075"/>
      <c r="V13" s="4075"/>
      <c r="W13" s="4075"/>
      <c r="X13" s="4075"/>
      <c r="Y13" s="4075"/>
      <c r="Z13" s="4075"/>
      <c r="AA13" s="4075"/>
      <c r="AB13" s="4075"/>
      <c r="AC13" s="4075"/>
      <c r="AD13" s="4075"/>
      <c r="AE13" s="4075"/>
      <c r="AF13" s="4075"/>
      <c r="AG13" s="4075"/>
      <c r="AH13" s="4075"/>
      <c r="AI13" s="4075"/>
      <c r="AJ13" s="4075"/>
      <c r="AK13" s="4075"/>
      <c r="AL13" s="4076"/>
      <c r="AM13" s="276"/>
    </row>
    <row r="14" spans="1:45" ht="18" customHeight="1">
      <c r="A14" s="29"/>
      <c r="B14" s="4069"/>
      <c r="C14" s="4070"/>
      <c r="D14" s="4070"/>
      <c r="E14" s="4070"/>
      <c r="F14" s="4070"/>
      <c r="G14" s="4070"/>
      <c r="H14" s="4071"/>
      <c r="I14" s="4106"/>
      <c r="J14" s="4107"/>
      <c r="K14" s="4107"/>
      <c r="L14" s="4107"/>
      <c r="M14" s="4107"/>
      <c r="N14" s="4112"/>
      <c r="O14" s="275" t="s">
        <v>468</v>
      </c>
      <c r="P14" s="4122"/>
      <c r="Q14" s="4078"/>
      <c r="R14" s="4078"/>
      <c r="S14" s="4078"/>
      <c r="T14" s="4078"/>
      <c r="U14" s="4078"/>
      <c r="V14" s="4078"/>
      <c r="W14" s="4078"/>
      <c r="X14" s="4078"/>
      <c r="Y14" s="4078"/>
      <c r="Z14" s="4078"/>
      <c r="AA14" s="4078"/>
      <c r="AB14" s="4078"/>
      <c r="AC14" s="4078"/>
      <c r="AD14" s="4078"/>
      <c r="AE14" s="4078"/>
      <c r="AF14" s="4078"/>
      <c r="AG14" s="4078"/>
      <c r="AH14" s="4078"/>
      <c r="AI14" s="4078"/>
      <c r="AJ14" s="4078"/>
      <c r="AK14" s="4078"/>
      <c r="AL14" s="4079"/>
      <c r="AM14" s="276"/>
    </row>
    <row r="15" spans="1:45" ht="18" customHeight="1">
      <c r="A15" s="29"/>
      <c r="B15" s="4088"/>
      <c r="C15" s="4089"/>
      <c r="D15" s="4089"/>
      <c r="E15" s="4089"/>
      <c r="F15" s="4089"/>
      <c r="G15" s="4089"/>
      <c r="H15" s="4090"/>
      <c r="I15" s="4102"/>
      <c r="J15" s="4103"/>
      <c r="K15" s="4103"/>
      <c r="L15" s="4103"/>
      <c r="M15" s="4103"/>
      <c r="N15" s="4110"/>
      <c r="O15" s="265" t="s">
        <v>469</v>
      </c>
      <c r="P15" s="4120"/>
      <c r="Q15" s="4073"/>
      <c r="R15" s="4073"/>
      <c r="S15" s="4073"/>
      <c r="T15" s="4073"/>
      <c r="U15" s="4073"/>
      <c r="V15" s="4073"/>
      <c r="W15" s="4073"/>
      <c r="X15" s="4073"/>
      <c r="Y15" s="4073"/>
      <c r="Z15" s="4073"/>
      <c r="AA15" s="4073"/>
      <c r="AB15" s="4073"/>
      <c r="AC15" s="4073"/>
      <c r="AD15" s="4073"/>
      <c r="AE15" s="4073"/>
      <c r="AF15" s="4073"/>
      <c r="AG15" s="4073"/>
      <c r="AH15" s="4073"/>
      <c r="AI15" s="4073"/>
      <c r="AJ15" s="4073"/>
      <c r="AK15" s="4073"/>
      <c r="AL15" s="4074"/>
      <c r="AM15" s="276"/>
    </row>
    <row r="16" spans="1:45" ht="18" customHeight="1">
      <c r="A16" s="29"/>
      <c r="B16" s="4066"/>
      <c r="C16" s="4067"/>
      <c r="D16" s="4067"/>
      <c r="E16" s="273" t="s">
        <v>273</v>
      </c>
      <c r="F16" s="4067"/>
      <c r="G16" s="4067"/>
      <c r="H16" s="4068"/>
      <c r="I16" s="4104"/>
      <c r="J16" s="4105"/>
      <c r="K16" s="4105"/>
      <c r="L16" s="4105"/>
      <c r="M16" s="4105"/>
      <c r="N16" s="4111"/>
      <c r="O16" s="274" t="s">
        <v>467</v>
      </c>
      <c r="P16" s="4121"/>
      <c r="Q16" s="4075"/>
      <c r="R16" s="4075"/>
      <c r="S16" s="4075"/>
      <c r="T16" s="4075"/>
      <c r="U16" s="4075"/>
      <c r="V16" s="4075"/>
      <c r="W16" s="4075"/>
      <c r="X16" s="4075"/>
      <c r="Y16" s="4075"/>
      <c r="Z16" s="4075"/>
      <c r="AA16" s="4075"/>
      <c r="AB16" s="4075"/>
      <c r="AC16" s="4075"/>
      <c r="AD16" s="4075"/>
      <c r="AE16" s="4075"/>
      <c r="AF16" s="4075"/>
      <c r="AG16" s="4075"/>
      <c r="AH16" s="4075"/>
      <c r="AI16" s="4075"/>
      <c r="AJ16" s="4075"/>
      <c r="AK16" s="4075"/>
      <c r="AL16" s="4076"/>
      <c r="AM16" s="276"/>
    </row>
    <row r="17" spans="1:39" ht="18" customHeight="1">
      <c r="A17" s="29"/>
      <c r="B17" s="4069"/>
      <c r="C17" s="4070"/>
      <c r="D17" s="4070"/>
      <c r="E17" s="4070"/>
      <c r="F17" s="4070"/>
      <c r="G17" s="4070"/>
      <c r="H17" s="4071"/>
      <c r="I17" s="4106"/>
      <c r="J17" s="4107"/>
      <c r="K17" s="4107"/>
      <c r="L17" s="4107"/>
      <c r="M17" s="4107"/>
      <c r="N17" s="4112"/>
      <c r="O17" s="275" t="s">
        <v>468</v>
      </c>
      <c r="P17" s="4122"/>
      <c r="Q17" s="4078"/>
      <c r="R17" s="4078"/>
      <c r="S17" s="4078"/>
      <c r="T17" s="4078"/>
      <c r="U17" s="4078"/>
      <c r="V17" s="4078"/>
      <c r="W17" s="4078"/>
      <c r="X17" s="4078"/>
      <c r="Y17" s="4078"/>
      <c r="Z17" s="4078"/>
      <c r="AA17" s="4078"/>
      <c r="AB17" s="4078"/>
      <c r="AC17" s="4078"/>
      <c r="AD17" s="4078"/>
      <c r="AE17" s="4078"/>
      <c r="AF17" s="4078"/>
      <c r="AG17" s="4078"/>
      <c r="AH17" s="4078"/>
      <c r="AI17" s="4078"/>
      <c r="AJ17" s="4078"/>
      <c r="AK17" s="4078"/>
      <c r="AL17" s="4079"/>
      <c r="AM17" s="276"/>
    </row>
    <row r="18" spans="1:39" ht="18" customHeight="1">
      <c r="A18" s="29"/>
      <c r="B18" s="4088"/>
      <c r="C18" s="4089"/>
      <c r="D18" s="4089"/>
      <c r="E18" s="4089"/>
      <c r="F18" s="4089"/>
      <c r="G18" s="4089"/>
      <c r="H18" s="4090"/>
      <c r="I18" s="4102"/>
      <c r="J18" s="4103"/>
      <c r="K18" s="4103"/>
      <c r="L18" s="4103"/>
      <c r="M18" s="4103"/>
      <c r="N18" s="4110"/>
      <c r="O18" s="265" t="s">
        <v>469</v>
      </c>
      <c r="P18" s="4120"/>
      <c r="Q18" s="4073"/>
      <c r="R18" s="4073"/>
      <c r="S18" s="4073"/>
      <c r="T18" s="4073"/>
      <c r="U18" s="4073"/>
      <c r="V18" s="4073"/>
      <c r="W18" s="4073"/>
      <c r="X18" s="4073"/>
      <c r="Y18" s="4073"/>
      <c r="Z18" s="4073"/>
      <c r="AA18" s="4073"/>
      <c r="AB18" s="4073"/>
      <c r="AC18" s="4073"/>
      <c r="AD18" s="4073"/>
      <c r="AE18" s="4073"/>
      <c r="AF18" s="4073"/>
      <c r="AG18" s="4073"/>
      <c r="AH18" s="4073"/>
      <c r="AI18" s="4073"/>
      <c r="AJ18" s="4073"/>
      <c r="AK18" s="4073"/>
      <c r="AL18" s="4074"/>
      <c r="AM18" s="276"/>
    </row>
    <row r="19" spans="1:39" ht="18" customHeight="1">
      <c r="A19" s="29"/>
      <c r="B19" s="4066"/>
      <c r="C19" s="4067"/>
      <c r="D19" s="4067"/>
      <c r="E19" s="273" t="s">
        <v>273</v>
      </c>
      <c r="F19" s="4067"/>
      <c r="G19" s="4067"/>
      <c r="H19" s="4068"/>
      <c r="I19" s="4104"/>
      <c r="J19" s="4105"/>
      <c r="K19" s="4105"/>
      <c r="L19" s="4105"/>
      <c r="M19" s="4105"/>
      <c r="N19" s="4111"/>
      <c r="O19" s="274" t="s">
        <v>467</v>
      </c>
      <c r="P19" s="4121"/>
      <c r="Q19" s="4075"/>
      <c r="R19" s="4075"/>
      <c r="S19" s="4075"/>
      <c r="T19" s="4075"/>
      <c r="U19" s="4075"/>
      <c r="V19" s="4075"/>
      <c r="W19" s="4075"/>
      <c r="X19" s="4075"/>
      <c r="Y19" s="4075"/>
      <c r="Z19" s="4075"/>
      <c r="AA19" s="4075"/>
      <c r="AB19" s="4075"/>
      <c r="AC19" s="4075"/>
      <c r="AD19" s="4075"/>
      <c r="AE19" s="4075"/>
      <c r="AF19" s="4075"/>
      <c r="AG19" s="4075"/>
      <c r="AH19" s="4075"/>
      <c r="AI19" s="4075"/>
      <c r="AJ19" s="4075"/>
      <c r="AK19" s="4075"/>
      <c r="AL19" s="4076"/>
      <c r="AM19" s="276"/>
    </row>
    <row r="20" spans="1:39" ht="18" customHeight="1">
      <c r="A20" s="29"/>
      <c r="B20" s="4069"/>
      <c r="C20" s="4070"/>
      <c r="D20" s="4070"/>
      <c r="E20" s="4070"/>
      <c r="F20" s="4070"/>
      <c r="G20" s="4070"/>
      <c r="H20" s="4071"/>
      <c r="I20" s="4106"/>
      <c r="J20" s="4107"/>
      <c r="K20" s="4107"/>
      <c r="L20" s="4107"/>
      <c r="M20" s="4107"/>
      <c r="N20" s="4112"/>
      <c r="O20" s="275" t="s">
        <v>468</v>
      </c>
      <c r="P20" s="4122"/>
      <c r="Q20" s="4078"/>
      <c r="R20" s="4078"/>
      <c r="S20" s="4078"/>
      <c r="T20" s="4078"/>
      <c r="U20" s="4078"/>
      <c r="V20" s="4078"/>
      <c r="W20" s="4078"/>
      <c r="X20" s="4078"/>
      <c r="Y20" s="4078"/>
      <c r="Z20" s="4078"/>
      <c r="AA20" s="4078"/>
      <c r="AB20" s="4078"/>
      <c r="AC20" s="4078"/>
      <c r="AD20" s="4078"/>
      <c r="AE20" s="4078"/>
      <c r="AF20" s="4078"/>
      <c r="AG20" s="4078"/>
      <c r="AH20" s="4078"/>
      <c r="AI20" s="4078"/>
      <c r="AJ20" s="4078"/>
      <c r="AK20" s="4078"/>
      <c r="AL20" s="4079"/>
      <c r="AM20" s="276"/>
    </row>
    <row r="21" spans="1:39" ht="18" customHeight="1">
      <c r="A21" s="29"/>
      <c r="B21" s="4088"/>
      <c r="C21" s="4089"/>
      <c r="D21" s="4089"/>
      <c r="E21" s="4089"/>
      <c r="F21" s="4089"/>
      <c r="G21" s="4089"/>
      <c r="H21" s="4090"/>
      <c r="I21" s="4102"/>
      <c r="J21" s="4103"/>
      <c r="K21" s="4103"/>
      <c r="L21" s="4103"/>
      <c r="M21" s="4103"/>
      <c r="N21" s="4110"/>
      <c r="O21" s="265" t="s">
        <v>469</v>
      </c>
      <c r="P21" s="4120"/>
      <c r="Q21" s="4073"/>
      <c r="R21" s="4073"/>
      <c r="S21" s="4073"/>
      <c r="T21" s="4073"/>
      <c r="U21" s="4073"/>
      <c r="V21" s="4073"/>
      <c r="W21" s="4073"/>
      <c r="X21" s="4073"/>
      <c r="Y21" s="4073"/>
      <c r="Z21" s="4073"/>
      <c r="AA21" s="4073"/>
      <c r="AB21" s="4073"/>
      <c r="AC21" s="4073"/>
      <c r="AD21" s="4073"/>
      <c r="AE21" s="4073"/>
      <c r="AF21" s="4073"/>
      <c r="AG21" s="4073"/>
      <c r="AH21" s="4073"/>
      <c r="AI21" s="4073"/>
      <c r="AJ21" s="4073"/>
      <c r="AK21" s="4073"/>
      <c r="AL21" s="4074"/>
      <c r="AM21" s="276"/>
    </row>
    <row r="22" spans="1:39" ht="18" customHeight="1">
      <c r="A22" s="29"/>
      <c r="B22" s="4066"/>
      <c r="C22" s="4067"/>
      <c r="D22" s="4067"/>
      <c r="E22" s="273" t="s">
        <v>273</v>
      </c>
      <c r="F22" s="4067"/>
      <c r="G22" s="4067"/>
      <c r="H22" s="4068"/>
      <c r="I22" s="4104"/>
      <c r="J22" s="4105"/>
      <c r="K22" s="4105"/>
      <c r="L22" s="4105"/>
      <c r="M22" s="4105"/>
      <c r="N22" s="4111"/>
      <c r="O22" s="274" t="s">
        <v>467</v>
      </c>
      <c r="P22" s="4121"/>
      <c r="Q22" s="4075"/>
      <c r="R22" s="4075"/>
      <c r="S22" s="4075"/>
      <c r="T22" s="4075"/>
      <c r="U22" s="4075"/>
      <c r="V22" s="4075"/>
      <c r="W22" s="4075"/>
      <c r="X22" s="4075"/>
      <c r="Y22" s="4075"/>
      <c r="Z22" s="4075"/>
      <c r="AA22" s="4075"/>
      <c r="AB22" s="4075"/>
      <c r="AC22" s="4075"/>
      <c r="AD22" s="4075"/>
      <c r="AE22" s="4075"/>
      <c r="AF22" s="4075"/>
      <c r="AG22" s="4075"/>
      <c r="AH22" s="4075"/>
      <c r="AI22" s="4075"/>
      <c r="AJ22" s="4075"/>
      <c r="AK22" s="4075"/>
      <c r="AL22" s="4076"/>
      <c r="AM22" s="276"/>
    </row>
    <row r="23" spans="1:39" ht="18" customHeight="1">
      <c r="A23" s="29"/>
      <c r="B23" s="4069"/>
      <c r="C23" s="4070"/>
      <c r="D23" s="4070"/>
      <c r="E23" s="4070"/>
      <c r="F23" s="4070"/>
      <c r="G23" s="4070"/>
      <c r="H23" s="4071"/>
      <c r="I23" s="4106"/>
      <c r="J23" s="4107"/>
      <c r="K23" s="4107"/>
      <c r="L23" s="4107"/>
      <c r="M23" s="4107"/>
      <c r="N23" s="4112"/>
      <c r="O23" s="275" t="s">
        <v>468</v>
      </c>
      <c r="P23" s="4122"/>
      <c r="Q23" s="4078"/>
      <c r="R23" s="4078"/>
      <c r="S23" s="4078"/>
      <c r="T23" s="4078"/>
      <c r="U23" s="4078"/>
      <c r="V23" s="4078"/>
      <c r="W23" s="4078"/>
      <c r="X23" s="4078"/>
      <c r="Y23" s="4078"/>
      <c r="Z23" s="4078"/>
      <c r="AA23" s="4078"/>
      <c r="AB23" s="4078"/>
      <c r="AC23" s="4078"/>
      <c r="AD23" s="4078"/>
      <c r="AE23" s="4078"/>
      <c r="AF23" s="4078"/>
      <c r="AG23" s="4078"/>
      <c r="AH23" s="4078"/>
      <c r="AI23" s="4078"/>
      <c r="AJ23" s="4078"/>
      <c r="AK23" s="4078"/>
      <c r="AL23" s="4079"/>
      <c r="AM23" s="276"/>
    </row>
    <row r="24" spans="1:39" ht="18" customHeight="1">
      <c r="A24" s="29"/>
      <c r="B24" s="4088"/>
      <c r="C24" s="4089"/>
      <c r="D24" s="4089"/>
      <c r="E24" s="4089"/>
      <c r="F24" s="4089"/>
      <c r="G24" s="4089"/>
      <c r="H24" s="4090"/>
      <c r="I24" s="4102"/>
      <c r="J24" s="4103"/>
      <c r="K24" s="4103"/>
      <c r="L24" s="4103"/>
      <c r="M24" s="4103"/>
      <c r="N24" s="4110"/>
      <c r="O24" s="265" t="s">
        <v>469</v>
      </c>
      <c r="P24" s="4120"/>
      <c r="Q24" s="4073"/>
      <c r="R24" s="4073"/>
      <c r="S24" s="4073"/>
      <c r="T24" s="4073"/>
      <c r="U24" s="4073"/>
      <c r="V24" s="4073"/>
      <c r="W24" s="4073"/>
      <c r="X24" s="4073"/>
      <c r="Y24" s="4073"/>
      <c r="Z24" s="4073"/>
      <c r="AA24" s="4073"/>
      <c r="AB24" s="4073"/>
      <c r="AC24" s="4073"/>
      <c r="AD24" s="4073"/>
      <c r="AE24" s="4073"/>
      <c r="AF24" s="4073"/>
      <c r="AG24" s="4073"/>
      <c r="AH24" s="4073"/>
      <c r="AI24" s="4073"/>
      <c r="AJ24" s="4073"/>
      <c r="AK24" s="4073"/>
      <c r="AL24" s="4074"/>
      <c r="AM24" s="276"/>
    </row>
    <row r="25" spans="1:39" ht="18" customHeight="1">
      <c r="A25" s="29"/>
      <c r="B25" s="4066"/>
      <c r="C25" s="4067"/>
      <c r="D25" s="4067"/>
      <c r="E25" s="273" t="s">
        <v>273</v>
      </c>
      <c r="F25" s="4067"/>
      <c r="G25" s="4067"/>
      <c r="H25" s="4068"/>
      <c r="I25" s="4104"/>
      <c r="J25" s="4105"/>
      <c r="K25" s="4105"/>
      <c r="L25" s="4105"/>
      <c r="M25" s="4105"/>
      <c r="N25" s="4111"/>
      <c r="O25" s="274" t="s">
        <v>467</v>
      </c>
      <c r="P25" s="4121"/>
      <c r="Q25" s="4075"/>
      <c r="R25" s="4075"/>
      <c r="S25" s="4075"/>
      <c r="T25" s="4075"/>
      <c r="U25" s="4075"/>
      <c r="V25" s="4075"/>
      <c r="W25" s="4075"/>
      <c r="X25" s="4075"/>
      <c r="Y25" s="4075"/>
      <c r="Z25" s="4075"/>
      <c r="AA25" s="4075"/>
      <c r="AB25" s="4075"/>
      <c r="AC25" s="4075"/>
      <c r="AD25" s="4075"/>
      <c r="AE25" s="4075"/>
      <c r="AF25" s="4075"/>
      <c r="AG25" s="4075"/>
      <c r="AH25" s="4075"/>
      <c r="AI25" s="4075"/>
      <c r="AJ25" s="4075"/>
      <c r="AK25" s="4075"/>
      <c r="AL25" s="4076"/>
      <c r="AM25" s="276"/>
    </row>
    <row r="26" spans="1:39" ht="18" customHeight="1">
      <c r="A26" s="29"/>
      <c r="B26" s="4069"/>
      <c r="C26" s="4070"/>
      <c r="D26" s="4070"/>
      <c r="E26" s="4070"/>
      <c r="F26" s="4070"/>
      <c r="G26" s="4070"/>
      <c r="H26" s="4071"/>
      <c r="I26" s="4106"/>
      <c r="J26" s="4107"/>
      <c r="K26" s="4107"/>
      <c r="L26" s="4107"/>
      <c r="M26" s="4107"/>
      <c r="N26" s="4112"/>
      <c r="O26" s="275" t="s">
        <v>468</v>
      </c>
      <c r="P26" s="4122"/>
      <c r="Q26" s="4078"/>
      <c r="R26" s="4078"/>
      <c r="S26" s="4078"/>
      <c r="T26" s="4078"/>
      <c r="U26" s="4078"/>
      <c r="V26" s="4078"/>
      <c r="W26" s="4078"/>
      <c r="X26" s="4078"/>
      <c r="Y26" s="4078"/>
      <c r="Z26" s="4078"/>
      <c r="AA26" s="4078"/>
      <c r="AB26" s="4078"/>
      <c r="AC26" s="4078"/>
      <c r="AD26" s="4078"/>
      <c r="AE26" s="4078"/>
      <c r="AF26" s="4078"/>
      <c r="AG26" s="4078"/>
      <c r="AH26" s="4078"/>
      <c r="AI26" s="4078"/>
      <c r="AJ26" s="4078"/>
      <c r="AK26" s="4078"/>
      <c r="AL26" s="4079"/>
      <c r="AM26" s="276"/>
    </row>
    <row r="27" spans="1:39" ht="18" customHeight="1">
      <c r="A27" s="29"/>
      <c r="B27" s="4088"/>
      <c r="C27" s="4089"/>
      <c r="D27" s="4089"/>
      <c r="E27" s="4089"/>
      <c r="F27" s="4089"/>
      <c r="G27" s="4089"/>
      <c r="H27" s="4090"/>
      <c r="I27" s="4102"/>
      <c r="J27" s="4103"/>
      <c r="K27" s="4103"/>
      <c r="L27" s="4103"/>
      <c r="M27" s="4103"/>
      <c r="N27" s="4110"/>
      <c r="O27" s="265" t="s">
        <v>469</v>
      </c>
      <c r="P27" s="4120"/>
      <c r="Q27" s="4073"/>
      <c r="R27" s="4073"/>
      <c r="S27" s="4073"/>
      <c r="T27" s="4073"/>
      <c r="U27" s="4073"/>
      <c r="V27" s="4073"/>
      <c r="W27" s="4073"/>
      <c r="X27" s="4073"/>
      <c r="Y27" s="4073"/>
      <c r="Z27" s="4073"/>
      <c r="AA27" s="4073"/>
      <c r="AB27" s="4073"/>
      <c r="AC27" s="4073"/>
      <c r="AD27" s="4073"/>
      <c r="AE27" s="4073"/>
      <c r="AF27" s="4073"/>
      <c r="AG27" s="4073"/>
      <c r="AH27" s="4073"/>
      <c r="AI27" s="4073"/>
      <c r="AJ27" s="4073"/>
      <c r="AK27" s="4073"/>
      <c r="AL27" s="4074"/>
      <c r="AM27" s="276"/>
    </row>
    <row r="28" spans="1:39" ht="18" customHeight="1">
      <c r="A28" s="29"/>
      <c r="B28" s="4066"/>
      <c r="C28" s="4067"/>
      <c r="D28" s="4067"/>
      <c r="E28" s="273" t="s">
        <v>273</v>
      </c>
      <c r="F28" s="4067"/>
      <c r="G28" s="4067"/>
      <c r="H28" s="4068"/>
      <c r="I28" s="4104"/>
      <c r="J28" s="4105"/>
      <c r="K28" s="4105"/>
      <c r="L28" s="4105"/>
      <c r="M28" s="4105"/>
      <c r="N28" s="4111"/>
      <c r="O28" s="274" t="s">
        <v>467</v>
      </c>
      <c r="P28" s="4121"/>
      <c r="Q28" s="4075"/>
      <c r="R28" s="4075"/>
      <c r="S28" s="4075"/>
      <c r="T28" s="4075"/>
      <c r="U28" s="4075"/>
      <c r="V28" s="4075"/>
      <c r="W28" s="4075"/>
      <c r="X28" s="4075"/>
      <c r="Y28" s="4075"/>
      <c r="Z28" s="4075"/>
      <c r="AA28" s="4075"/>
      <c r="AB28" s="4075"/>
      <c r="AC28" s="4075"/>
      <c r="AD28" s="4075"/>
      <c r="AE28" s="4075"/>
      <c r="AF28" s="4075"/>
      <c r="AG28" s="4075"/>
      <c r="AH28" s="4075"/>
      <c r="AI28" s="4075"/>
      <c r="AJ28" s="4075"/>
      <c r="AK28" s="4075"/>
      <c r="AL28" s="4076"/>
      <c r="AM28" s="276"/>
    </row>
    <row r="29" spans="1:39" ht="18" customHeight="1">
      <c r="A29" s="29"/>
      <c r="B29" s="4069"/>
      <c r="C29" s="4070"/>
      <c r="D29" s="4070"/>
      <c r="E29" s="4070"/>
      <c r="F29" s="4070"/>
      <c r="G29" s="4070"/>
      <c r="H29" s="4071"/>
      <c r="I29" s="4106"/>
      <c r="J29" s="4107"/>
      <c r="K29" s="4107"/>
      <c r="L29" s="4107"/>
      <c r="M29" s="4107"/>
      <c r="N29" s="4112"/>
      <c r="O29" s="275" t="s">
        <v>468</v>
      </c>
      <c r="P29" s="4122"/>
      <c r="Q29" s="4078"/>
      <c r="R29" s="4078"/>
      <c r="S29" s="4078"/>
      <c r="T29" s="4078"/>
      <c r="U29" s="4078"/>
      <c r="V29" s="4078"/>
      <c r="W29" s="4078"/>
      <c r="X29" s="4078"/>
      <c r="Y29" s="4078"/>
      <c r="Z29" s="4078"/>
      <c r="AA29" s="4078"/>
      <c r="AB29" s="4078"/>
      <c r="AC29" s="4078"/>
      <c r="AD29" s="4078"/>
      <c r="AE29" s="4078"/>
      <c r="AF29" s="4078"/>
      <c r="AG29" s="4078"/>
      <c r="AH29" s="4078"/>
      <c r="AI29" s="4078"/>
      <c r="AJ29" s="4078"/>
      <c r="AK29" s="4078"/>
      <c r="AL29" s="4079"/>
      <c r="AM29" s="276"/>
    </row>
    <row r="30" spans="1:39" ht="18" customHeight="1">
      <c r="A30" s="29"/>
      <c r="B30" s="4088"/>
      <c r="C30" s="4089"/>
      <c r="D30" s="4089"/>
      <c r="E30" s="4089"/>
      <c r="F30" s="4089"/>
      <c r="G30" s="4089"/>
      <c r="H30" s="4090"/>
      <c r="I30" s="4102"/>
      <c r="J30" s="4103"/>
      <c r="K30" s="4103"/>
      <c r="L30" s="4103"/>
      <c r="M30" s="4103"/>
      <c r="N30" s="4110"/>
      <c r="O30" s="265" t="s">
        <v>469</v>
      </c>
      <c r="P30" s="4120"/>
      <c r="Q30" s="4073"/>
      <c r="R30" s="4073"/>
      <c r="S30" s="4073"/>
      <c r="T30" s="4073"/>
      <c r="U30" s="4073"/>
      <c r="V30" s="4073"/>
      <c r="W30" s="4073"/>
      <c r="X30" s="4073"/>
      <c r="Y30" s="4073"/>
      <c r="Z30" s="4073"/>
      <c r="AA30" s="4073"/>
      <c r="AB30" s="4073"/>
      <c r="AC30" s="4073"/>
      <c r="AD30" s="4073"/>
      <c r="AE30" s="4073"/>
      <c r="AF30" s="4073"/>
      <c r="AG30" s="4073"/>
      <c r="AH30" s="4073"/>
      <c r="AI30" s="4073"/>
      <c r="AJ30" s="4073"/>
      <c r="AK30" s="4073"/>
      <c r="AL30" s="4074"/>
      <c r="AM30" s="276"/>
    </row>
    <row r="31" spans="1:39" ht="18" customHeight="1">
      <c r="A31" s="29"/>
      <c r="B31" s="4066"/>
      <c r="C31" s="4067"/>
      <c r="D31" s="4067"/>
      <c r="E31" s="273" t="s">
        <v>273</v>
      </c>
      <c r="F31" s="4067"/>
      <c r="G31" s="4067"/>
      <c r="H31" s="4068"/>
      <c r="I31" s="4104"/>
      <c r="J31" s="4105"/>
      <c r="K31" s="4105"/>
      <c r="L31" s="4105"/>
      <c r="M31" s="4105"/>
      <c r="N31" s="4111"/>
      <c r="O31" s="274" t="s">
        <v>467</v>
      </c>
      <c r="P31" s="4121"/>
      <c r="Q31" s="4075"/>
      <c r="R31" s="4075"/>
      <c r="S31" s="4075"/>
      <c r="T31" s="4075"/>
      <c r="U31" s="4075"/>
      <c r="V31" s="4075"/>
      <c r="W31" s="4075"/>
      <c r="X31" s="4075"/>
      <c r="Y31" s="4075"/>
      <c r="Z31" s="4075"/>
      <c r="AA31" s="4075"/>
      <c r="AB31" s="4075"/>
      <c r="AC31" s="4075"/>
      <c r="AD31" s="4075"/>
      <c r="AE31" s="4075"/>
      <c r="AF31" s="4075"/>
      <c r="AG31" s="4075"/>
      <c r="AH31" s="4075"/>
      <c r="AI31" s="4075"/>
      <c r="AJ31" s="4075"/>
      <c r="AK31" s="4075"/>
      <c r="AL31" s="4076"/>
      <c r="AM31" s="276"/>
    </row>
    <row r="32" spans="1:39" ht="18" customHeight="1">
      <c r="A32" s="29"/>
      <c r="B32" s="4069"/>
      <c r="C32" s="4070"/>
      <c r="D32" s="4070"/>
      <c r="E32" s="4070"/>
      <c r="F32" s="4070"/>
      <c r="G32" s="4070"/>
      <c r="H32" s="4071"/>
      <c r="I32" s="4106"/>
      <c r="J32" s="4107"/>
      <c r="K32" s="4107"/>
      <c r="L32" s="4107"/>
      <c r="M32" s="4107"/>
      <c r="N32" s="4112"/>
      <c r="O32" s="275" t="s">
        <v>468</v>
      </c>
      <c r="P32" s="4122"/>
      <c r="Q32" s="4078"/>
      <c r="R32" s="4078"/>
      <c r="S32" s="4078"/>
      <c r="T32" s="4078"/>
      <c r="U32" s="4078"/>
      <c r="V32" s="4078"/>
      <c r="W32" s="4078"/>
      <c r="X32" s="4078"/>
      <c r="Y32" s="4078"/>
      <c r="Z32" s="4078"/>
      <c r="AA32" s="4078"/>
      <c r="AB32" s="4078"/>
      <c r="AC32" s="4078"/>
      <c r="AD32" s="4078"/>
      <c r="AE32" s="4078"/>
      <c r="AF32" s="4078"/>
      <c r="AG32" s="4078"/>
      <c r="AH32" s="4078"/>
      <c r="AI32" s="4078"/>
      <c r="AJ32" s="4078"/>
      <c r="AK32" s="4078"/>
      <c r="AL32" s="4079"/>
      <c r="AM32" s="276"/>
    </row>
    <row r="33" spans="1:39" ht="18" customHeight="1">
      <c r="A33" s="29"/>
      <c r="B33" s="4088"/>
      <c r="C33" s="4089"/>
      <c r="D33" s="4089"/>
      <c r="E33" s="4089"/>
      <c r="F33" s="4089"/>
      <c r="G33" s="4089"/>
      <c r="H33" s="4090"/>
      <c r="I33" s="4102"/>
      <c r="J33" s="4103"/>
      <c r="K33" s="4103"/>
      <c r="L33" s="4103"/>
      <c r="M33" s="4103"/>
      <c r="N33" s="4110"/>
      <c r="O33" s="265" t="s">
        <v>469</v>
      </c>
      <c r="P33" s="4120"/>
      <c r="Q33" s="4073"/>
      <c r="R33" s="4073"/>
      <c r="S33" s="4073"/>
      <c r="T33" s="4073"/>
      <c r="U33" s="4073"/>
      <c r="V33" s="4073"/>
      <c r="W33" s="4073"/>
      <c r="X33" s="4073"/>
      <c r="Y33" s="4073"/>
      <c r="Z33" s="4073"/>
      <c r="AA33" s="4073"/>
      <c r="AB33" s="4073"/>
      <c r="AC33" s="4073"/>
      <c r="AD33" s="4073"/>
      <c r="AE33" s="4073"/>
      <c r="AF33" s="4073"/>
      <c r="AG33" s="4073"/>
      <c r="AH33" s="4073"/>
      <c r="AI33" s="4073"/>
      <c r="AJ33" s="4073"/>
      <c r="AK33" s="4073"/>
      <c r="AL33" s="4074"/>
      <c r="AM33" s="276"/>
    </row>
    <row r="34" spans="1:39" ht="18" customHeight="1">
      <c r="A34" s="29"/>
      <c r="B34" s="4066"/>
      <c r="C34" s="4067"/>
      <c r="D34" s="4067"/>
      <c r="E34" s="273" t="s">
        <v>273</v>
      </c>
      <c r="F34" s="4067"/>
      <c r="G34" s="4067"/>
      <c r="H34" s="4068"/>
      <c r="I34" s="4104"/>
      <c r="J34" s="4105"/>
      <c r="K34" s="4105"/>
      <c r="L34" s="4105"/>
      <c r="M34" s="4105"/>
      <c r="N34" s="4111"/>
      <c r="O34" s="274" t="s">
        <v>467</v>
      </c>
      <c r="P34" s="4121"/>
      <c r="Q34" s="4075"/>
      <c r="R34" s="4075"/>
      <c r="S34" s="4075"/>
      <c r="T34" s="4075"/>
      <c r="U34" s="4075"/>
      <c r="V34" s="4075"/>
      <c r="W34" s="4075"/>
      <c r="X34" s="4075"/>
      <c r="Y34" s="4075"/>
      <c r="Z34" s="4075"/>
      <c r="AA34" s="4075"/>
      <c r="AB34" s="4075"/>
      <c r="AC34" s="4075"/>
      <c r="AD34" s="4075"/>
      <c r="AE34" s="4075"/>
      <c r="AF34" s="4075"/>
      <c r="AG34" s="4075"/>
      <c r="AH34" s="4075"/>
      <c r="AI34" s="4075"/>
      <c r="AJ34" s="4075"/>
      <c r="AK34" s="4075"/>
      <c r="AL34" s="4076"/>
      <c r="AM34" s="276"/>
    </row>
    <row r="35" spans="1:39" ht="18" customHeight="1">
      <c r="A35" s="29"/>
      <c r="B35" s="4069"/>
      <c r="C35" s="4070"/>
      <c r="D35" s="4070"/>
      <c r="E35" s="4070"/>
      <c r="F35" s="4070"/>
      <c r="G35" s="4070"/>
      <c r="H35" s="4071"/>
      <c r="I35" s="4106"/>
      <c r="J35" s="4107"/>
      <c r="K35" s="4107"/>
      <c r="L35" s="4107"/>
      <c r="M35" s="4107"/>
      <c r="N35" s="4112"/>
      <c r="O35" s="275" t="s">
        <v>468</v>
      </c>
      <c r="P35" s="4122"/>
      <c r="Q35" s="4078"/>
      <c r="R35" s="4078"/>
      <c r="S35" s="4078"/>
      <c r="T35" s="4078"/>
      <c r="U35" s="4078"/>
      <c r="V35" s="4078"/>
      <c r="W35" s="4078"/>
      <c r="X35" s="4078"/>
      <c r="Y35" s="4078"/>
      <c r="Z35" s="4078"/>
      <c r="AA35" s="4078"/>
      <c r="AB35" s="4078"/>
      <c r="AC35" s="4078"/>
      <c r="AD35" s="4078"/>
      <c r="AE35" s="4078"/>
      <c r="AF35" s="4078"/>
      <c r="AG35" s="4078"/>
      <c r="AH35" s="4078"/>
      <c r="AI35" s="4078"/>
      <c r="AJ35" s="4078"/>
      <c r="AK35" s="4078"/>
      <c r="AL35" s="4079"/>
      <c r="AM35" s="276"/>
    </row>
    <row r="36" spans="1:39" ht="9.75" customHeight="1">
      <c r="A36" s="29"/>
      <c r="AM36" s="276"/>
    </row>
    <row r="37" spans="1:39" ht="14.1" customHeight="1">
      <c r="A37" s="29"/>
      <c r="B37" s="4124" t="s">
        <v>772</v>
      </c>
      <c r="C37" s="4124"/>
      <c r="D37" s="1869" t="s">
        <v>1753</v>
      </c>
      <c r="E37" s="1869"/>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c r="AL37" s="1869"/>
      <c r="AM37" s="276"/>
    </row>
    <row r="38" spans="1:39" ht="12.95" customHeight="1">
      <c r="A38" s="29"/>
      <c r="B38" s="1363" t="s">
        <v>271</v>
      </c>
      <c r="C38" s="1364"/>
      <c r="D38" s="1364"/>
      <c r="E38" s="1364"/>
      <c r="F38" s="1364"/>
      <c r="G38" s="1364"/>
      <c r="H38" s="1364"/>
      <c r="I38" s="2057" t="s">
        <v>1152</v>
      </c>
      <c r="J38" s="2058"/>
      <c r="K38" s="2058"/>
      <c r="L38" s="2058"/>
      <c r="M38" s="2058"/>
      <c r="N38" s="2059"/>
      <c r="O38" s="2057" t="s">
        <v>1153</v>
      </c>
      <c r="P38" s="1367"/>
      <c r="Q38" s="1367"/>
      <c r="R38" s="1367"/>
      <c r="S38" s="1367"/>
      <c r="T38" s="1367"/>
      <c r="U38" s="1367"/>
      <c r="V38" s="1367"/>
      <c r="W38" s="1367"/>
      <c r="X38" s="1367"/>
      <c r="Y38" s="1367"/>
      <c r="Z38" s="1367"/>
      <c r="AA38" s="1367"/>
      <c r="AB38" s="1367"/>
      <c r="AC38" s="1367"/>
      <c r="AD38" s="1367"/>
      <c r="AE38" s="1367"/>
      <c r="AF38" s="1367"/>
      <c r="AG38" s="1367"/>
      <c r="AH38" s="1367"/>
      <c r="AI38" s="1367"/>
      <c r="AJ38" s="1367"/>
      <c r="AK38" s="1367"/>
      <c r="AL38" s="1368"/>
      <c r="AM38" s="276"/>
    </row>
    <row r="39" spans="1:39" ht="12.95" customHeight="1">
      <c r="A39" s="29"/>
      <c r="B39" s="4100" t="s">
        <v>272</v>
      </c>
      <c r="C39" s="1507"/>
      <c r="D39" s="1507"/>
      <c r="E39" s="1507"/>
      <c r="F39" s="1507"/>
      <c r="G39" s="1507"/>
      <c r="H39" s="1508"/>
      <c r="I39" s="2142"/>
      <c r="J39" s="2099"/>
      <c r="K39" s="2099"/>
      <c r="L39" s="2099"/>
      <c r="M39" s="2099"/>
      <c r="N39" s="4115"/>
      <c r="O39" s="1728"/>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c r="AK39" s="1344"/>
      <c r="AL39" s="1416"/>
      <c r="AM39" s="276"/>
    </row>
    <row r="40" spans="1:39" ht="12.95" customHeight="1">
      <c r="A40" s="29"/>
      <c r="B40" s="1369" t="s">
        <v>1201</v>
      </c>
      <c r="C40" s="1370"/>
      <c r="D40" s="1370"/>
      <c r="E40" s="1370"/>
      <c r="F40" s="1370"/>
      <c r="G40" s="1370"/>
      <c r="H40" s="1371"/>
      <c r="I40" s="4116"/>
      <c r="J40" s="2025"/>
      <c r="K40" s="2025"/>
      <c r="L40" s="2025"/>
      <c r="M40" s="2025"/>
      <c r="N40" s="4117"/>
      <c r="O40" s="1369"/>
      <c r="P40" s="1370"/>
      <c r="Q40" s="1370"/>
      <c r="R40" s="1370"/>
      <c r="S40" s="1370"/>
      <c r="T40" s="1370"/>
      <c r="U40" s="1370"/>
      <c r="V40" s="1370"/>
      <c r="W40" s="1370"/>
      <c r="X40" s="1370"/>
      <c r="Y40" s="1370"/>
      <c r="Z40" s="1370"/>
      <c r="AA40" s="1370"/>
      <c r="AB40" s="1370"/>
      <c r="AC40" s="1370"/>
      <c r="AD40" s="1370"/>
      <c r="AE40" s="1370"/>
      <c r="AF40" s="1370"/>
      <c r="AG40" s="1370"/>
      <c r="AH40" s="1370"/>
      <c r="AI40" s="1370"/>
      <c r="AJ40" s="1370"/>
      <c r="AK40" s="1370"/>
      <c r="AL40" s="1371"/>
      <c r="AM40" s="276"/>
    </row>
    <row r="41" spans="1:39" ht="17.45" customHeight="1">
      <c r="A41" s="29"/>
      <c r="B41" s="4088"/>
      <c r="C41" s="4089"/>
      <c r="D41" s="4089"/>
      <c r="E41" s="4089"/>
      <c r="F41" s="4089"/>
      <c r="G41" s="4089"/>
      <c r="H41" s="4090"/>
      <c r="I41" s="4102"/>
      <c r="J41" s="4103"/>
      <c r="K41" s="4103"/>
      <c r="L41" s="4103"/>
      <c r="M41" s="4103"/>
      <c r="N41" s="4110"/>
      <c r="O41" s="265" t="s">
        <v>469</v>
      </c>
      <c r="P41" s="4120"/>
      <c r="Q41" s="4120"/>
      <c r="R41" s="4120"/>
      <c r="S41" s="4120"/>
      <c r="T41" s="4120"/>
      <c r="U41" s="4120"/>
      <c r="V41" s="4120"/>
      <c r="W41" s="4120"/>
      <c r="X41" s="4120"/>
      <c r="Y41" s="4120"/>
      <c r="Z41" s="4120"/>
      <c r="AA41" s="4120"/>
      <c r="AB41" s="4120"/>
      <c r="AC41" s="4120"/>
      <c r="AD41" s="4120"/>
      <c r="AE41" s="4120"/>
      <c r="AF41" s="4120"/>
      <c r="AG41" s="4120"/>
      <c r="AH41" s="4120"/>
      <c r="AI41" s="4120"/>
      <c r="AJ41" s="4120"/>
      <c r="AK41" s="4120"/>
      <c r="AL41" s="4123"/>
      <c r="AM41" s="276"/>
    </row>
    <row r="42" spans="1:39" ht="17.45" customHeight="1">
      <c r="A42" s="29"/>
      <c r="B42" s="4066"/>
      <c r="C42" s="4067"/>
      <c r="D42" s="4067"/>
      <c r="E42" s="273" t="s">
        <v>273</v>
      </c>
      <c r="F42" s="4067"/>
      <c r="G42" s="4067"/>
      <c r="H42" s="4068"/>
      <c r="I42" s="4104"/>
      <c r="J42" s="4105"/>
      <c r="K42" s="4105"/>
      <c r="L42" s="4105"/>
      <c r="M42" s="4105"/>
      <c r="N42" s="4111"/>
      <c r="O42" s="274" t="s">
        <v>467</v>
      </c>
      <c r="P42" s="4121"/>
      <c r="Q42" s="4075"/>
      <c r="R42" s="4075"/>
      <c r="S42" s="4075"/>
      <c r="T42" s="4075"/>
      <c r="U42" s="4075"/>
      <c r="V42" s="4075"/>
      <c r="W42" s="4075"/>
      <c r="X42" s="4075"/>
      <c r="Y42" s="4075"/>
      <c r="Z42" s="4075"/>
      <c r="AA42" s="4075"/>
      <c r="AB42" s="4075"/>
      <c r="AC42" s="4075"/>
      <c r="AD42" s="4075"/>
      <c r="AE42" s="4075"/>
      <c r="AF42" s="4075"/>
      <c r="AG42" s="4075"/>
      <c r="AH42" s="4075"/>
      <c r="AI42" s="4075"/>
      <c r="AJ42" s="4075"/>
      <c r="AK42" s="4075"/>
      <c r="AL42" s="4076"/>
      <c r="AM42" s="276"/>
    </row>
    <row r="43" spans="1:39" ht="17.45" customHeight="1">
      <c r="A43" s="34"/>
      <c r="B43" s="4069"/>
      <c r="C43" s="4070"/>
      <c r="D43" s="4070"/>
      <c r="E43" s="4070"/>
      <c r="F43" s="4070"/>
      <c r="G43" s="4070"/>
      <c r="H43" s="4071"/>
      <c r="I43" s="4106"/>
      <c r="J43" s="4107"/>
      <c r="K43" s="4107"/>
      <c r="L43" s="4107"/>
      <c r="M43" s="4107"/>
      <c r="N43" s="4112"/>
      <c r="O43" s="275" t="s">
        <v>468</v>
      </c>
      <c r="P43" s="4122"/>
      <c r="Q43" s="4078"/>
      <c r="R43" s="4078"/>
      <c r="S43" s="4078"/>
      <c r="T43" s="4078"/>
      <c r="U43" s="4078"/>
      <c r="V43" s="4078"/>
      <c r="W43" s="4078"/>
      <c r="X43" s="4078"/>
      <c r="Y43" s="4078"/>
      <c r="Z43" s="4078"/>
      <c r="AA43" s="4078"/>
      <c r="AB43" s="4078"/>
      <c r="AC43" s="4078"/>
      <c r="AD43" s="4078"/>
      <c r="AE43" s="4078"/>
      <c r="AF43" s="4078"/>
      <c r="AG43" s="4078"/>
      <c r="AH43" s="4078"/>
      <c r="AI43" s="4078"/>
      <c r="AJ43" s="4078"/>
      <c r="AK43" s="4078"/>
      <c r="AL43" s="4079"/>
      <c r="AM43" s="32"/>
    </row>
    <row r="44" spans="1:39" ht="17.45" customHeight="1">
      <c r="A44" s="34"/>
      <c r="B44" s="4088"/>
      <c r="C44" s="4089"/>
      <c r="D44" s="4089"/>
      <c r="E44" s="4089"/>
      <c r="F44" s="4089"/>
      <c r="G44" s="4089"/>
      <c r="H44" s="4090"/>
      <c r="I44" s="4102"/>
      <c r="J44" s="4103"/>
      <c r="K44" s="4103"/>
      <c r="L44" s="4103"/>
      <c r="M44" s="4103"/>
      <c r="N44" s="4110"/>
      <c r="O44" s="265" t="s">
        <v>469</v>
      </c>
      <c r="P44" s="4120"/>
      <c r="Q44" s="4073"/>
      <c r="R44" s="4073"/>
      <c r="S44" s="4073"/>
      <c r="T44" s="4073"/>
      <c r="U44" s="4073"/>
      <c r="V44" s="4073"/>
      <c r="W44" s="4073"/>
      <c r="X44" s="4073"/>
      <c r="Y44" s="4073"/>
      <c r="Z44" s="4073"/>
      <c r="AA44" s="4073"/>
      <c r="AB44" s="4073"/>
      <c r="AC44" s="4073"/>
      <c r="AD44" s="4073"/>
      <c r="AE44" s="4073"/>
      <c r="AF44" s="4073"/>
      <c r="AG44" s="4073"/>
      <c r="AH44" s="4073"/>
      <c r="AI44" s="4073"/>
      <c r="AJ44" s="4073"/>
      <c r="AK44" s="4073"/>
      <c r="AL44" s="4074"/>
      <c r="AM44" s="1028"/>
    </row>
    <row r="45" spans="1:39" ht="17.45" customHeight="1">
      <c r="A45" s="34"/>
      <c r="B45" s="4066"/>
      <c r="C45" s="4067"/>
      <c r="D45" s="4067"/>
      <c r="E45" s="273" t="s">
        <v>273</v>
      </c>
      <c r="F45" s="4067"/>
      <c r="G45" s="4067"/>
      <c r="H45" s="4068"/>
      <c r="I45" s="4104"/>
      <c r="J45" s="4105"/>
      <c r="K45" s="4105"/>
      <c r="L45" s="4105"/>
      <c r="M45" s="4105"/>
      <c r="N45" s="4111"/>
      <c r="O45" s="274" t="s">
        <v>467</v>
      </c>
      <c r="P45" s="4121"/>
      <c r="Q45" s="4075"/>
      <c r="R45" s="4075"/>
      <c r="S45" s="4075"/>
      <c r="T45" s="4075"/>
      <c r="U45" s="4075"/>
      <c r="V45" s="4075"/>
      <c r="W45" s="4075"/>
      <c r="X45" s="4075"/>
      <c r="Y45" s="4075"/>
      <c r="Z45" s="4075"/>
      <c r="AA45" s="4075"/>
      <c r="AB45" s="4075"/>
      <c r="AC45" s="4075"/>
      <c r="AD45" s="4075"/>
      <c r="AE45" s="4075"/>
      <c r="AF45" s="4075"/>
      <c r="AG45" s="4075"/>
      <c r="AH45" s="4075"/>
      <c r="AI45" s="4075"/>
      <c r="AJ45" s="4075"/>
      <c r="AK45" s="4075"/>
      <c r="AL45" s="4076"/>
      <c r="AM45" s="1028"/>
    </row>
    <row r="46" spans="1:39" ht="17.45" customHeight="1">
      <c r="A46" s="34"/>
      <c r="B46" s="4069"/>
      <c r="C46" s="4070"/>
      <c r="D46" s="4070"/>
      <c r="E46" s="4070"/>
      <c r="F46" s="4070"/>
      <c r="G46" s="4070"/>
      <c r="H46" s="4071"/>
      <c r="I46" s="4106"/>
      <c r="J46" s="4107"/>
      <c r="K46" s="4107"/>
      <c r="L46" s="4107"/>
      <c r="M46" s="4107"/>
      <c r="N46" s="4112"/>
      <c r="O46" s="275" t="s">
        <v>468</v>
      </c>
      <c r="P46" s="4122"/>
      <c r="Q46" s="4078"/>
      <c r="R46" s="4078"/>
      <c r="S46" s="4078"/>
      <c r="T46" s="4078"/>
      <c r="U46" s="4078"/>
      <c r="V46" s="4078"/>
      <c r="W46" s="4078"/>
      <c r="X46" s="4078"/>
      <c r="Y46" s="4078"/>
      <c r="Z46" s="4078"/>
      <c r="AA46" s="4078"/>
      <c r="AB46" s="4078"/>
      <c r="AC46" s="4078"/>
      <c r="AD46" s="4078"/>
      <c r="AE46" s="4078"/>
      <c r="AF46" s="4078"/>
      <c r="AG46" s="4078"/>
      <c r="AH46" s="4078"/>
      <c r="AI46" s="4078"/>
      <c r="AJ46" s="4078"/>
      <c r="AK46" s="4078"/>
      <c r="AL46" s="4079"/>
      <c r="AM46" s="1038"/>
    </row>
    <row r="47" spans="1:39" ht="17.45" customHeight="1">
      <c r="A47" s="34"/>
      <c r="B47" s="4088"/>
      <c r="C47" s="4089"/>
      <c r="D47" s="4089"/>
      <c r="E47" s="4089"/>
      <c r="F47" s="4089"/>
      <c r="G47" s="4089"/>
      <c r="H47" s="4090"/>
      <c r="I47" s="4126"/>
      <c r="J47" s="4127"/>
      <c r="K47" s="4127"/>
      <c r="L47" s="4127"/>
      <c r="M47" s="4127"/>
      <c r="N47" s="4128"/>
      <c r="O47" s="265" t="s">
        <v>469</v>
      </c>
      <c r="P47" s="4120"/>
      <c r="Q47" s="4073"/>
      <c r="R47" s="4073"/>
      <c r="S47" s="4073"/>
      <c r="T47" s="4073"/>
      <c r="U47" s="4073"/>
      <c r="V47" s="4073"/>
      <c r="W47" s="4073"/>
      <c r="X47" s="4073"/>
      <c r="Y47" s="4073"/>
      <c r="Z47" s="4073"/>
      <c r="AA47" s="4073"/>
      <c r="AB47" s="4073"/>
      <c r="AC47" s="4073"/>
      <c r="AD47" s="4073"/>
      <c r="AE47" s="4073"/>
      <c r="AF47" s="4073"/>
      <c r="AG47" s="4073"/>
      <c r="AH47" s="4073"/>
      <c r="AI47" s="4073"/>
      <c r="AJ47" s="4073"/>
      <c r="AK47" s="4073"/>
      <c r="AL47" s="4074"/>
      <c r="AM47" s="1028"/>
    </row>
    <row r="48" spans="1:39" ht="17.45" customHeight="1">
      <c r="A48" s="34"/>
      <c r="B48" s="4066"/>
      <c r="C48" s="4067"/>
      <c r="D48" s="4067"/>
      <c r="E48" s="273" t="s">
        <v>273</v>
      </c>
      <c r="F48" s="4067"/>
      <c r="G48" s="4067"/>
      <c r="H48" s="4068"/>
      <c r="I48" s="3333"/>
      <c r="J48" s="3334"/>
      <c r="K48" s="3334"/>
      <c r="L48" s="3334"/>
      <c r="M48" s="3334"/>
      <c r="N48" s="3383"/>
      <c r="O48" s="274" t="s">
        <v>467</v>
      </c>
      <c r="P48" s="4121"/>
      <c r="Q48" s="4075"/>
      <c r="R48" s="4075"/>
      <c r="S48" s="4075"/>
      <c r="T48" s="4075"/>
      <c r="U48" s="4075"/>
      <c r="V48" s="4075"/>
      <c r="W48" s="4075"/>
      <c r="X48" s="4075"/>
      <c r="Y48" s="4075"/>
      <c r="Z48" s="4075"/>
      <c r="AA48" s="4075"/>
      <c r="AB48" s="4075"/>
      <c r="AC48" s="4075"/>
      <c r="AD48" s="4075"/>
      <c r="AE48" s="4075"/>
      <c r="AF48" s="4075"/>
      <c r="AG48" s="4075"/>
      <c r="AH48" s="4075"/>
      <c r="AI48" s="4075"/>
      <c r="AJ48" s="4075"/>
      <c r="AK48" s="4075"/>
      <c r="AL48" s="4076"/>
      <c r="AM48" s="1028"/>
    </row>
    <row r="49" spans="1:39" ht="17.45" customHeight="1">
      <c r="A49" s="34"/>
      <c r="B49" s="4069"/>
      <c r="C49" s="4070"/>
      <c r="D49" s="4070"/>
      <c r="E49" s="4070"/>
      <c r="F49" s="4070"/>
      <c r="G49" s="4070"/>
      <c r="H49" s="4071"/>
      <c r="I49" s="3335"/>
      <c r="J49" s="3336"/>
      <c r="K49" s="3336"/>
      <c r="L49" s="3336"/>
      <c r="M49" s="3336"/>
      <c r="N49" s="4129"/>
      <c r="O49" s="275" t="s">
        <v>468</v>
      </c>
      <c r="P49" s="4122"/>
      <c r="Q49" s="4078"/>
      <c r="R49" s="4078"/>
      <c r="S49" s="4078"/>
      <c r="T49" s="4078"/>
      <c r="U49" s="4078"/>
      <c r="V49" s="4078"/>
      <c r="W49" s="4078"/>
      <c r="X49" s="4078"/>
      <c r="Y49" s="4078"/>
      <c r="Z49" s="4078"/>
      <c r="AA49" s="4078"/>
      <c r="AB49" s="4078"/>
      <c r="AC49" s="4078"/>
      <c r="AD49" s="4078"/>
      <c r="AE49" s="4078"/>
      <c r="AF49" s="4078"/>
      <c r="AG49" s="4078"/>
      <c r="AH49" s="4078"/>
      <c r="AI49" s="4078"/>
      <c r="AJ49" s="4078"/>
      <c r="AK49" s="4078"/>
      <c r="AL49" s="4079"/>
      <c r="AM49" s="1038"/>
    </row>
    <row r="50" spans="1:39" ht="17.45" customHeight="1">
      <c r="A50" s="34"/>
      <c r="B50" s="4088"/>
      <c r="C50" s="4089"/>
      <c r="D50" s="4089"/>
      <c r="E50" s="4089"/>
      <c r="F50" s="4089"/>
      <c r="G50" s="4089"/>
      <c r="H50" s="4090"/>
      <c r="I50" s="4102"/>
      <c r="J50" s="4103"/>
      <c r="K50" s="4103"/>
      <c r="L50" s="4103"/>
      <c r="M50" s="4103"/>
      <c r="N50" s="4110"/>
      <c r="O50" s="265" t="s">
        <v>469</v>
      </c>
      <c r="P50" s="4120"/>
      <c r="Q50" s="4073"/>
      <c r="R50" s="4073"/>
      <c r="S50" s="4073"/>
      <c r="T50" s="4073"/>
      <c r="U50" s="4073"/>
      <c r="V50" s="4073"/>
      <c r="W50" s="4073"/>
      <c r="X50" s="4073"/>
      <c r="Y50" s="4073"/>
      <c r="Z50" s="4073"/>
      <c r="AA50" s="4073"/>
      <c r="AB50" s="4073"/>
      <c r="AC50" s="4073"/>
      <c r="AD50" s="4073"/>
      <c r="AE50" s="4073"/>
      <c r="AF50" s="4073"/>
      <c r="AG50" s="4073"/>
      <c r="AH50" s="4073"/>
      <c r="AI50" s="4073"/>
      <c r="AJ50" s="4073"/>
      <c r="AK50" s="4073"/>
      <c r="AL50" s="4074"/>
      <c r="AM50" s="1038"/>
    </row>
    <row r="51" spans="1:39" ht="17.45" customHeight="1">
      <c r="A51" s="34"/>
      <c r="B51" s="4066"/>
      <c r="C51" s="4067"/>
      <c r="D51" s="4067"/>
      <c r="E51" s="273" t="s">
        <v>273</v>
      </c>
      <c r="F51" s="4067"/>
      <c r="G51" s="4067"/>
      <c r="H51" s="4068"/>
      <c r="I51" s="4104"/>
      <c r="J51" s="4105"/>
      <c r="K51" s="4105"/>
      <c r="L51" s="4105"/>
      <c r="M51" s="4105"/>
      <c r="N51" s="4111"/>
      <c r="O51" s="274" t="s">
        <v>467</v>
      </c>
      <c r="P51" s="4121"/>
      <c r="Q51" s="4075"/>
      <c r="R51" s="4075"/>
      <c r="S51" s="4075"/>
      <c r="T51" s="4075"/>
      <c r="U51" s="4075"/>
      <c r="V51" s="4075"/>
      <c r="W51" s="4075"/>
      <c r="X51" s="4075"/>
      <c r="Y51" s="4075"/>
      <c r="Z51" s="4075"/>
      <c r="AA51" s="4075"/>
      <c r="AB51" s="4075"/>
      <c r="AC51" s="4075"/>
      <c r="AD51" s="4075"/>
      <c r="AE51" s="4075"/>
      <c r="AF51" s="4075"/>
      <c r="AG51" s="4075"/>
      <c r="AH51" s="4075"/>
      <c r="AI51" s="4075"/>
      <c r="AJ51" s="4075"/>
      <c r="AK51" s="4075"/>
      <c r="AL51" s="4076"/>
      <c r="AM51" s="1038"/>
    </row>
    <row r="52" spans="1:39" ht="17.45" customHeight="1">
      <c r="A52" s="34"/>
      <c r="B52" s="4069"/>
      <c r="C52" s="4070"/>
      <c r="D52" s="4070"/>
      <c r="E52" s="4070"/>
      <c r="F52" s="4070"/>
      <c r="G52" s="4070"/>
      <c r="H52" s="4071"/>
      <c r="I52" s="4106"/>
      <c r="J52" s="4107"/>
      <c r="K52" s="4107"/>
      <c r="L52" s="4107"/>
      <c r="M52" s="4107"/>
      <c r="N52" s="4112"/>
      <c r="O52" s="275" t="s">
        <v>468</v>
      </c>
      <c r="P52" s="4122"/>
      <c r="Q52" s="4078"/>
      <c r="R52" s="4078"/>
      <c r="S52" s="4078"/>
      <c r="T52" s="4078"/>
      <c r="U52" s="4078"/>
      <c r="V52" s="4078"/>
      <c r="W52" s="4078"/>
      <c r="X52" s="4078"/>
      <c r="Y52" s="4078"/>
      <c r="Z52" s="4078"/>
      <c r="AA52" s="4078"/>
      <c r="AB52" s="4078"/>
      <c r="AC52" s="4078"/>
      <c r="AD52" s="4078"/>
      <c r="AE52" s="4078"/>
      <c r="AF52" s="4078"/>
      <c r="AG52" s="4078"/>
      <c r="AH52" s="4078"/>
      <c r="AI52" s="4078"/>
      <c r="AJ52" s="4078"/>
      <c r="AK52" s="4078"/>
      <c r="AL52" s="4079"/>
      <c r="AM52" s="1038"/>
    </row>
    <row r="53" spans="1:39" ht="14.1" customHeight="1" thickBot="1">
      <c r="A53" s="212"/>
      <c r="B53" s="96"/>
      <c r="C53" s="1033" t="s">
        <v>149</v>
      </c>
      <c r="D53" s="4081" t="s">
        <v>652</v>
      </c>
      <c r="E53" s="4081"/>
      <c r="F53" s="4081"/>
      <c r="G53" s="4081"/>
      <c r="H53" s="4081"/>
      <c r="I53" s="4125"/>
      <c r="J53" s="4125"/>
      <c r="K53" s="4125"/>
      <c r="L53" s="4125"/>
      <c r="M53" s="4125"/>
      <c r="N53" s="4125"/>
      <c r="O53" s="4125"/>
      <c r="P53" s="4125"/>
      <c r="Q53" s="4125"/>
      <c r="R53" s="4125"/>
      <c r="S53" s="4125"/>
      <c r="T53" s="4125"/>
      <c r="U53" s="4125"/>
      <c r="V53" s="4125"/>
      <c r="W53" s="4125"/>
      <c r="X53" s="4125"/>
      <c r="Y53" s="4125"/>
      <c r="Z53" s="4125"/>
      <c r="AA53" s="4125"/>
      <c r="AB53" s="1039"/>
      <c r="AC53" s="1039"/>
      <c r="AD53" s="1039"/>
      <c r="AE53" s="1039"/>
      <c r="AF53" s="1039"/>
      <c r="AG53" s="1039"/>
      <c r="AH53" s="1039"/>
      <c r="AI53" s="1039"/>
      <c r="AJ53" s="1039"/>
      <c r="AK53" s="1039"/>
      <c r="AL53" s="1039"/>
      <c r="AM53" s="1040"/>
    </row>
    <row r="54" spans="1:39" ht="18" customHeight="1">
      <c r="C54" s="1041"/>
      <c r="D54" s="1041"/>
      <c r="E54" s="1041"/>
      <c r="F54" s="1042"/>
      <c r="G54" s="1041"/>
      <c r="H54" s="1041"/>
      <c r="I54" s="1041"/>
      <c r="J54" s="131"/>
      <c r="K54" s="131"/>
      <c r="L54" s="131"/>
      <c r="M54" s="131"/>
      <c r="N54" s="131"/>
      <c r="O54" s="131"/>
      <c r="P54" s="131"/>
      <c r="Q54" s="131"/>
      <c r="R54" s="131"/>
      <c r="S54" s="131"/>
      <c r="T54" s="131"/>
      <c r="U54" s="131"/>
      <c r="V54" s="131"/>
      <c r="W54" s="131"/>
      <c r="X54" s="131"/>
      <c r="Y54" s="131"/>
      <c r="Z54" s="131"/>
      <c r="AA54" s="92"/>
      <c r="AB54" s="92"/>
      <c r="AC54" s="92"/>
      <c r="AD54" s="92"/>
      <c r="AE54" s="92"/>
      <c r="AF54" s="92"/>
      <c r="AG54" s="92"/>
      <c r="AH54" s="92"/>
      <c r="AI54" s="92"/>
      <c r="AJ54" s="92"/>
      <c r="AK54" s="92"/>
      <c r="AL54" s="92"/>
      <c r="AM54" s="92"/>
    </row>
    <row r="55" spans="1:39" ht="18" customHeight="1">
      <c r="J55" s="131"/>
      <c r="K55" s="131"/>
      <c r="L55" s="131"/>
      <c r="M55" s="131"/>
      <c r="N55" s="131"/>
      <c r="O55" s="131"/>
      <c r="P55" s="131"/>
      <c r="Q55" s="131"/>
      <c r="R55" s="131"/>
      <c r="S55" s="131"/>
      <c r="T55" s="131"/>
      <c r="U55" s="131"/>
      <c r="V55" s="131"/>
      <c r="W55" s="131"/>
      <c r="X55" s="131"/>
      <c r="Y55" s="131"/>
      <c r="Z55" s="131"/>
      <c r="AA55" s="92"/>
      <c r="AB55" s="92"/>
      <c r="AC55" s="92"/>
      <c r="AD55" s="92"/>
      <c r="AE55" s="92"/>
      <c r="AF55" s="92"/>
      <c r="AG55" s="92"/>
      <c r="AH55" s="92"/>
      <c r="AI55" s="92"/>
      <c r="AJ55" s="92"/>
      <c r="AK55" s="92"/>
      <c r="AL55" s="92"/>
      <c r="AM55" s="92"/>
    </row>
    <row r="56" spans="1:39" ht="18" customHeight="1">
      <c r="F56" s="1042"/>
      <c r="G56" s="1041"/>
      <c r="H56" s="1041"/>
      <c r="I56" s="1041"/>
      <c r="J56" s="131"/>
      <c r="K56" s="131"/>
      <c r="L56" s="131"/>
      <c r="M56" s="131"/>
      <c r="N56" s="131"/>
      <c r="O56" s="131"/>
      <c r="P56" s="131"/>
      <c r="Q56" s="131"/>
      <c r="R56" s="131"/>
      <c r="S56" s="131"/>
      <c r="T56" s="131"/>
      <c r="U56" s="131"/>
      <c r="V56" s="131"/>
      <c r="W56" s="131"/>
      <c r="X56" s="131"/>
      <c r="Y56" s="131"/>
      <c r="Z56" s="131"/>
      <c r="AA56" s="92"/>
      <c r="AB56" s="92"/>
      <c r="AC56" s="92"/>
      <c r="AD56" s="92"/>
      <c r="AE56" s="92"/>
      <c r="AF56" s="92"/>
      <c r="AG56" s="92"/>
      <c r="AH56" s="92"/>
      <c r="AI56" s="92"/>
      <c r="AJ56" s="92"/>
      <c r="AK56" s="92"/>
      <c r="AL56" s="92"/>
      <c r="AM56" s="92"/>
    </row>
    <row r="57" spans="1:39" ht="18" customHeight="1">
      <c r="J57" s="131"/>
      <c r="K57" s="131"/>
      <c r="L57" s="131"/>
      <c r="M57" s="131"/>
      <c r="N57" s="131"/>
      <c r="O57" s="131"/>
      <c r="P57" s="131"/>
      <c r="Q57" s="131"/>
      <c r="R57" s="131"/>
      <c r="S57" s="131"/>
      <c r="T57" s="131"/>
      <c r="U57" s="131"/>
      <c r="V57" s="131"/>
      <c r="W57" s="131"/>
      <c r="X57" s="131"/>
      <c r="Y57" s="131"/>
      <c r="Z57" s="131"/>
      <c r="AA57" s="92"/>
      <c r="AB57" s="92"/>
      <c r="AC57" s="92"/>
      <c r="AD57" s="92"/>
      <c r="AE57" s="92"/>
      <c r="AF57" s="92"/>
      <c r="AG57" s="92"/>
      <c r="AH57" s="92"/>
      <c r="AI57" s="92"/>
      <c r="AJ57" s="92"/>
      <c r="AK57" s="92"/>
      <c r="AL57" s="92"/>
      <c r="AM57" s="92"/>
    </row>
    <row r="58" spans="1:39" ht="18" customHeight="1">
      <c r="F58" s="1042"/>
      <c r="G58" s="1041"/>
      <c r="H58" s="1041"/>
      <c r="I58" s="1041"/>
      <c r="J58" s="131"/>
      <c r="K58" s="131"/>
      <c r="L58" s="131"/>
      <c r="M58" s="131"/>
      <c r="N58" s="131"/>
      <c r="O58" s="131"/>
      <c r="P58" s="131"/>
      <c r="Q58" s="131"/>
      <c r="R58" s="131"/>
      <c r="S58" s="131"/>
      <c r="T58" s="131"/>
      <c r="U58" s="131"/>
      <c r="V58" s="131"/>
      <c r="W58" s="131"/>
      <c r="X58" s="131"/>
      <c r="Y58" s="131"/>
      <c r="Z58" s="131"/>
      <c r="AA58" s="92"/>
      <c r="AB58" s="92"/>
      <c r="AC58" s="92"/>
      <c r="AD58" s="92"/>
      <c r="AE58" s="92"/>
      <c r="AF58" s="92"/>
      <c r="AG58" s="92"/>
      <c r="AH58" s="92"/>
      <c r="AI58" s="92"/>
      <c r="AJ58" s="92"/>
      <c r="AK58" s="92"/>
      <c r="AL58" s="92"/>
      <c r="AM58" s="92"/>
    </row>
    <row r="59" spans="1:39">
      <c r="J59" s="131"/>
      <c r="K59" s="131"/>
      <c r="L59" s="131"/>
      <c r="M59" s="131"/>
      <c r="N59" s="131"/>
      <c r="O59" s="131"/>
      <c r="P59" s="131"/>
      <c r="Q59" s="131"/>
      <c r="R59" s="131"/>
      <c r="S59" s="131"/>
      <c r="T59" s="131"/>
      <c r="U59" s="131"/>
      <c r="V59" s="131"/>
      <c r="W59" s="131"/>
      <c r="X59" s="131"/>
      <c r="Y59" s="131"/>
      <c r="Z59" s="131"/>
      <c r="AA59" s="92"/>
      <c r="AB59" s="92"/>
      <c r="AC59" s="92"/>
      <c r="AD59" s="92"/>
      <c r="AE59" s="92"/>
      <c r="AF59" s="92"/>
      <c r="AG59" s="92"/>
      <c r="AH59" s="92"/>
      <c r="AI59" s="92"/>
      <c r="AJ59" s="92"/>
      <c r="AK59" s="92"/>
      <c r="AL59" s="92"/>
      <c r="AM59" s="92"/>
    </row>
    <row r="60" spans="1:39">
      <c r="AM60" s="92"/>
    </row>
    <row r="61" spans="1:39">
      <c r="I61" s="47"/>
      <c r="J61" s="47"/>
      <c r="K61" s="47"/>
      <c r="L61" s="47"/>
      <c r="M61" s="47"/>
      <c r="N61" s="47"/>
      <c r="AM61" s="92"/>
    </row>
    <row r="62" spans="1:39">
      <c r="I62" s="47"/>
      <c r="J62" s="47"/>
      <c r="K62" s="47"/>
      <c r="L62" s="47"/>
      <c r="M62" s="47"/>
      <c r="N62" s="47"/>
      <c r="AM62" s="92"/>
    </row>
    <row r="63" spans="1:39">
      <c r="I63" s="47"/>
      <c r="J63" s="47"/>
      <c r="K63" s="47"/>
      <c r="L63" s="47"/>
      <c r="M63" s="47"/>
      <c r="N63" s="47"/>
      <c r="AM63" s="92"/>
    </row>
    <row r="64" spans="1:39">
      <c r="B64" s="1030"/>
      <c r="C64" s="1030"/>
      <c r="D64" s="1030"/>
      <c r="E64" s="1030"/>
      <c r="F64" s="1030"/>
      <c r="G64" s="1030"/>
      <c r="H64" s="1030"/>
      <c r="I64" s="92"/>
      <c r="J64" s="92"/>
      <c r="K64" s="92"/>
      <c r="L64" s="92"/>
      <c r="M64" s="92"/>
      <c r="N64" s="92"/>
      <c r="O64" s="131"/>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92"/>
    </row>
    <row r="65" spans="2:39" ht="13.5">
      <c r="B65" s="1043"/>
      <c r="C65" s="1043"/>
      <c r="D65" s="1043"/>
      <c r="E65" s="132"/>
      <c r="F65" s="1043"/>
      <c r="G65" s="1043"/>
      <c r="H65" s="1043"/>
      <c r="I65" s="92"/>
      <c r="J65" s="92"/>
      <c r="K65" s="92"/>
      <c r="L65" s="92"/>
      <c r="M65" s="92"/>
      <c r="N65" s="92"/>
      <c r="O65" s="131"/>
      <c r="P65" s="863"/>
      <c r="Q65" s="594"/>
      <c r="R65" s="594"/>
      <c r="S65" s="594"/>
      <c r="T65" s="594"/>
      <c r="U65" s="594"/>
      <c r="V65" s="594"/>
      <c r="W65" s="594"/>
      <c r="X65" s="594"/>
      <c r="Y65" s="594"/>
      <c r="Z65" s="594"/>
      <c r="AA65" s="594"/>
      <c r="AB65" s="594"/>
      <c r="AC65" s="594"/>
      <c r="AD65" s="594"/>
      <c r="AE65" s="594"/>
      <c r="AF65" s="594"/>
      <c r="AG65" s="594"/>
      <c r="AH65" s="594"/>
      <c r="AI65" s="594"/>
      <c r="AJ65" s="594"/>
      <c r="AK65" s="594"/>
      <c r="AL65" s="594"/>
      <c r="AM65" s="92"/>
    </row>
    <row r="66" spans="2:39" ht="13.5">
      <c r="I66" s="92"/>
      <c r="J66" s="92"/>
      <c r="K66" s="92"/>
      <c r="L66" s="92"/>
      <c r="M66" s="92"/>
      <c r="N66" s="92"/>
      <c r="O66" s="133"/>
      <c r="P66" s="863"/>
      <c r="Q66" s="594"/>
      <c r="R66" s="594"/>
      <c r="S66" s="594"/>
      <c r="T66" s="594"/>
      <c r="U66" s="594"/>
      <c r="V66" s="594"/>
      <c r="W66" s="594"/>
      <c r="X66" s="594"/>
      <c r="Y66" s="594"/>
      <c r="Z66" s="594"/>
      <c r="AA66" s="594"/>
      <c r="AB66" s="594"/>
      <c r="AC66" s="594"/>
      <c r="AD66" s="594"/>
      <c r="AE66" s="594"/>
      <c r="AF66" s="594"/>
      <c r="AG66" s="594"/>
      <c r="AH66" s="594"/>
      <c r="AI66" s="594"/>
      <c r="AJ66" s="594"/>
      <c r="AK66" s="594"/>
      <c r="AL66" s="594"/>
      <c r="AM66" s="92"/>
    </row>
    <row r="67" spans="2:39" ht="13.5">
      <c r="B67" s="1030"/>
      <c r="C67" s="1030"/>
      <c r="D67" s="1030"/>
      <c r="E67" s="1030"/>
      <c r="F67" s="1030"/>
      <c r="G67" s="1030"/>
      <c r="H67" s="1030"/>
      <c r="I67" s="92"/>
      <c r="J67" s="92"/>
      <c r="K67" s="92"/>
      <c r="L67" s="92"/>
      <c r="M67" s="92"/>
      <c r="N67" s="92"/>
      <c r="O67" s="131"/>
      <c r="P67" s="863"/>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92"/>
    </row>
    <row r="68" spans="2:39" ht="13.5">
      <c r="B68" s="1043"/>
      <c r="C68" s="1043"/>
      <c r="D68" s="1043"/>
      <c r="E68" s="132"/>
      <c r="F68" s="1043"/>
      <c r="G68" s="1043"/>
      <c r="H68" s="1043"/>
      <c r="I68" s="92"/>
      <c r="J68" s="92"/>
      <c r="K68" s="92"/>
      <c r="L68" s="92"/>
      <c r="M68" s="92"/>
      <c r="N68" s="92"/>
      <c r="O68" s="131"/>
      <c r="P68" s="863"/>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92"/>
    </row>
    <row r="69" spans="2:39" ht="13.5">
      <c r="I69" s="92"/>
      <c r="J69" s="92"/>
      <c r="K69" s="92"/>
      <c r="L69" s="92"/>
      <c r="M69" s="92"/>
      <c r="N69" s="92"/>
      <c r="O69" s="133"/>
      <c r="P69" s="863"/>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92"/>
    </row>
    <row r="70" spans="2:39" ht="13.5">
      <c r="B70" s="1030"/>
      <c r="C70" s="1030"/>
      <c r="D70" s="1030"/>
      <c r="E70" s="1030"/>
      <c r="F70" s="1030"/>
      <c r="G70" s="1030"/>
      <c r="H70" s="1030"/>
      <c r="I70" s="92"/>
      <c r="J70" s="92"/>
      <c r="K70" s="92"/>
      <c r="L70" s="92"/>
      <c r="M70" s="92"/>
      <c r="N70" s="92"/>
      <c r="O70" s="131"/>
      <c r="P70" s="863"/>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92"/>
    </row>
    <row r="71" spans="2:39" ht="13.5">
      <c r="B71" s="1043"/>
      <c r="C71" s="1043"/>
      <c r="D71" s="1043"/>
      <c r="E71" s="132"/>
      <c r="F71" s="1043"/>
      <c r="G71" s="1043"/>
      <c r="H71" s="1043"/>
      <c r="I71" s="92"/>
      <c r="J71" s="92"/>
      <c r="K71" s="92"/>
      <c r="L71" s="92"/>
      <c r="M71" s="92"/>
      <c r="N71" s="92"/>
      <c r="O71" s="131"/>
      <c r="P71" s="863"/>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92"/>
    </row>
    <row r="72" spans="2:39" ht="13.5">
      <c r="I72" s="92"/>
      <c r="J72" s="92"/>
      <c r="K72" s="92"/>
      <c r="L72" s="92"/>
      <c r="M72" s="92"/>
      <c r="N72" s="92"/>
      <c r="O72" s="133"/>
      <c r="P72" s="863"/>
      <c r="Q72" s="594"/>
      <c r="R72" s="594"/>
      <c r="S72" s="594"/>
      <c r="T72" s="594"/>
      <c r="U72" s="594"/>
      <c r="V72" s="594"/>
      <c r="W72" s="594"/>
      <c r="X72" s="594"/>
      <c r="Y72" s="594"/>
      <c r="Z72" s="594"/>
      <c r="AA72" s="594"/>
      <c r="AB72" s="594"/>
      <c r="AC72" s="594"/>
      <c r="AD72" s="594"/>
      <c r="AE72" s="594"/>
      <c r="AF72" s="594"/>
      <c r="AG72" s="594"/>
      <c r="AH72" s="594"/>
      <c r="AI72" s="594"/>
      <c r="AJ72" s="594"/>
      <c r="AK72" s="594"/>
      <c r="AL72" s="594"/>
      <c r="AM72" s="92"/>
    </row>
    <row r="75" spans="2:39">
      <c r="J75" s="47"/>
      <c r="K75" s="47"/>
      <c r="L75" s="47"/>
      <c r="M75" s="47"/>
      <c r="N75" s="47"/>
      <c r="O75" s="47"/>
      <c r="P75" s="47"/>
      <c r="Q75" s="47"/>
      <c r="R75" s="47"/>
      <c r="S75" s="47"/>
      <c r="T75" s="47"/>
      <c r="U75" s="47"/>
      <c r="V75" s="47"/>
      <c r="W75" s="47"/>
      <c r="X75" s="47"/>
      <c r="Y75" s="47"/>
      <c r="Z75" s="47"/>
      <c r="AA75" s="142"/>
      <c r="AB75" s="142"/>
      <c r="AC75" s="142"/>
      <c r="AD75" s="142"/>
      <c r="AE75" s="142"/>
      <c r="AF75" s="142"/>
      <c r="AG75" s="142"/>
      <c r="AH75" s="142"/>
      <c r="AI75" s="142"/>
      <c r="AJ75" s="142"/>
      <c r="AK75" s="142"/>
      <c r="AL75" s="142"/>
      <c r="AM75" s="142"/>
    </row>
    <row r="76" spans="2:39">
      <c r="J76" s="47"/>
      <c r="K76" s="47"/>
      <c r="L76" s="47"/>
      <c r="M76" s="47"/>
      <c r="N76" s="47"/>
      <c r="O76" s="47"/>
      <c r="P76" s="47"/>
      <c r="Q76" s="47"/>
      <c r="R76" s="47"/>
      <c r="S76" s="47"/>
      <c r="T76" s="47"/>
      <c r="U76" s="47"/>
      <c r="V76" s="47"/>
      <c r="W76" s="47"/>
      <c r="X76" s="47"/>
      <c r="Y76" s="47"/>
      <c r="Z76" s="47"/>
      <c r="AA76" s="142"/>
      <c r="AB76" s="142"/>
      <c r="AC76" s="142"/>
      <c r="AD76" s="142"/>
      <c r="AE76" s="142"/>
      <c r="AF76" s="142"/>
      <c r="AG76" s="142"/>
      <c r="AH76" s="142"/>
      <c r="AI76" s="142"/>
      <c r="AJ76" s="142"/>
      <c r="AK76" s="142"/>
      <c r="AL76" s="142"/>
      <c r="AM76" s="142"/>
    </row>
    <row r="77" spans="2:39">
      <c r="J77" s="131"/>
      <c r="K77" s="131"/>
      <c r="L77" s="131"/>
      <c r="M77" s="131"/>
      <c r="N77" s="131"/>
      <c r="O77" s="131"/>
      <c r="P77" s="131"/>
      <c r="Q77" s="131"/>
      <c r="R77" s="131"/>
      <c r="S77" s="131"/>
      <c r="T77" s="131"/>
      <c r="U77" s="131"/>
      <c r="V77" s="131"/>
      <c r="W77" s="131"/>
      <c r="X77" s="131"/>
      <c r="Y77" s="131"/>
      <c r="Z77" s="131"/>
      <c r="AA77" s="92"/>
      <c r="AB77" s="92"/>
      <c r="AC77" s="92"/>
      <c r="AD77" s="92"/>
      <c r="AE77" s="92"/>
      <c r="AF77" s="92"/>
      <c r="AG77" s="92"/>
      <c r="AH77" s="92"/>
      <c r="AI77" s="92"/>
      <c r="AJ77" s="92"/>
      <c r="AK77" s="92"/>
      <c r="AL77" s="92"/>
      <c r="AM77" s="92"/>
    </row>
    <row r="78" spans="2:39">
      <c r="C78" s="1041"/>
      <c r="D78" s="1041"/>
      <c r="E78" s="1041"/>
      <c r="F78" s="1041"/>
      <c r="G78" s="1041"/>
      <c r="H78" s="1041"/>
      <c r="I78" s="1041"/>
      <c r="J78" s="131"/>
      <c r="K78" s="131"/>
      <c r="L78" s="131"/>
      <c r="M78" s="131"/>
      <c r="N78" s="131"/>
      <c r="O78" s="131"/>
      <c r="P78" s="131"/>
      <c r="Q78" s="131"/>
      <c r="R78" s="131"/>
      <c r="S78" s="131"/>
      <c r="T78" s="131"/>
      <c r="U78" s="131"/>
      <c r="V78" s="131"/>
      <c r="W78" s="131"/>
      <c r="X78" s="131"/>
      <c r="Y78" s="131"/>
      <c r="Z78" s="131"/>
      <c r="AA78" s="92"/>
      <c r="AB78" s="92"/>
      <c r="AC78" s="92"/>
      <c r="AD78" s="92"/>
      <c r="AE78" s="92"/>
      <c r="AF78" s="92"/>
      <c r="AG78" s="92"/>
      <c r="AH78" s="92"/>
      <c r="AI78" s="92"/>
      <c r="AJ78" s="92"/>
      <c r="AK78" s="92"/>
      <c r="AL78" s="92"/>
      <c r="AM78" s="92"/>
    </row>
    <row r="79" spans="2:39">
      <c r="J79" s="131"/>
      <c r="K79" s="131"/>
      <c r="L79" s="131"/>
      <c r="M79" s="131"/>
      <c r="N79" s="131"/>
      <c r="O79" s="131"/>
      <c r="P79" s="131"/>
      <c r="Q79" s="131"/>
      <c r="R79" s="131"/>
      <c r="S79" s="131"/>
      <c r="T79" s="131"/>
      <c r="U79" s="131"/>
      <c r="V79" s="131"/>
      <c r="W79" s="131"/>
      <c r="X79" s="131"/>
      <c r="Y79" s="131"/>
      <c r="Z79" s="131"/>
      <c r="AA79" s="92"/>
      <c r="AB79" s="92"/>
      <c r="AC79" s="92"/>
      <c r="AD79" s="92"/>
      <c r="AE79" s="92"/>
      <c r="AF79" s="92"/>
      <c r="AG79" s="92"/>
      <c r="AH79" s="92"/>
      <c r="AI79" s="92"/>
      <c r="AJ79" s="92"/>
      <c r="AK79" s="92"/>
      <c r="AL79" s="92"/>
      <c r="AM79" s="92"/>
    </row>
    <row r="80" spans="2:39">
      <c r="C80" s="1041"/>
      <c r="D80" s="1041"/>
      <c r="E80" s="1041"/>
      <c r="F80" s="1041"/>
      <c r="G80" s="1041"/>
      <c r="H80" s="1041"/>
      <c r="I80" s="1041"/>
      <c r="J80" s="131"/>
      <c r="K80" s="131"/>
      <c r="L80" s="131"/>
      <c r="M80" s="131"/>
      <c r="N80" s="131"/>
      <c r="O80" s="131"/>
      <c r="P80" s="131"/>
      <c r="Q80" s="131"/>
      <c r="R80" s="131"/>
      <c r="S80" s="131"/>
      <c r="T80" s="131"/>
      <c r="U80" s="131"/>
      <c r="V80" s="131"/>
      <c r="W80" s="131"/>
      <c r="X80" s="131"/>
      <c r="Y80" s="131"/>
      <c r="Z80" s="131"/>
      <c r="AA80" s="92"/>
      <c r="AB80" s="92"/>
      <c r="AC80" s="92"/>
      <c r="AD80" s="92"/>
      <c r="AE80" s="92"/>
      <c r="AF80" s="92"/>
      <c r="AG80" s="92"/>
      <c r="AH80" s="92"/>
      <c r="AI80" s="92"/>
      <c r="AJ80" s="92"/>
      <c r="AK80" s="92"/>
      <c r="AL80" s="92"/>
      <c r="AM80" s="92"/>
    </row>
    <row r="81" spans="3:39">
      <c r="J81" s="131"/>
      <c r="K81" s="131"/>
      <c r="L81" s="131"/>
      <c r="M81" s="131"/>
      <c r="N81" s="131"/>
      <c r="O81" s="131"/>
      <c r="P81" s="131"/>
      <c r="Q81" s="131"/>
      <c r="R81" s="131"/>
      <c r="S81" s="131"/>
      <c r="T81" s="131"/>
      <c r="U81" s="131"/>
      <c r="V81" s="131"/>
      <c r="W81" s="131"/>
      <c r="X81" s="131"/>
      <c r="Y81" s="131"/>
      <c r="Z81" s="131"/>
      <c r="AA81" s="92"/>
      <c r="AB81" s="92"/>
      <c r="AC81" s="92"/>
      <c r="AD81" s="92"/>
      <c r="AE81" s="92"/>
      <c r="AF81" s="92"/>
      <c r="AG81" s="92"/>
      <c r="AH81" s="92"/>
      <c r="AI81" s="92"/>
      <c r="AJ81" s="92"/>
      <c r="AK81" s="92"/>
      <c r="AL81" s="92"/>
      <c r="AM81" s="92"/>
    </row>
    <row r="82" spans="3:39">
      <c r="C82" s="1041"/>
      <c r="D82" s="1041"/>
      <c r="E82" s="1041"/>
      <c r="F82" s="1041"/>
      <c r="G82" s="1041"/>
      <c r="H82" s="1041"/>
      <c r="I82" s="1041"/>
      <c r="J82" s="131"/>
      <c r="K82" s="131"/>
      <c r="L82" s="131"/>
      <c r="M82" s="131"/>
      <c r="N82" s="131"/>
      <c r="O82" s="131"/>
      <c r="P82" s="131"/>
      <c r="Q82" s="131"/>
      <c r="R82" s="131"/>
      <c r="S82" s="131"/>
      <c r="T82" s="131"/>
      <c r="U82" s="131"/>
      <c r="V82" s="131"/>
      <c r="W82" s="131"/>
      <c r="X82" s="131"/>
      <c r="Y82" s="131"/>
      <c r="Z82" s="131"/>
      <c r="AA82" s="92"/>
      <c r="AB82" s="92"/>
      <c r="AC82" s="92"/>
      <c r="AD82" s="92"/>
      <c r="AE82" s="92"/>
      <c r="AF82" s="92"/>
      <c r="AG82" s="92"/>
      <c r="AH82" s="92"/>
      <c r="AI82" s="92"/>
      <c r="AJ82" s="92"/>
      <c r="AK82" s="92"/>
      <c r="AL82" s="92"/>
      <c r="AM82" s="92"/>
    </row>
    <row r="83" spans="3:39">
      <c r="J83" s="131"/>
      <c r="K83" s="131"/>
      <c r="L83" s="131"/>
      <c r="M83" s="131"/>
      <c r="N83" s="131"/>
      <c r="O83" s="131"/>
      <c r="P83" s="131"/>
      <c r="Q83" s="131"/>
      <c r="R83" s="131"/>
      <c r="S83" s="131"/>
      <c r="T83" s="131"/>
      <c r="U83" s="131"/>
      <c r="V83" s="131"/>
      <c r="W83" s="131"/>
      <c r="X83" s="131"/>
      <c r="Y83" s="131"/>
      <c r="Z83" s="131"/>
      <c r="AA83" s="92"/>
      <c r="AB83" s="92"/>
      <c r="AC83" s="92"/>
      <c r="AD83" s="92"/>
      <c r="AE83" s="92"/>
      <c r="AF83" s="92"/>
      <c r="AG83" s="92"/>
      <c r="AH83" s="92"/>
      <c r="AI83" s="92"/>
      <c r="AJ83" s="92"/>
      <c r="AK83" s="92"/>
      <c r="AL83" s="92"/>
      <c r="AM83" s="92"/>
    </row>
    <row r="84" spans="3:39">
      <c r="C84" s="1041"/>
      <c r="D84" s="1041"/>
      <c r="E84" s="1041"/>
      <c r="F84" s="1041"/>
      <c r="G84" s="1041"/>
      <c r="H84" s="1041"/>
      <c r="I84" s="1041"/>
      <c r="J84" s="131"/>
      <c r="K84" s="131"/>
      <c r="L84" s="131"/>
      <c r="M84" s="131"/>
      <c r="N84" s="131"/>
      <c r="O84" s="131"/>
      <c r="P84" s="131"/>
      <c r="Q84" s="131"/>
      <c r="R84" s="131"/>
      <c r="S84" s="131"/>
      <c r="T84" s="131"/>
      <c r="U84" s="131"/>
      <c r="V84" s="131"/>
      <c r="W84" s="131"/>
      <c r="X84" s="131"/>
      <c r="Y84" s="131"/>
      <c r="Z84" s="131"/>
      <c r="AA84" s="92"/>
      <c r="AB84" s="92"/>
      <c r="AC84" s="92"/>
      <c r="AD84" s="92"/>
      <c r="AE84" s="92"/>
      <c r="AF84" s="92"/>
      <c r="AG84" s="92"/>
      <c r="AH84" s="92"/>
      <c r="AI84" s="92"/>
      <c r="AJ84" s="92"/>
      <c r="AK84" s="92"/>
      <c r="AL84" s="92"/>
      <c r="AM84" s="92"/>
    </row>
    <row r="85" spans="3:39">
      <c r="J85" s="131"/>
      <c r="K85" s="131"/>
      <c r="L85" s="131"/>
      <c r="M85" s="131"/>
      <c r="N85" s="131"/>
      <c r="O85" s="131"/>
      <c r="P85" s="131"/>
      <c r="Q85" s="131"/>
      <c r="R85" s="131"/>
      <c r="S85" s="131"/>
      <c r="T85" s="131"/>
      <c r="U85" s="131"/>
      <c r="V85" s="131"/>
      <c r="W85" s="131"/>
      <c r="X85" s="131"/>
      <c r="Y85" s="131"/>
      <c r="Z85" s="131"/>
      <c r="AA85" s="92"/>
      <c r="AB85" s="92"/>
      <c r="AC85" s="92"/>
      <c r="AD85" s="92"/>
      <c r="AE85" s="92"/>
      <c r="AF85" s="92"/>
      <c r="AG85" s="92"/>
      <c r="AH85" s="92"/>
      <c r="AI85" s="92"/>
      <c r="AJ85" s="92"/>
      <c r="AK85" s="92"/>
      <c r="AL85" s="92"/>
      <c r="AM85" s="92"/>
    </row>
    <row r="86" spans="3:39">
      <c r="C86" s="1041"/>
      <c r="D86" s="1041"/>
      <c r="E86" s="1041"/>
      <c r="F86" s="1041"/>
      <c r="G86" s="1041"/>
      <c r="H86" s="1041"/>
      <c r="I86" s="1041"/>
      <c r="J86" s="131"/>
      <c r="K86" s="131"/>
      <c r="L86" s="131"/>
      <c r="M86" s="131"/>
      <c r="N86" s="131"/>
      <c r="O86" s="131"/>
      <c r="P86" s="131"/>
      <c r="Q86" s="131"/>
      <c r="R86" s="131"/>
      <c r="S86" s="131"/>
      <c r="T86" s="131"/>
      <c r="U86" s="131"/>
      <c r="V86" s="131"/>
      <c r="W86" s="131"/>
      <c r="X86" s="131"/>
      <c r="Y86" s="131"/>
      <c r="Z86" s="131"/>
      <c r="AA86" s="92"/>
      <c r="AB86" s="92"/>
      <c r="AC86" s="92"/>
      <c r="AD86" s="92"/>
      <c r="AE86" s="92"/>
      <c r="AF86" s="92"/>
      <c r="AG86" s="92"/>
      <c r="AH86" s="92"/>
      <c r="AI86" s="92"/>
      <c r="AJ86" s="92"/>
      <c r="AK86" s="92"/>
      <c r="AL86" s="92"/>
      <c r="AM86" s="92"/>
    </row>
    <row r="87" spans="3:39">
      <c r="J87" s="131"/>
      <c r="K87" s="131"/>
      <c r="L87" s="131"/>
      <c r="M87" s="131"/>
      <c r="N87" s="131"/>
      <c r="O87" s="131"/>
      <c r="P87" s="131"/>
      <c r="Q87" s="131"/>
      <c r="R87" s="131"/>
      <c r="S87" s="131"/>
      <c r="T87" s="131"/>
      <c r="U87" s="131"/>
      <c r="V87" s="131"/>
      <c r="W87" s="131"/>
      <c r="X87" s="131"/>
      <c r="Y87" s="131"/>
      <c r="Z87" s="131"/>
      <c r="AA87" s="92"/>
      <c r="AB87" s="92"/>
      <c r="AC87" s="92"/>
      <c r="AD87" s="92"/>
      <c r="AE87" s="92"/>
      <c r="AF87" s="92"/>
      <c r="AG87" s="92"/>
      <c r="AH87" s="92"/>
      <c r="AI87" s="92"/>
      <c r="AJ87" s="92"/>
      <c r="AK87" s="92"/>
      <c r="AL87" s="92"/>
      <c r="AM87" s="92"/>
    </row>
    <row r="88" spans="3:39">
      <c r="C88" s="1041"/>
      <c r="D88" s="1041"/>
      <c r="E88" s="1041"/>
      <c r="F88" s="1041"/>
      <c r="G88" s="1041"/>
      <c r="H88" s="1041"/>
      <c r="I88" s="1041"/>
      <c r="J88" s="131"/>
      <c r="K88" s="131"/>
      <c r="L88" s="131"/>
      <c r="M88" s="131"/>
      <c r="N88" s="131"/>
      <c r="O88" s="131"/>
      <c r="P88" s="131"/>
      <c r="Q88" s="131"/>
      <c r="R88" s="131"/>
      <c r="S88" s="131"/>
      <c r="T88" s="131"/>
      <c r="U88" s="131"/>
      <c r="V88" s="131"/>
      <c r="W88" s="131"/>
      <c r="X88" s="131"/>
      <c r="Y88" s="131"/>
      <c r="Z88" s="131"/>
      <c r="AA88" s="92"/>
      <c r="AB88" s="92"/>
      <c r="AC88" s="92"/>
      <c r="AD88" s="92"/>
      <c r="AE88" s="92"/>
      <c r="AF88" s="92"/>
      <c r="AG88" s="92"/>
      <c r="AH88" s="92"/>
      <c r="AI88" s="92"/>
      <c r="AJ88" s="92"/>
      <c r="AK88" s="92"/>
      <c r="AL88" s="92"/>
      <c r="AM88" s="92"/>
    </row>
    <row r="89" spans="3:39">
      <c r="C89" s="28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row>
  </sheetData>
  <sheetProtection algorithmName="SHA-512" hashValue="OTSwfLFz2jDlgFeNzG9qRM+f7ksiv/VMVofLcbOhTcvSGk3ShWpfsyDsXBjYRoCDqX+XXGSn0jig3ETRB4ElUA==" saltValue="JRqKcYPqiMjD2jiXlnqP6Q==" spinCount="100000" sheet="1" objects="1" scenarios="1"/>
  <mergeCells count="123">
    <mergeCell ref="D53:AA53"/>
    <mergeCell ref="B44:H44"/>
    <mergeCell ref="I44:N46"/>
    <mergeCell ref="P44:AL44"/>
    <mergeCell ref="B45:D45"/>
    <mergeCell ref="F45:H45"/>
    <mergeCell ref="P45:AL45"/>
    <mergeCell ref="B46:H46"/>
    <mergeCell ref="P46:AL46"/>
    <mergeCell ref="B47:H47"/>
    <mergeCell ref="I47:N49"/>
    <mergeCell ref="P47:AL47"/>
    <mergeCell ref="B48:D48"/>
    <mergeCell ref="F48:H48"/>
    <mergeCell ref="P48:AL48"/>
    <mergeCell ref="B49:H49"/>
    <mergeCell ref="P49:AL49"/>
    <mergeCell ref="B50:H50"/>
    <mergeCell ref="I50:N52"/>
    <mergeCell ref="P50:AL50"/>
    <mergeCell ref="B51:D51"/>
    <mergeCell ref="F51:H51"/>
    <mergeCell ref="P51:AL51"/>
    <mergeCell ref="B52:H52"/>
    <mergeCell ref="P52:AL52"/>
    <mergeCell ref="D37:AL37"/>
    <mergeCell ref="B38:H38"/>
    <mergeCell ref="I38:N40"/>
    <mergeCell ref="B39:H39"/>
    <mergeCell ref="B40:H40"/>
    <mergeCell ref="B41:H41"/>
    <mergeCell ref="I41:N43"/>
    <mergeCell ref="P41:AL41"/>
    <mergeCell ref="B42:D42"/>
    <mergeCell ref="F42:H42"/>
    <mergeCell ref="P42:AL42"/>
    <mergeCell ref="B43:H43"/>
    <mergeCell ref="P43:AL43"/>
    <mergeCell ref="O38:AL40"/>
    <mergeCell ref="B30:H30"/>
    <mergeCell ref="I30:N32"/>
    <mergeCell ref="B31:D31"/>
    <mergeCell ref="F31:H31"/>
    <mergeCell ref="P30:AL30"/>
    <mergeCell ref="P31:AL31"/>
    <mergeCell ref="B32:H32"/>
    <mergeCell ref="P32:AL32"/>
    <mergeCell ref="B27:H27"/>
    <mergeCell ref="I27:N29"/>
    <mergeCell ref="B28:D28"/>
    <mergeCell ref="F28:H28"/>
    <mergeCell ref="B29:H29"/>
    <mergeCell ref="P27:AL27"/>
    <mergeCell ref="P28:AL28"/>
    <mergeCell ref="P29:AL29"/>
    <mergeCell ref="B33:H33"/>
    <mergeCell ref="I33:N35"/>
    <mergeCell ref="P33:AL33"/>
    <mergeCell ref="B34:D34"/>
    <mergeCell ref="F34:H34"/>
    <mergeCell ref="P34:AL34"/>
    <mergeCell ref="B35:H35"/>
    <mergeCell ref="P35:AL35"/>
    <mergeCell ref="B37:C37"/>
    <mergeCell ref="P25:AL25"/>
    <mergeCell ref="P26:AL26"/>
    <mergeCell ref="B21:H21"/>
    <mergeCell ref="I21:N23"/>
    <mergeCell ref="B22:D22"/>
    <mergeCell ref="F22:H22"/>
    <mergeCell ref="B23:H23"/>
    <mergeCell ref="P23:AL23"/>
    <mergeCell ref="B18:H18"/>
    <mergeCell ref="I18:N20"/>
    <mergeCell ref="B19:D19"/>
    <mergeCell ref="F19:H19"/>
    <mergeCell ref="B20:H20"/>
    <mergeCell ref="P21:AL21"/>
    <mergeCell ref="P22:AL22"/>
    <mergeCell ref="B24:H24"/>
    <mergeCell ref="I24:N26"/>
    <mergeCell ref="B25:D25"/>
    <mergeCell ref="F25:H25"/>
    <mergeCell ref="B26:H26"/>
    <mergeCell ref="P24:AL24"/>
    <mergeCell ref="P18:AL18"/>
    <mergeCell ref="P19:AL19"/>
    <mergeCell ref="P20:AL20"/>
    <mergeCell ref="E5:AL5"/>
    <mergeCell ref="A1:AM1"/>
    <mergeCell ref="A3:Z3"/>
    <mergeCell ref="AA3:AM3"/>
    <mergeCell ref="B4:C4"/>
    <mergeCell ref="D4:AL4"/>
    <mergeCell ref="B12:H12"/>
    <mergeCell ref="I12:N14"/>
    <mergeCell ref="B13:D13"/>
    <mergeCell ref="F13:H13"/>
    <mergeCell ref="B14:H14"/>
    <mergeCell ref="B6:H6"/>
    <mergeCell ref="I6:N8"/>
    <mergeCell ref="B7:H7"/>
    <mergeCell ref="B8:H8"/>
    <mergeCell ref="B9:H9"/>
    <mergeCell ref="I9:N11"/>
    <mergeCell ref="B10:D10"/>
    <mergeCell ref="F10:H10"/>
    <mergeCell ref="P13:AL13"/>
    <mergeCell ref="P14:AL14"/>
    <mergeCell ref="O6:AL8"/>
    <mergeCell ref="B11:H11"/>
    <mergeCell ref="P9:AL9"/>
    <mergeCell ref="P10:AL10"/>
    <mergeCell ref="P11:AL11"/>
    <mergeCell ref="P12:AL12"/>
    <mergeCell ref="B15:H15"/>
    <mergeCell ref="I15:N17"/>
    <mergeCell ref="B16:D16"/>
    <mergeCell ref="F16:H16"/>
    <mergeCell ref="B17:H17"/>
    <mergeCell ref="P15:AL15"/>
    <mergeCell ref="P16:AL16"/>
    <mergeCell ref="P17:AL17"/>
  </mergeCells>
  <phoneticPr fontId="4"/>
  <conditionalFormatting sqref="B9:I9 O9:AL35 B10:H11 B12:I12 B13:H14 B15:I15 B16:H17 B18:I18 B19:H20 B21:I21 B22:H23 B24:I24 B25:H26 B27:I27 B28:H29 O41:AL52 O64:AL72">
    <cfRule type="containsBlanks" dxfId="96" priority="24">
      <formula>LEN(TRIM(B9))=0</formula>
    </cfRule>
  </conditionalFormatting>
  <conditionalFormatting sqref="B30:I30 B31:H32">
    <cfRule type="containsBlanks" dxfId="95" priority="15">
      <formula>LEN(TRIM(B30))=0</formula>
    </cfRule>
  </conditionalFormatting>
  <conditionalFormatting sqref="B33:I33 B34:H35">
    <cfRule type="containsBlanks" dxfId="94" priority="12">
      <formula>LEN(TRIM(B33))=0</formula>
    </cfRule>
  </conditionalFormatting>
  <conditionalFormatting sqref="B41:I41 B42:H43 B47:I47 B48:H49">
    <cfRule type="containsBlanks" dxfId="93" priority="9">
      <formula>LEN(TRIM(B41))=0</formula>
    </cfRule>
  </conditionalFormatting>
  <conditionalFormatting sqref="B44:I44 B45:H46">
    <cfRule type="containsBlanks" dxfId="92" priority="3">
      <formula>LEN(TRIM(B44))=0</formula>
    </cfRule>
  </conditionalFormatting>
  <conditionalFormatting sqref="B50:I50 B51:H52">
    <cfRule type="containsBlanks" dxfId="91" priority="6">
      <formula>LEN(TRIM(B50))=0</formula>
    </cfRule>
  </conditionalFormatting>
  <conditionalFormatting sqref="B64:I64 B65:H66 B67:I67 B68:H69">
    <cfRule type="containsBlanks" dxfId="90" priority="21">
      <formula>LEN(TRIM(B64))=0</formula>
    </cfRule>
  </conditionalFormatting>
  <conditionalFormatting sqref="B70:I70 B71:H72">
    <cfRule type="containsBlanks" dxfId="89" priority="18">
      <formula>LEN(TRIM(B70))=0</formula>
    </cfRule>
  </conditionalFormatting>
  <printOptions horizontalCentered="1"/>
  <pageMargins left="0.70866141732283472" right="0.31496062992125984" top="0.39370078740157483" bottom="0.39370078740157483" header="0" footer="0"/>
  <pageSetup paperSize="9" scale="99"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61A25-0E56-402A-BCAA-9CE1EBBFA93A}">
  <sheetPr>
    <tabColor theme="8" tint="0.59999389629810485"/>
  </sheetPr>
  <dimension ref="A1:AT61"/>
  <sheetViews>
    <sheetView showGridLines="0" view="pageBreakPreview" zoomScaleNormal="100" zoomScaleSheetLayoutView="100" workbookViewId="0">
      <selection activeCell="AE15" sqref="AE15"/>
    </sheetView>
  </sheetViews>
  <sheetFormatPr defaultColWidth="8" defaultRowHeight="12"/>
  <cols>
    <col min="1" max="1" width="1.375" style="22" customWidth="1"/>
    <col min="2" max="2" width="1.625" style="22" customWidth="1"/>
    <col min="3" max="27" width="2.375" style="22" customWidth="1"/>
    <col min="28" max="28" width="2.625" style="22" customWidth="1"/>
    <col min="29" max="39" width="2.375" style="22" customWidth="1"/>
    <col min="40" max="40" width="2.125" style="22" customWidth="1"/>
    <col min="41" max="70" width="2.375" style="22" customWidth="1"/>
    <col min="71" max="16384" width="8" style="22"/>
  </cols>
  <sheetData>
    <row r="1" spans="1:46" ht="14.1" customHeight="1">
      <c r="A1" s="1337" t="s">
        <v>1451</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M1" s="1337"/>
      <c r="AN1" s="1337"/>
      <c r="AP1" s="194"/>
      <c r="AQ1" s="194"/>
      <c r="AR1" s="194"/>
      <c r="AS1" s="194"/>
      <c r="AT1" s="194"/>
    </row>
    <row r="2" spans="1:46" ht="5.0999999999999996" customHeight="1" thickBot="1"/>
    <row r="3" spans="1:46" ht="14.1" customHeight="1">
      <c r="B3" s="1339" t="s">
        <v>314</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0"/>
      <c r="AB3" s="1858" t="s">
        <v>117</v>
      </c>
      <c r="AC3" s="1340"/>
      <c r="AD3" s="1340"/>
      <c r="AE3" s="1340"/>
      <c r="AF3" s="1340"/>
      <c r="AG3" s="1340"/>
      <c r="AH3" s="1340"/>
      <c r="AI3" s="1340"/>
      <c r="AJ3" s="1340"/>
      <c r="AK3" s="1340"/>
      <c r="AL3" s="1340"/>
      <c r="AM3" s="1340"/>
      <c r="AN3" s="1859"/>
    </row>
    <row r="4" spans="1:46" ht="6.75" customHeight="1">
      <c r="B4" s="196"/>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97"/>
      <c r="AB4" s="1045"/>
      <c r="AC4" s="1046"/>
      <c r="AD4" s="1046"/>
      <c r="AE4" s="1046"/>
      <c r="AF4" s="1046"/>
      <c r="AG4" s="1046"/>
      <c r="AH4" s="1046"/>
      <c r="AI4" s="1046"/>
      <c r="AJ4" s="1046"/>
      <c r="AK4" s="1046"/>
      <c r="AL4" s="1046"/>
      <c r="AM4" s="1046"/>
      <c r="AN4" s="211"/>
    </row>
    <row r="5" spans="1:46" ht="14.1" customHeight="1">
      <c r="A5" s="23"/>
      <c r="B5" s="1921">
        <v>6</v>
      </c>
      <c r="C5" s="1922"/>
      <c r="D5" s="1882" t="s">
        <v>696</v>
      </c>
      <c r="E5" s="1882"/>
      <c r="F5" s="1882"/>
      <c r="G5" s="1882"/>
      <c r="H5" s="1882"/>
      <c r="I5" s="1882"/>
      <c r="J5" s="1882"/>
      <c r="K5" s="1882"/>
      <c r="L5" s="1882"/>
      <c r="M5" s="1882"/>
      <c r="N5" s="1882"/>
      <c r="O5" s="1882"/>
      <c r="P5" s="1882"/>
      <c r="Q5" s="1882"/>
      <c r="R5" s="1882"/>
      <c r="S5" s="1882"/>
      <c r="T5" s="1882"/>
      <c r="U5" s="1882"/>
      <c r="V5" s="1882"/>
      <c r="W5" s="1882"/>
      <c r="X5" s="1882"/>
      <c r="Y5" s="1882"/>
      <c r="Z5" s="1882"/>
      <c r="AA5" s="23"/>
      <c r="AB5" s="562"/>
      <c r="AC5" s="35"/>
      <c r="AD5" s="35"/>
      <c r="AE5" s="35"/>
      <c r="AF5" s="35"/>
      <c r="AG5" s="35"/>
      <c r="AH5" s="35"/>
      <c r="AI5" s="35"/>
      <c r="AJ5" s="35"/>
      <c r="AK5" s="35"/>
      <c r="AL5" s="35"/>
      <c r="AM5" s="35"/>
      <c r="AN5" s="211"/>
    </row>
    <row r="6" spans="1:46" ht="14.1" customHeight="1">
      <c r="A6" s="23"/>
      <c r="B6" s="1736" t="s">
        <v>698</v>
      </c>
      <c r="C6" s="1462"/>
      <c r="D6" s="1737" t="s">
        <v>697</v>
      </c>
      <c r="E6" s="1737"/>
      <c r="F6" s="1737"/>
      <c r="G6" s="1737"/>
      <c r="H6" s="1737"/>
      <c r="I6" s="1737"/>
      <c r="J6" s="1737"/>
      <c r="K6" s="1737"/>
      <c r="L6" s="1737"/>
      <c r="M6" s="1737"/>
      <c r="N6" s="1737"/>
      <c r="O6" s="1737"/>
      <c r="P6" s="1737"/>
      <c r="Q6" s="1737"/>
      <c r="R6" s="1737"/>
      <c r="S6" s="1737"/>
      <c r="T6" s="1737"/>
      <c r="U6" s="1737"/>
      <c r="V6" s="1737"/>
      <c r="W6" s="1737"/>
      <c r="X6" s="1737"/>
      <c r="Y6" s="1737"/>
      <c r="Z6" s="1737"/>
      <c r="AA6" s="48"/>
      <c r="AB6" s="176" t="s">
        <v>126</v>
      </c>
      <c r="AC6" s="2022" t="s">
        <v>1011</v>
      </c>
      <c r="AD6" s="2022"/>
      <c r="AE6" s="2022"/>
      <c r="AF6" s="2022"/>
      <c r="AG6" s="2022"/>
      <c r="AH6" s="2022"/>
      <c r="AI6" s="2022"/>
      <c r="AJ6" s="2022"/>
      <c r="AK6" s="2022"/>
      <c r="AL6" s="2022"/>
      <c r="AM6" s="2022"/>
      <c r="AN6" s="211"/>
    </row>
    <row r="7" spans="1:46" ht="14.1" customHeight="1">
      <c r="A7" s="23"/>
      <c r="B7" s="29"/>
      <c r="C7" s="23"/>
      <c r="D7" s="23"/>
      <c r="E7" s="23"/>
      <c r="F7" s="23"/>
      <c r="G7" s="23"/>
      <c r="H7" s="23"/>
      <c r="I7" s="23"/>
      <c r="J7" s="23"/>
      <c r="K7" s="23"/>
      <c r="L7" s="23"/>
      <c r="M7" s="23"/>
      <c r="N7" s="23"/>
      <c r="O7" s="23"/>
      <c r="P7" s="23"/>
      <c r="Q7" s="23"/>
      <c r="R7" s="23"/>
      <c r="T7" s="133"/>
      <c r="U7" s="133"/>
      <c r="V7" s="133"/>
      <c r="W7" s="133"/>
      <c r="X7" s="133"/>
      <c r="Y7" s="133"/>
      <c r="Z7" s="133"/>
      <c r="AA7" s="48"/>
      <c r="AB7" s="169" t="s">
        <v>149</v>
      </c>
      <c r="AC7" s="1707" t="s">
        <v>1012</v>
      </c>
      <c r="AD7" s="1707"/>
      <c r="AE7" s="1707"/>
      <c r="AF7" s="1707"/>
      <c r="AG7" s="1707"/>
      <c r="AH7" s="1707"/>
      <c r="AI7" s="1707"/>
      <c r="AJ7" s="1707"/>
      <c r="AK7" s="1707"/>
      <c r="AL7" s="1707"/>
      <c r="AM7" s="1707"/>
      <c r="AN7" s="211"/>
    </row>
    <row r="8" spans="1:46" ht="14.1" customHeight="1">
      <c r="A8" s="23"/>
      <c r="B8" s="1736" t="s">
        <v>501</v>
      </c>
      <c r="C8" s="1462"/>
      <c r="D8" s="1737" t="s">
        <v>699</v>
      </c>
      <c r="E8" s="1737"/>
      <c r="F8" s="1737"/>
      <c r="G8" s="1737"/>
      <c r="H8" s="1737"/>
      <c r="I8" s="1737"/>
      <c r="J8" s="1737"/>
      <c r="K8" s="1737"/>
      <c r="L8" s="1737"/>
      <c r="M8" s="1737"/>
      <c r="N8" s="1737"/>
      <c r="O8" s="2075" t="s">
        <v>141</v>
      </c>
      <c r="P8" s="2075"/>
      <c r="Q8" s="2075"/>
      <c r="R8" s="2075"/>
      <c r="S8" s="62" t="s">
        <v>98</v>
      </c>
      <c r="T8" s="2075"/>
      <c r="U8" s="2075"/>
      <c r="V8" s="149" t="s">
        <v>82</v>
      </c>
      <c r="W8" s="2075"/>
      <c r="X8" s="2075"/>
      <c r="Y8" s="149" t="s">
        <v>41</v>
      </c>
      <c r="Z8" s="1047"/>
      <c r="AA8" s="1047"/>
      <c r="AB8" s="1048"/>
      <c r="AC8" s="1707"/>
      <c r="AD8" s="1707"/>
      <c r="AE8" s="1707"/>
      <c r="AF8" s="1707"/>
      <c r="AG8" s="1707"/>
      <c r="AH8" s="1707"/>
      <c r="AI8" s="1707"/>
      <c r="AJ8" s="1707"/>
      <c r="AK8" s="1707"/>
      <c r="AL8" s="1707"/>
      <c r="AM8" s="1707"/>
      <c r="AN8" s="211"/>
    </row>
    <row r="9" spans="1:46" ht="14.1" customHeight="1">
      <c r="A9" s="23"/>
      <c r="B9" s="29"/>
      <c r="C9" s="23"/>
      <c r="D9" s="136" t="s">
        <v>464</v>
      </c>
      <c r="E9" s="1737" t="s">
        <v>700</v>
      </c>
      <c r="F9" s="1737"/>
      <c r="G9" s="1737"/>
      <c r="H9" s="1737"/>
      <c r="I9" s="1737"/>
      <c r="J9" s="1737"/>
      <c r="K9" s="1737"/>
      <c r="L9" s="1737"/>
      <c r="M9" s="1737"/>
      <c r="N9" s="1737"/>
      <c r="O9" s="1737"/>
      <c r="P9" s="1737"/>
      <c r="Q9" s="1737"/>
      <c r="R9" s="1737"/>
      <c r="S9" s="1737"/>
      <c r="T9" s="1737"/>
      <c r="U9" s="1737"/>
      <c r="V9" s="1737"/>
      <c r="W9" s="1737"/>
      <c r="X9" s="1737"/>
      <c r="Y9" s="1737"/>
      <c r="Z9" s="1737"/>
      <c r="AA9" s="23"/>
      <c r="AB9" s="39"/>
      <c r="AC9" s="1707"/>
      <c r="AD9" s="1707"/>
      <c r="AE9" s="1707"/>
      <c r="AF9" s="1707"/>
      <c r="AG9" s="1707"/>
      <c r="AH9" s="1707"/>
      <c r="AI9" s="1707"/>
      <c r="AJ9" s="1707"/>
      <c r="AK9" s="1707"/>
      <c r="AL9" s="1707"/>
      <c r="AM9" s="1707"/>
      <c r="AN9" s="214"/>
    </row>
    <row r="10" spans="1:46" ht="14.1" customHeight="1">
      <c r="A10" s="23"/>
      <c r="B10" s="29"/>
      <c r="C10" s="23"/>
      <c r="D10" s="23"/>
      <c r="E10" s="4130"/>
      <c r="F10" s="4130"/>
      <c r="G10" s="4130"/>
      <c r="H10" s="4130"/>
      <c r="I10" s="4130"/>
      <c r="J10" s="4130"/>
      <c r="K10" s="4130"/>
      <c r="L10" s="4130"/>
      <c r="M10" s="4130"/>
      <c r="N10" s="4130"/>
      <c r="O10" s="4130"/>
      <c r="P10" s="4130"/>
      <c r="Q10" s="4130"/>
      <c r="R10" s="4130"/>
      <c r="S10" s="4130"/>
      <c r="T10" s="4130"/>
      <c r="U10" s="4130"/>
      <c r="V10" s="4130"/>
      <c r="W10" s="4130"/>
      <c r="X10" s="4130"/>
      <c r="Y10" s="4130"/>
      <c r="Z10" s="4130"/>
      <c r="AA10" s="23"/>
      <c r="AB10" s="39"/>
      <c r="AC10" s="86"/>
      <c r="AD10" s="35"/>
      <c r="AE10" s="86"/>
      <c r="AF10" s="86"/>
      <c r="AG10" s="86"/>
      <c r="AH10" s="86"/>
      <c r="AI10" s="86"/>
      <c r="AJ10" s="86"/>
      <c r="AK10" s="86"/>
      <c r="AL10" s="86"/>
      <c r="AM10" s="86"/>
      <c r="AN10" s="211"/>
    </row>
    <row r="11" spans="1:46" ht="14.1" customHeight="1">
      <c r="A11" s="23"/>
      <c r="B11" s="29"/>
      <c r="C11" s="23"/>
      <c r="D11" s="23"/>
      <c r="E11" s="4130"/>
      <c r="F11" s="4130"/>
      <c r="G11" s="4130"/>
      <c r="H11" s="4130"/>
      <c r="I11" s="4130"/>
      <c r="J11" s="4130"/>
      <c r="K11" s="4130"/>
      <c r="L11" s="4130"/>
      <c r="M11" s="4130"/>
      <c r="N11" s="4130"/>
      <c r="O11" s="4130"/>
      <c r="P11" s="4130"/>
      <c r="Q11" s="4130"/>
      <c r="R11" s="4130"/>
      <c r="S11" s="4130"/>
      <c r="T11" s="4130"/>
      <c r="U11" s="4130"/>
      <c r="V11" s="4130"/>
      <c r="W11" s="4130"/>
      <c r="X11" s="4130"/>
      <c r="Y11" s="4130"/>
      <c r="Z11" s="4130"/>
      <c r="AA11" s="23"/>
      <c r="AB11" s="39"/>
      <c r="AC11" s="35"/>
      <c r="AD11" s="35"/>
      <c r="AE11" s="35"/>
      <c r="AF11" s="35"/>
      <c r="AG11" s="35"/>
      <c r="AH11" s="35"/>
      <c r="AI11" s="35"/>
      <c r="AJ11" s="35"/>
      <c r="AK11" s="35"/>
      <c r="AL11" s="35"/>
      <c r="AM11" s="35"/>
      <c r="AN11" s="211"/>
    </row>
    <row r="12" spans="1:46" ht="14.1" customHeight="1">
      <c r="A12" s="23"/>
      <c r="B12" s="29"/>
      <c r="C12" s="23"/>
      <c r="D12" s="23"/>
      <c r="E12" s="4130"/>
      <c r="F12" s="4130"/>
      <c r="G12" s="4130"/>
      <c r="H12" s="4130"/>
      <c r="I12" s="4130"/>
      <c r="J12" s="4130"/>
      <c r="K12" s="4130"/>
      <c r="L12" s="4130"/>
      <c r="M12" s="4130"/>
      <c r="N12" s="4130"/>
      <c r="O12" s="4130"/>
      <c r="P12" s="4130"/>
      <c r="Q12" s="4130"/>
      <c r="R12" s="4130"/>
      <c r="S12" s="4130"/>
      <c r="T12" s="4130"/>
      <c r="U12" s="4130"/>
      <c r="V12" s="4130"/>
      <c r="W12" s="4130"/>
      <c r="X12" s="4130"/>
      <c r="Y12" s="4130"/>
      <c r="Z12" s="4130"/>
      <c r="AA12" s="23"/>
      <c r="AB12" s="39"/>
      <c r="AC12" s="35"/>
      <c r="AD12" s="35"/>
      <c r="AE12" s="35"/>
      <c r="AF12" s="35"/>
      <c r="AG12" s="35"/>
      <c r="AH12" s="35"/>
      <c r="AI12" s="35"/>
      <c r="AJ12" s="35"/>
      <c r="AK12" s="35"/>
      <c r="AL12" s="86"/>
      <c r="AM12" s="131"/>
      <c r="AN12" s="211"/>
    </row>
    <row r="13" spans="1:46" ht="14.1" customHeight="1">
      <c r="A13" s="23"/>
      <c r="B13" s="29"/>
      <c r="C13" s="23"/>
      <c r="D13" s="23"/>
      <c r="E13" s="47"/>
      <c r="F13" s="47"/>
      <c r="G13" s="47"/>
      <c r="H13" s="47"/>
      <c r="I13" s="47"/>
      <c r="J13" s="47"/>
      <c r="K13" s="47"/>
      <c r="L13" s="47"/>
      <c r="M13" s="47"/>
      <c r="N13" s="47"/>
      <c r="O13" s="47"/>
      <c r="P13" s="47"/>
      <c r="Q13" s="47"/>
      <c r="R13" s="47"/>
      <c r="S13" s="47"/>
      <c r="T13" s="47"/>
      <c r="U13" s="47"/>
      <c r="V13" s="47"/>
      <c r="W13" s="47"/>
      <c r="X13" s="47"/>
      <c r="Y13" s="47"/>
      <c r="Z13" s="47"/>
      <c r="AA13" s="23"/>
      <c r="AB13" s="39"/>
      <c r="AC13" s="35"/>
      <c r="AD13" s="35"/>
      <c r="AE13" s="35"/>
      <c r="AF13" s="35"/>
      <c r="AG13" s="35"/>
      <c r="AH13" s="35"/>
      <c r="AI13" s="35"/>
      <c r="AJ13" s="35"/>
      <c r="AK13" s="35"/>
      <c r="AL13" s="86"/>
      <c r="AM13" s="131"/>
      <c r="AN13" s="211"/>
    </row>
    <row r="14" spans="1:46" ht="14.1" customHeight="1">
      <c r="A14" s="23"/>
      <c r="B14" s="1736" t="s">
        <v>702</v>
      </c>
      <c r="C14" s="1462"/>
      <c r="D14" s="1737" t="s">
        <v>701</v>
      </c>
      <c r="E14" s="1737"/>
      <c r="F14" s="1737"/>
      <c r="G14" s="1737"/>
      <c r="H14" s="1737"/>
      <c r="I14" s="1737"/>
      <c r="J14" s="1737"/>
      <c r="K14" s="1737"/>
      <c r="L14" s="1737"/>
      <c r="M14" s="1737"/>
      <c r="N14" s="1737"/>
      <c r="O14" s="2075" t="s">
        <v>141</v>
      </c>
      <c r="P14" s="2075"/>
      <c r="Q14" s="2075"/>
      <c r="R14" s="2075"/>
      <c r="S14" s="62" t="s">
        <v>98</v>
      </c>
      <c r="T14" s="2075"/>
      <c r="U14" s="2075"/>
      <c r="V14" s="149" t="s">
        <v>82</v>
      </c>
      <c r="W14" s="2075"/>
      <c r="X14" s="2075"/>
      <c r="Y14" s="149" t="s">
        <v>41</v>
      </c>
      <c r="Z14" s="86"/>
      <c r="AA14" s="86"/>
      <c r="AB14" s="162"/>
      <c r="AC14" s="86"/>
      <c r="AD14" s="35"/>
      <c r="AE14" s="86"/>
      <c r="AF14" s="86"/>
      <c r="AG14" s="86"/>
      <c r="AH14" s="86"/>
      <c r="AI14" s="86"/>
      <c r="AJ14" s="86"/>
      <c r="AK14" s="86"/>
      <c r="AL14" s="86"/>
      <c r="AM14" s="86"/>
      <c r="AN14" s="177"/>
    </row>
    <row r="15" spans="1:46" ht="14.1" customHeight="1">
      <c r="A15" s="23"/>
      <c r="B15" s="29"/>
      <c r="C15" s="23"/>
      <c r="D15" s="23" t="s">
        <v>464</v>
      </c>
      <c r="E15" s="1737" t="s">
        <v>700</v>
      </c>
      <c r="F15" s="1737"/>
      <c r="G15" s="1737"/>
      <c r="H15" s="1737"/>
      <c r="I15" s="1737"/>
      <c r="J15" s="1737"/>
      <c r="K15" s="1737"/>
      <c r="L15" s="1737"/>
      <c r="M15" s="1737"/>
      <c r="N15" s="1737"/>
      <c r="O15" s="1737"/>
      <c r="P15" s="1737"/>
      <c r="Q15" s="1737"/>
      <c r="R15" s="1737"/>
      <c r="S15" s="1737"/>
      <c r="T15" s="1737"/>
      <c r="U15" s="1737"/>
      <c r="V15" s="1737"/>
      <c r="W15" s="1737"/>
      <c r="X15" s="1737"/>
      <c r="Y15" s="1737"/>
      <c r="Z15" s="1737"/>
      <c r="AA15" s="86"/>
      <c r="AB15" s="162"/>
      <c r="AC15" s="35"/>
      <c r="AD15" s="35"/>
      <c r="AE15" s="86"/>
      <c r="AF15" s="86"/>
      <c r="AG15" s="86"/>
      <c r="AH15" s="86"/>
      <c r="AI15" s="86"/>
      <c r="AJ15" s="86"/>
      <c r="AK15" s="86"/>
      <c r="AL15" s="86"/>
      <c r="AM15" s="86"/>
      <c r="AN15" s="211"/>
    </row>
    <row r="16" spans="1:46" ht="14.1" customHeight="1">
      <c r="A16" s="23"/>
      <c r="B16" s="29"/>
      <c r="C16" s="23"/>
      <c r="D16" s="23"/>
      <c r="E16" s="4130"/>
      <c r="F16" s="4130"/>
      <c r="G16" s="4130"/>
      <c r="H16" s="4130"/>
      <c r="I16" s="4130"/>
      <c r="J16" s="4130"/>
      <c r="K16" s="4130"/>
      <c r="L16" s="4130"/>
      <c r="M16" s="4130"/>
      <c r="N16" s="4130"/>
      <c r="O16" s="4130"/>
      <c r="P16" s="4130"/>
      <c r="Q16" s="4130"/>
      <c r="R16" s="4130"/>
      <c r="S16" s="4130"/>
      <c r="T16" s="4130"/>
      <c r="U16" s="4130"/>
      <c r="V16" s="4130"/>
      <c r="W16" s="4130"/>
      <c r="X16" s="4130"/>
      <c r="Y16" s="4130"/>
      <c r="Z16" s="4130"/>
      <c r="AA16" s="23"/>
      <c r="AB16" s="39"/>
      <c r="AC16" s="86"/>
      <c r="AD16" s="35"/>
      <c r="AE16" s="86"/>
      <c r="AF16" s="86"/>
      <c r="AG16" s="86"/>
      <c r="AH16" s="86"/>
      <c r="AI16" s="86"/>
      <c r="AJ16" s="86"/>
      <c r="AK16" s="86"/>
      <c r="AL16" s="86"/>
      <c r="AM16" s="86"/>
      <c r="AN16" s="211"/>
    </row>
    <row r="17" spans="1:40" ht="14.1" customHeight="1">
      <c r="A17" s="23"/>
      <c r="B17" s="29"/>
      <c r="C17" s="23"/>
      <c r="E17" s="4130"/>
      <c r="F17" s="4130"/>
      <c r="G17" s="4130"/>
      <c r="H17" s="4130"/>
      <c r="I17" s="4130"/>
      <c r="J17" s="4130"/>
      <c r="K17" s="4130"/>
      <c r="L17" s="4130"/>
      <c r="M17" s="4130"/>
      <c r="N17" s="4130"/>
      <c r="O17" s="4130"/>
      <c r="P17" s="4130"/>
      <c r="Q17" s="4130"/>
      <c r="R17" s="4130"/>
      <c r="S17" s="4130"/>
      <c r="T17" s="4130"/>
      <c r="U17" s="4130"/>
      <c r="V17" s="4130"/>
      <c r="W17" s="4130"/>
      <c r="X17" s="4130"/>
      <c r="Y17" s="4130"/>
      <c r="Z17" s="4130"/>
      <c r="AA17" s="23"/>
      <c r="AB17" s="39"/>
      <c r="AC17" s="35"/>
      <c r="AD17" s="35"/>
      <c r="AE17" s="35"/>
      <c r="AF17" s="35"/>
      <c r="AG17" s="35"/>
      <c r="AH17" s="35"/>
      <c r="AI17" s="35"/>
      <c r="AJ17" s="35"/>
      <c r="AK17" s="35"/>
      <c r="AL17" s="86"/>
      <c r="AM17" s="131"/>
      <c r="AN17" s="211"/>
    </row>
    <row r="18" spans="1:40" ht="14.1" customHeight="1">
      <c r="A18" s="23"/>
      <c r="B18" s="29"/>
      <c r="C18" s="23"/>
      <c r="D18" s="23"/>
      <c r="E18" s="4130"/>
      <c r="F18" s="4130"/>
      <c r="G18" s="4130"/>
      <c r="H18" s="4130"/>
      <c r="I18" s="4130"/>
      <c r="J18" s="4130"/>
      <c r="K18" s="4130"/>
      <c r="L18" s="4130"/>
      <c r="M18" s="4130"/>
      <c r="N18" s="4130"/>
      <c r="O18" s="4130"/>
      <c r="P18" s="4130"/>
      <c r="Q18" s="4130"/>
      <c r="R18" s="4130"/>
      <c r="S18" s="4130"/>
      <c r="T18" s="4130"/>
      <c r="U18" s="4130"/>
      <c r="V18" s="4130"/>
      <c r="W18" s="4130"/>
      <c r="X18" s="4130"/>
      <c r="Y18" s="4130"/>
      <c r="Z18" s="4130"/>
      <c r="AA18" s="547"/>
      <c r="AB18" s="162"/>
      <c r="AC18" s="35"/>
      <c r="AD18" s="35"/>
      <c r="AE18" s="35"/>
      <c r="AF18" s="35"/>
      <c r="AG18" s="35"/>
      <c r="AH18" s="35"/>
      <c r="AI18" s="35"/>
      <c r="AJ18" s="35"/>
      <c r="AK18" s="35"/>
      <c r="AL18" s="35"/>
      <c r="AM18" s="35"/>
      <c r="AN18" s="211"/>
    </row>
    <row r="19" spans="1:40" ht="14.1" customHeight="1">
      <c r="A19" s="23"/>
      <c r="B19" s="29"/>
      <c r="C19" s="23"/>
      <c r="D19" s="23"/>
      <c r="E19" s="580"/>
      <c r="F19" s="580"/>
      <c r="G19" s="580"/>
      <c r="H19" s="580"/>
      <c r="I19" s="580"/>
      <c r="J19" s="580"/>
      <c r="K19" s="580"/>
      <c r="L19" s="580"/>
      <c r="M19" s="580"/>
      <c r="N19" s="580"/>
      <c r="O19" s="580"/>
      <c r="P19" s="580"/>
      <c r="Q19" s="580"/>
      <c r="R19" s="580"/>
      <c r="S19" s="580"/>
      <c r="T19" s="580"/>
      <c r="U19" s="580"/>
      <c r="V19" s="580"/>
      <c r="W19" s="580"/>
      <c r="X19" s="580"/>
      <c r="Y19" s="580"/>
      <c r="Z19" s="580"/>
      <c r="AA19" s="547"/>
      <c r="AB19" s="162"/>
      <c r="AC19" s="35"/>
      <c r="AD19" s="35"/>
      <c r="AE19" s="35"/>
      <c r="AF19" s="35"/>
      <c r="AG19" s="35"/>
      <c r="AH19" s="35"/>
      <c r="AI19" s="35"/>
      <c r="AJ19" s="35"/>
      <c r="AK19" s="35"/>
      <c r="AL19" s="35"/>
      <c r="AM19" s="35"/>
      <c r="AN19" s="211"/>
    </row>
    <row r="20" spans="1:40" ht="14.1" customHeight="1">
      <c r="A20" s="23"/>
      <c r="B20" s="29"/>
      <c r="C20" s="1764" t="s">
        <v>878</v>
      </c>
      <c r="D20" s="1764"/>
      <c r="E20" s="1764"/>
      <c r="F20" s="1764"/>
      <c r="G20" s="1764"/>
      <c r="H20" s="1764"/>
      <c r="I20" s="1764"/>
      <c r="J20" s="1764"/>
      <c r="K20" s="1764"/>
      <c r="L20" s="1764"/>
      <c r="M20" s="1764"/>
      <c r="N20" s="1764"/>
      <c r="O20" s="1764"/>
      <c r="P20" s="2075" t="s">
        <v>141</v>
      </c>
      <c r="Q20" s="2075"/>
      <c r="R20" s="2075"/>
      <c r="S20" s="2075"/>
      <c r="T20" s="149" t="s">
        <v>21</v>
      </c>
      <c r="U20" s="2075"/>
      <c r="V20" s="2075"/>
      <c r="W20" s="1049" t="s">
        <v>391</v>
      </c>
      <c r="X20" s="2075"/>
      <c r="Y20" s="2075"/>
      <c r="Z20" s="1049" t="s">
        <v>124</v>
      </c>
      <c r="AA20" s="22" t="s">
        <v>139</v>
      </c>
      <c r="AB20" s="162"/>
      <c r="AC20" s="35"/>
      <c r="AD20" s="35"/>
      <c r="AE20" s="35"/>
      <c r="AF20" s="35"/>
      <c r="AG20" s="35"/>
      <c r="AH20" s="35"/>
      <c r="AI20" s="35"/>
      <c r="AJ20" s="35"/>
      <c r="AK20" s="35"/>
      <c r="AL20" s="35"/>
      <c r="AM20" s="35"/>
      <c r="AN20" s="211"/>
    </row>
    <row r="21" spans="1:40" ht="14.1" customHeight="1">
      <c r="A21" s="23"/>
      <c r="B21" s="29"/>
      <c r="C21" s="23"/>
      <c r="D21" s="23"/>
      <c r="E21" s="23"/>
      <c r="F21" s="23"/>
      <c r="G21" s="23"/>
      <c r="H21" s="23"/>
      <c r="I21" s="23"/>
      <c r="J21" s="23"/>
      <c r="K21" s="23"/>
      <c r="L21" s="23"/>
      <c r="M21" s="23"/>
      <c r="N21" s="23"/>
      <c r="O21" s="23"/>
      <c r="P21" s="23"/>
      <c r="Q21" s="23"/>
      <c r="R21" s="23"/>
      <c r="S21" s="23"/>
      <c r="T21" s="23"/>
      <c r="AA21" s="547"/>
      <c r="AB21" s="162"/>
      <c r="AC21" s="86"/>
      <c r="AD21" s="35"/>
      <c r="AE21" s="35"/>
      <c r="AF21" s="35"/>
      <c r="AG21" s="35"/>
      <c r="AH21" s="35"/>
      <c r="AI21" s="35"/>
      <c r="AJ21" s="35"/>
      <c r="AK21" s="35"/>
      <c r="AL21" s="35"/>
      <c r="AM21" s="35"/>
      <c r="AN21" s="211"/>
    </row>
    <row r="22" spans="1:40" ht="14.1" customHeight="1">
      <c r="A22" s="23"/>
      <c r="B22" s="1736" t="s">
        <v>703</v>
      </c>
      <c r="C22" s="1860"/>
      <c r="D22" s="1737" t="s">
        <v>989</v>
      </c>
      <c r="E22" s="1737"/>
      <c r="F22" s="1737"/>
      <c r="G22" s="1737"/>
      <c r="H22" s="1737"/>
      <c r="I22" s="1737"/>
      <c r="J22" s="1737"/>
      <c r="K22" s="1737"/>
      <c r="L22" s="1737"/>
      <c r="M22" s="1737"/>
      <c r="N22" s="1737"/>
      <c r="O22" s="1737"/>
      <c r="P22" s="1737"/>
      <c r="Q22" s="1737"/>
      <c r="R22" s="1737"/>
      <c r="S22" s="1737"/>
      <c r="T22" s="1737"/>
      <c r="U22" s="1737"/>
      <c r="V22" s="1737"/>
      <c r="W22" s="1737"/>
      <c r="X22" s="1737"/>
      <c r="Y22" s="1737"/>
      <c r="Z22" s="1737"/>
      <c r="AA22" s="48"/>
      <c r="AB22" s="106" t="s">
        <v>126</v>
      </c>
      <c r="AC22" s="2022" t="s">
        <v>1176</v>
      </c>
      <c r="AD22" s="2022"/>
      <c r="AE22" s="2022"/>
      <c r="AF22" s="2022"/>
      <c r="AG22" s="2022"/>
      <c r="AH22" s="2022"/>
      <c r="AI22" s="2022"/>
      <c r="AJ22" s="2022"/>
      <c r="AK22" s="2022"/>
      <c r="AL22" s="2022"/>
      <c r="AM22" s="2022"/>
      <c r="AN22" s="211"/>
    </row>
    <row r="23" spans="1:40" ht="14.1" customHeight="1">
      <c r="A23" s="23"/>
      <c r="B23" s="29"/>
      <c r="C23" s="23"/>
      <c r="AA23" s="48"/>
      <c r="AB23" s="106" t="s">
        <v>126</v>
      </c>
      <c r="AC23" s="2022" t="s">
        <v>1177</v>
      </c>
      <c r="AD23" s="2022"/>
      <c r="AE23" s="2022"/>
      <c r="AF23" s="2022"/>
      <c r="AG23" s="2022"/>
      <c r="AH23" s="2022"/>
      <c r="AI23" s="2022"/>
      <c r="AJ23" s="2022"/>
      <c r="AK23" s="2022"/>
      <c r="AL23" s="2022"/>
      <c r="AM23" s="2022"/>
      <c r="AN23" s="211"/>
    </row>
    <row r="24" spans="1:40" ht="14.1" customHeight="1">
      <c r="A24" s="23"/>
      <c r="B24" s="29"/>
      <c r="C24" s="23"/>
      <c r="D24" s="136" t="s">
        <v>35</v>
      </c>
      <c r="E24" s="1737" t="s">
        <v>519</v>
      </c>
      <c r="F24" s="1737"/>
      <c r="G24" s="1737"/>
      <c r="H24" s="1737"/>
      <c r="I24" s="1737"/>
      <c r="J24" s="40" t="s">
        <v>520</v>
      </c>
      <c r="K24" s="41"/>
      <c r="L24" s="1995" t="s">
        <v>521</v>
      </c>
      <c r="M24" s="1995"/>
      <c r="N24" s="1995"/>
      <c r="O24" s="1995"/>
      <c r="P24" s="40" t="s">
        <v>15</v>
      </c>
      <c r="Q24" s="41"/>
      <c r="R24" s="1995" t="s">
        <v>522</v>
      </c>
      <c r="S24" s="1995"/>
      <c r="T24" s="1995"/>
      <c r="U24" s="1995"/>
      <c r="V24" s="1050" t="s">
        <v>17</v>
      </c>
      <c r="X24" s="1047"/>
      <c r="Y24" s="1047"/>
      <c r="Z24" s="1047"/>
      <c r="AA24" s="48"/>
      <c r="AB24" s="39"/>
      <c r="AC24" s="35"/>
      <c r="AD24" s="86"/>
      <c r="AE24" s="35"/>
      <c r="AF24" s="35"/>
      <c r="AG24" s="35"/>
      <c r="AH24" s="35"/>
      <c r="AI24" s="35"/>
      <c r="AJ24" s="35"/>
      <c r="AK24" s="35"/>
      <c r="AL24" s="35"/>
      <c r="AM24" s="35"/>
      <c r="AN24" s="211"/>
    </row>
    <row r="25" spans="1:40" ht="8.25" customHeight="1">
      <c r="A25" s="23"/>
      <c r="B25" s="29"/>
      <c r="C25" s="23"/>
      <c r="E25" s="142"/>
      <c r="F25" s="142"/>
      <c r="G25" s="142"/>
      <c r="H25" s="594"/>
      <c r="I25" s="594"/>
      <c r="J25" s="594"/>
      <c r="K25" s="141"/>
      <c r="M25" s="142"/>
      <c r="N25" s="142"/>
      <c r="O25" s="142"/>
      <c r="P25" s="105"/>
      <c r="R25" s="142"/>
      <c r="S25" s="142"/>
      <c r="T25" s="105"/>
      <c r="V25" s="142"/>
      <c r="W25" s="142"/>
      <c r="X25" s="142"/>
      <c r="Y25" s="142"/>
      <c r="Z25" s="105"/>
      <c r="AA25" s="48"/>
      <c r="AB25" s="39"/>
      <c r="AC25" s="35"/>
      <c r="AD25" s="86"/>
      <c r="AE25" s="35"/>
      <c r="AF25" s="35"/>
      <c r="AG25" s="35"/>
      <c r="AH25" s="35"/>
      <c r="AI25" s="35"/>
      <c r="AJ25" s="35"/>
      <c r="AK25" s="35"/>
      <c r="AL25" s="35"/>
      <c r="AM25" s="35"/>
      <c r="AN25" s="211"/>
    </row>
    <row r="26" spans="1:40" ht="14.1" customHeight="1">
      <c r="A26" s="23"/>
      <c r="B26" s="29"/>
      <c r="C26" s="23"/>
      <c r="D26" s="136" t="s">
        <v>32</v>
      </c>
      <c r="E26" s="1737" t="s">
        <v>692</v>
      </c>
      <c r="F26" s="1737"/>
      <c r="G26" s="1737"/>
      <c r="H26" s="1737"/>
      <c r="I26" s="1737"/>
      <c r="J26" s="1737"/>
      <c r="K26" s="1737"/>
      <c r="L26" s="1737"/>
      <c r="M26" s="1737"/>
      <c r="N26" s="1737"/>
      <c r="O26" s="1737"/>
      <c r="P26" s="1737"/>
      <c r="Q26" s="1737"/>
      <c r="R26" s="1737"/>
      <c r="S26" s="1737"/>
      <c r="T26" s="1737"/>
      <c r="U26" s="1737"/>
      <c r="V26" s="1737"/>
      <c r="W26" s="1737"/>
      <c r="X26" s="1737"/>
      <c r="Y26" s="1737"/>
      <c r="Z26" s="1737"/>
      <c r="AA26" s="48"/>
      <c r="AB26" s="176" t="s">
        <v>500</v>
      </c>
      <c r="AC26" s="2022" t="s">
        <v>341</v>
      </c>
      <c r="AD26" s="2022"/>
      <c r="AE26" s="2022"/>
      <c r="AF26" s="2022"/>
      <c r="AG26" s="2022"/>
      <c r="AH26" s="2022"/>
      <c r="AI26" s="2022"/>
      <c r="AJ26" s="2022"/>
      <c r="AK26" s="2022"/>
      <c r="AL26" s="2022"/>
      <c r="AM26" s="2022"/>
      <c r="AN26" s="211"/>
    </row>
    <row r="27" spans="1:40" ht="14.1" customHeight="1">
      <c r="A27" s="23"/>
      <c r="B27" s="29"/>
      <c r="C27" s="23"/>
      <c r="D27" s="136"/>
      <c r="AA27" s="48"/>
      <c r="AB27" s="39"/>
      <c r="AC27" s="35"/>
      <c r="AD27" s="86"/>
      <c r="AE27" s="35"/>
      <c r="AF27" s="35"/>
      <c r="AG27" s="35"/>
      <c r="AH27" s="35"/>
      <c r="AI27" s="35"/>
      <c r="AJ27" s="35"/>
      <c r="AK27" s="35"/>
      <c r="AL27" s="35"/>
      <c r="AM27" s="35"/>
      <c r="AN27" s="211"/>
    </row>
    <row r="28" spans="1:40" ht="14.1" customHeight="1">
      <c r="A28" s="23"/>
      <c r="B28" s="1736" t="s">
        <v>489</v>
      </c>
      <c r="C28" s="1860"/>
      <c r="D28" s="1737" t="s">
        <v>693</v>
      </c>
      <c r="E28" s="1737"/>
      <c r="F28" s="1737"/>
      <c r="G28" s="1737"/>
      <c r="H28" s="1737"/>
      <c r="I28" s="1737"/>
      <c r="J28" s="1737"/>
      <c r="K28" s="1737"/>
      <c r="L28" s="1737"/>
      <c r="M28" s="1737"/>
      <c r="N28" s="1737"/>
      <c r="O28" s="1737"/>
      <c r="P28" s="1737"/>
      <c r="Q28" s="1737"/>
      <c r="R28" s="1737"/>
      <c r="S28" s="1737"/>
      <c r="T28" s="1737"/>
      <c r="U28" s="1737"/>
      <c r="V28" s="1737"/>
      <c r="W28" s="1737"/>
      <c r="X28" s="1737"/>
      <c r="Y28" s="1737"/>
      <c r="Z28" s="1737"/>
      <c r="AA28" s="48"/>
      <c r="AB28" s="39"/>
      <c r="AC28" s="35"/>
      <c r="AD28" s="86"/>
      <c r="AE28" s="35"/>
      <c r="AF28" s="35"/>
      <c r="AG28" s="35"/>
      <c r="AH28" s="35"/>
      <c r="AI28" s="35"/>
      <c r="AJ28" s="35"/>
      <c r="AK28" s="35"/>
      <c r="AL28" s="35"/>
      <c r="AM28" s="35"/>
      <c r="AN28" s="211"/>
    </row>
    <row r="29" spans="1:40" ht="14.1" customHeight="1">
      <c r="A29" s="23"/>
      <c r="B29" s="29"/>
      <c r="C29" s="23"/>
      <c r="D29" s="136"/>
      <c r="AA29" s="48"/>
      <c r="AB29" s="39"/>
      <c r="AC29" s="35"/>
      <c r="AD29" s="86"/>
      <c r="AE29" s="35"/>
      <c r="AF29" s="35"/>
      <c r="AG29" s="35"/>
      <c r="AH29" s="35"/>
      <c r="AI29" s="35"/>
      <c r="AJ29" s="35"/>
      <c r="AK29" s="35"/>
      <c r="AL29" s="35"/>
      <c r="AM29" s="35"/>
      <c r="AN29" s="211"/>
    </row>
    <row r="30" spans="1:40" ht="14.1" customHeight="1">
      <c r="A30" s="23"/>
      <c r="B30" s="208"/>
      <c r="AA30" s="48"/>
      <c r="AB30" s="39"/>
      <c r="AC30" s="35"/>
      <c r="AD30" s="86"/>
      <c r="AE30" s="35"/>
      <c r="AF30" s="35"/>
      <c r="AG30" s="35"/>
      <c r="AH30" s="35"/>
      <c r="AI30" s="35"/>
      <c r="AJ30" s="35"/>
      <c r="AK30" s="35"/>
      <c r="AL30" s="35"/>
      <c r="AM30" s="35"/>
      <c r="AN30" s="211"/>
    </row>
    <row r="31" spans="1:40" ht="14.1" customHeight="1">
      <c r="A31" s="23"/>
      <c r="B31" s="1736" t="s">
        <v>598</v>
      </c>
      <c r="C31" s="1462"/>
      <c r="D31" s="1737" t="s">
        <v>694</v>
      </c>
      <c r="E31" s="1737"/>
      <c r="F31" s="1737"/>
      <c r="G31" s="1737"/>
      <c r="H31" s="1737"/>
      <c r="I31" s="1737"/>
      <c r="J31" s="1737"/>
      <c r="K31" s="1737"/>
      <c r="L31" s="1737"/>
      <c r="M31" s="1737"/>
      <c r="N31" s="1737"/>
      <c r="O31" s="1737"/>
      <c r="P31" s="1737"/>
      <c r="Q31" s="1737"/>
      <c r="R31" s="1737"/>
      <c r="S31" s="1737"/>
      <c r="T31" s="1737"/>
      <c r="U31" s="1737"/>
      <c r="V31" s="1737"/>
      <c r="W31" s="1737"/>
      <c r="X31" s="1737"/>
      <c r="Y31" s="1737"/>
      <c r="Z31" s="1737"/>
      <c r="AA31" s="48"/>
      <c r="AB31" s="39"/>
      <c r="AC31" s="35"/>
      <c r="AD31" s="86"/>
      <c r="AE31" s="35"/>
      <c r="AF31" s="35"/>
      <c r="AG31" s="35"/>
      <c r="AH31" s="35"/>
      <c r="AI31" s="35"/>
      <c r="AJ31" s="35"/>
      <c r="AK31" s="35"/>
      <c r="AL31" s="35"/>
      <c r="AM31" s="35"/>
      <c r="AN31" s="211"/>
    </row>
    <row r="32" spans="1:40" ht="14.1" customHeight="1">
      <c r="A32" s="23"/>
      <c r="B32" s="208"/>
      <c r="C32" s="217"/>
      <c r="AA32" s="48"/>
      <c r="AB32" s="39"/>
      <c r="AC32" s="35"/>
      <c r="AD32" s="35"/>
      <c r="AE32" s="35"/>
      <c r="AF32" s="35"/>
      <c r="AG32" s="86"/>
      <c r="AH32" s="35"/>
      <c r="AI32" s="35"/>
      <c r="AJ32" s="35"/>
      <c r="AK32" s="35"/>
      <c r="AL32" s="35"/>
      <c r="AM32" s="35"/>
      <c r="AN32" s="214"/>
    </row>
    <row r="33" spans="1:40" ht="14.1" customHeight="1">
      <c r="A33" s="23"/>
      <c r="B33" s="29"/>
      <c r="C33" s="23"/>
      <c r="D33" s="136"/>
      <c r="AA33" s="48"/>
      <c r="AB33" s="39"/>
      <c r="AC33" s="35"/>
      <c r="AD33" s="35"/>
      <c r="AE33" s="35"/>
      <c r="AF33" s="35"/>
      <c r="AG33" s="35"/>
      <c r="AH33" s="35"/>
      <c r="AI33" s="35"/>
      <c r="AJ33" s="35"/>
      <c r="AK33" s="35"/>
      <c r="AL33" s="35"/>
      <c r="AM33" s="35"/>
      <c r="AN33" s="211"/>
    </row>
    <row r="34" spans="1:40" ht="14.1" customHeight="1">
      <c r="A34" s="23"/>
      <c r="B34" s="1736" t="s">
        <v>704</v>
      </c>
      <c r="C34" s="1462"/>
      <c r="D34" s="1737" t="s">
        <v>695</v>
      </c>
      <c r="E34" s="1737"/>
      <c r="F34" s="1737"/>
      <c r="G34" s="1737"/>
      <c r="H34" s="1737"/>
      <c r="I34" s="1737"/>
      <c r="J34" s="1737"/>
      <c r="K34" s="1737"/>
      <c r="L34" s="1737"/>
      <c r="M34" s="1737"/>
      <c r="N34" s="1737"/>
      <c r="O34" s="1737"/>
      <c r="P34" s="1737"/>
      <c r="Q34" s="1737"/>
      <c r="R34" s="1737"/>
      <c r="S34" s="1737"/>
      <c r="T34" s="1737"/>
      <c r="U34" s="1737"/>
      <c r="V34" s="1737"/>
      <c r="W34" s="1737"/>
      <c r="X34" s="1737"/>
      <c r="Y34" s="1737"/>
      <c r="Z34" s="1737"/>
      <c r="AA34" s="48"/>
      <c r="AB34" s="39"/>
      <c r="AC34" s="35"/>
      <c r="AD34" s="35"/>
      <c r="AE34" s="35"/>
      <c r="AF34" s="35"/>
      <c r="AG34" s="35"/>
      <c r="AH34" s="35"/>
      <c r="AI34" s="35"/>
      <c r="AJ34" s="35"/>
      <c r="AK34" s="35"/>
      <c r="AL34" s="35"/>
      <c r="AM34" s="35"/>
      <c r="AN34" s="211"/>
    </row>
    <row r="35" spans="1:40" ht="14.1" customHeight="1">
      <c r="A35" s="23"/>
      <c r="B35" s="585"/>
      <c r="C35" s="136"/>
      <c r="D35" s="23"/>
      <c r="E35" s="23"/>
      <c r="F35" s="23"/>
      <c r="G35" s="23"/>
      <c r="H35" s="23"/>
      <c r="I35" s="23"/>
      <c r="J35" s="23"/>
      <c r="K35" s="23"/>
      <c r="L35" s="23"/>
      <c r="M35" s="23"/>
      <c r="N35" s="23"/>
      <c r="O35" s="23"/>
      <c r="P35" s="23"/>
      <c r="Q35" s="23"/>
      <c r="R35" s="23"/>
      <c r="S35" s="23"/>
      <c r="T35" s="23"/>
      <c r="U35" s="23"/>
      <c r="V35" s="23"/>
      <c r="W35" s="23"/>
      <c r="X35" s="23"/>
      <c r="Y35" s="23"/>
      <c r="Z35" s="23"/>
      <c r="AA35" s="23"/>
      <c r="AB35" s="39"/>
      <c r="AC35" s="35"/>
      <c r="AD35" s="35"/>
      <c r="AE35" s="35"/>
      <c r="AF35" s="35"/>
      <c r="AG35" s="35"/>
      <c r="AH35" s="35"/>
      <c r="AI35" s="35"/>
      <c r="AJ35" s="35"/>
      <c r="AK35" s="35"/>
      <c r="AL35" s="35"/>
      <c r="AM35" s="35"/>
      <c r="AN35" s="211"/>
    </row>
    <row r="36" spans="1:40" ht="14.1" customHeight="1">
      <c r="A36" s="23"/>
      <c r="B36" s="208"/>
      <c r="AA36" s="23"/>
      <c r="AB36" s="39"/>
      <c r="AC36" s="35"/>
      <c r="AD36" s="35"/>
      <c r="AE36" s="35"/>
      <c r="AF36" s="35"/>
      <c r="AG36" s="35"/>
      <c r="AH36" s="35"/>
      <c r="AI36" s="35"/>
      <c r="AJ36" s="35"/>
      <c r="AK36" s="35"/>
      <c r="AL36" s="35"/>
      <c r="AM36" s="35"/>
      <c r="AN36" s="177"/>
    </row>
    <row r="37" spans="1:40" ht="14.1" customHeight="1">
      <c r="A37" s="23"/>
      <c r="B37" s="29"/>
      <c r="C37" s="23"/>
      <c r="D37" s="1737" t="s">
        <v>342</v>
      </c>
      <c r="E37" s="1737"/>
      <c r="F37" s="1737"/>
      <c r="G37" s="1737"/>
      <c r="H37" s="1737"/>
      <c r="I37" s="1737"/>
      <c r="J37" s="1737"/>
      <c r="K37" s="1737"/>
      <c r="L37" s="1737"/>
      <c r="M37" s="1737"/>
      <c r="N37" s="1737"/>
      <c r="O37" s="1737"/>
      <c r="P37" s="1737"/>
      <c r="Q37" s="1737"/>
      <c r="R37" s="1737"/>
      <c r="S37" s="1737"/>
      <c r="T37" s="1737"/>
      <c r="U37" s="1737"/>
      <c r="V37" s="1737"/>
      <c r="W37" s="1737"/>
      <c r="X37" s="1737"/>
      <c r="Y37" s="1737"/>
      <c r="Z37" s="1737"/>
      <c r="AA37" s="48"/>
      <c r="AB37" s="39"/>
      <c r="AC37" s="35"/>
      <c r="AD37" s="35"/>
      <c r="AE37" s="35"/>
      <c r="AF37" s="35"/>
      <c r="AG37" s="35"/>
      <c r="AH37" s="35"/>
      <c r="AI37" s="35"/>
      <c r="AJ37" s="35"/>
      <c r="AK37" s="35"/>
      <c r="AL37" s="86"/>
      <c r="AM37" s="131"/>
      <c r="AN37" s="211"/>
    </row>
    <row r="38" spans="1:40" ht="14.1" customHeight="1">
      <c r="A38" s="23"/>
      <c r="B38" s="29"/>
      <c r="C38" s="23"/>
      <c r="D38" s="171" t="s">
        <v>464</v>
      </c>
      <c r="E38" s="1740" t="s">
        <v>1452</v>
      </c>
      <c r="F38" s="1740"/>
      <c r="G38" s="1740"/>
      <c r="H38" s="1740"/>
      <c r="I38" s="1740"/>
      <c r="J38" s="1740"/>
      <c r="K38" s="1740"/>
      <c r="L38" s="1740"/>
      <c r="M38" s="1740"/>
      <c r="N38" s="1740"/>
      <c r="O38" s="1740"/>
      <c r="P38" s="1740"/>
      <c r="Q38" s="1740"/>
      <c r="R38" s="1740"/>
      <c r="S38" s="1740"/>
      <c r="T38" s="1740"/>
      <c r="U38" s="1740"/>
      <c r="V38" s="1740"/>
      <c r="W38" s="1740"/>
      <c r="X38" s="1740"/>
      <c r="Y38" s="1740"/>
      <c r="Z38" s="1740"/>
      <c r="AA38" s="48"/>
      <c r="AB38" s="39"/>
      <c r="AC38" s="35"/>
      <c r="AD38" s="35"/>
      <c r="AE38" s="35"/>
      <c r="AF38" s="35"/>
      <c r="AG38" s="35"/>
      <c r="AH38" s="35"/>
      <c r="AI38" s="35"/>
      <c r="AJ38" s="35"/>
      <c r="AK38" s="35"/>
      <c r="AL38" s="35"/>
      <c r="AM38" s="35"/>
      <c r="AN38" s="211"/>
    </row>
    <row r="39" spans="1:40" ht="14.1" customHeight="1">
      <c r="A39" s="23"/>
      <c r="B39" s="208"/>
      <c r="E39" s="1740"/>
      <c r="F39" s="1740"/>
      <c r="G39" s="1740"/>
      <c r="H39" s="1740"/>
      <c r="I39" s="1740"/>
      <c r="J39" s="1740"/>
      <c r="K39" s="1740"/>
      <c r="L39" s="1740"/>
      <c r="M39" s="1740"/>
      <c r="N39" s="1740"/>
      <c r="O39" s="1740"/>
      <c r="P39" s="1740"/>
      <c r="Q39" s="1740"/>
      <c r="R39" s="1740"/>
      <c r="S39" s="1740"/>
      <c r="T39" s="1740"/>
      <c r="U39" s="1740"/>
      <c r="V39" s="1740"/>
      <c r="W39" s="1740"/>
      <c r="X39" s="1740"/>
      <c r="Y39" s="1740"/>
      <c r="Z39" s="1740"/>
      <c r="AA39" s="26"/>
      <c r="AB39" s="39"/>
      <c r="AC39" s="35"/>
      <c r="AD39" s="35"/>
      <c r="AE39" s="35"/>
      <c r="AF39" s="35"/>
      <c r="AG39" s="35"/>
      <c r="AH39" s="35"/>
      <c r="AI39" s="35"/>
      <c r="AJ39" s="35"/>
      <c r="AK39" s="35"/>
      <c r="AL39" s="35"/>
      <c r="AM39" s="35"/>
      <c r="AN39" s="211"/>
    </row>
    <row r="40" spans="1:40" ht="14.1" customHeight="1">
      <c r="A40" s="23"/>
      <c r="B40" s="208"/>
      <c r="E40" s="168"/>
      <c r="F40" s="168"/>
      <c r="G40" s="168"/>
      <c r="H40" s="168"/>
      <c r="I40" s="168"/>
      <c r="J40" s="168"/>
      <c r="K40" s="168"/>
      <c r="L40" s="168"/>
      <c r="M40" s="168"/>
      <c r="N40" s="168"/>
      <c r="O40" s="168"/>
      <c r="P40" s="168"/>
      <c r="Q40" s="168"/>
      <c r="R40" s="168"/>
      <c r="S40" s="168"/>
      <c r="T40" s="168"/>
      <c r="U40" s="168"/>
      <c r="V40" s="168"/>
      <c r="W40" s="168"/>
      <c r="X40" s="168"/>
      <c r="Y40" s="168"/>
      <c r="Z40" s="168"/>
      <c r="AA40" s="26"/>
      <c r="AB40" s="39"/>
      <c r="AC40" s="35"/>
      <c r="AD40" s="35"/>
      <c r="AE40" s="35"/>
      <c r="AF40" s="35"/>
      <c r="AG40" s="35"/>
      <c r="AH40" s="35"/>
      <c r="AI40" s="35"/>
      <c r="AJ40" s="35"/>
      <c r="AK40" s="35"/>
      <c r="AL40" s="35"/>
      <c r="AM40" s="35"/>
      <c r="AN40" s="211"/>
    </row>
    <row r="41" spans="1:40" ht="14.1" customHeight="1">
      <c r="A41" s="23"/>
      <c r="B41" s="29"/>
      <c r="C41" s="23"/>
      <c r="D41" s="1737" t="s">
        <v>343</v>
      </c>
      <c r="E41" s="1737"/>
      <c r="F41" s="1737"/>
      <c r="G41" s="1737"/>
      <c r="H41" s="1737"/>
      <c r="I41" s="1737"/>
      <c r="J41" s="1737"/>
      <c r="K41" s="1737"/>
      <c r="L41" s="1737"/>
      <c r="M41" s="1737"/>
      <c r="N41" s="1737"/>
      <c r="O41" s="1737"/>
      <c r="P41" s="1737"/>
      <c r="Q41" s="1737"/>
      <c r="R41" s="1737"/>
      <c r="S41" s="1737"/>
      <c r="T41" s="1737"/>
      <c r="U41" s="1737"/>
      <c r="V41" s="1737"/>
      <c r="W41" s="1737"/>
      <c r="X41" s="1737"/>
      <c r="Y41" s="1737"/>
      <c r="Z41" s="1737"/>
      <c r="AA41" s="48"/>
      <c r="AB41" s="39"/>
      <c r="AC41" s="35"/>
      <c r="AD41" s="35"/>
      <c r="AE41" s="35"/>
      <c r="AF41" s="35"/>
      <c r="AG41" s="35"/>
      <c r="AH41" s="35"/>
      <c r="AI41" s="35"/>
      <c r="AJ41" s="35"/>
      <c r="AK41" s="35"/>
      <c r="AL41" s="35"/>
      <c r="AM41" s="35"/>
      <c r="AN41" s="211"/>
    </row>
    <row r="42" spans="1:40" ht="14.1" customHeight="1">
      <c r="A42" s="23"/>
      <c r="B42" s="29"/>
      <c r="C42" s="23"/>
      <c r="D42" s="171" t="s">
        <v>464</v>
      </c>
      <c r="E42" s="1740" t="s">
        <v>990</v>
      </c>
      <c r="F42" s="1740"/>
      <c r="G42" s="1740"/>
      <c r="H42" s="1740"/>
      <c r="I42" s="1740"/>
      <c r="J42" s="1740"/>
      <c r="K42" s="1740"/>
      <c r="L42" s="1740"/>
      <c r="M42" s="1740"/>
      <c r="N42" s="1740"/>
      <c r="O42" s="1740"/>
      <c r="P42" s="1740"/>
      <c r="Q42" s="1740"/>
      <c r="R42" s="1740"/>
      <c r="S42" s="1740"/>
      <c r="T42" s="1740"/>
      <c r="U42" s="1740"/>
      <c r="V42" s="1740"/>
      <c r="W42" s="1740"/>
      <c r="X42" s="1740"/>
      <c r="Y42" s="1740"/>
      <c r="Z42" s="1740"/>
      <c r="AA42" s="48"/>
      <c r="AB42" s="1051"/>
      <c r="AC42" s="1052"/>
      <c r="AD42" s="1052"/>
      <c r="AE42" s="1052"/>
      <c r="AF42" s="1052"/>
      <c r="AG42" s="1052"/>
      <c r="AH42" s="1052"/>
      <c r="AI42" s="1052"/>
      <c r="AJ42" s="35"/>
      <c r="AK42" s="35"/>
      <c r="AL42" s="35"/>
      <c r="AM42" s="35"/>
      <c r="AN42" s="211"/>
    </row>
    <row r="43" spans="1:40" ht="14.1" customHeight="1">
      <c r="A43" s="23"/>
      <c r="B43" s="208"/>
      <c r="E43" s="1740"/>
      <c r="F43" s="1740"/>
      <c r="G43" s="1740"/>
      <c r="H43" s="1740"/>
      <c r="I43" s="1740"/>
      <c r="J43" s="1740"/>
      <c r="K43" s="1740"/>
      <c r="L43" s="1740"/>
      <c r="M43" s="1740"/>
      <c r="N43" s="1740"/>
      <c r="O43" s="1740"/>
      <c r="P43" s="1740"/>
      <c r="Q43" s="1740"/>
      <c r="R43" s="1740"/>
      <c r="S43" s="1740"/>
      <c r="T43" s="1740"/>
      <c r="U43" s="1740"/>
      <c r="V43" s="1740"/>
      <c r="W43" s="1740"/>
      <c r="X43" s="1740"/>
      <c r="Y43" s="1740"/>
      <c r="Z43" s="1740"/>
      <c r="AB43" s="162"/>
      <c r="AC43" s="86"/>
      <c r="AD43" s="131"/>
      <c r="AE43" s="131"/>
      <c r="AF43" s="131"/>
      <c r="AG43" s="86"/>
      <c r="AH43" s="86"/>
      <c r="AI43" s="86"/>
      <c r="AJ43" s="35"/>
      <c r="AK43" s="35"/>
      <c r="AL43" s="35"/>
      <c r="AM43" s="35"/>
      <c r="AN43" s="211"/>
    </row>
    <row r="44" spans="1:40" ht="14.1" customHeight="1">
      <c r="A44" s="23"/>
      <c r="B44" s="29"/>
      <c r="C44" s="23"/>
      <c r="D44" s="23"/>
      <c r="E44" s="2892"/>
      <c r="F44" s="2892"/>
      <c r="G44" s="2892"/>
      <c r="H44" s="2892"/>
      <c r="I44" s="2892"/>
      <c r="J44" s="2892"/>
      <c r="K44" s="2892"/>
      <c r="L44" s="2892"/>
      <c r="M44" s="2892"/>
      <c r="N44" s="2892"/>
      <c r="O44" s="2892"/>
      <c r="P44" s="2892"/>
      <c r="Q44" s="2892"/>
      <c r="R44" s="2892"/>
      <c r="S44" s="2892"/>
      <c r="T44" s="2892"/>
      <c r="U44" s="2892"/>
      <c r="V44" s="2892"/>
      <c r="W44" s="2892"/>
      <c r="X44" s="2892"/>
      <c r="Y44" s="2892"/>
      <c r="Z44" s="2892"/>
      <c r="AA44" s="48"/>
      <c r="AB44" s="162"/>
      <c r="AC44" s="86"/>
      <c r="AD44" s="131"/>
      <c r="AE44" s="131"/>
      <c r="AF44" s="131"/>
      <c r="AG44" s="86"/>
      <c r="AH44" s="86"/>
      <c r="AI44" s="86"/>
      <c r="AJ44" s="35"/>
      <c r="AK44" s="35"/>
      <c r="AL44" s="35"/>
      <c r="AM44" s="35"/>
      <c r="AN44" s="211"/>
    </row>
    <row r="45" spans="1:40" ht="14.1" customHeight="1">
      <c r="A45" s="23"/>
      <c r="B45" s="29"/>
      <c r="C45" s="23"/>
      <c r="D45" s="23"/>
      <c r="E45" s="2892"/>
      <c r="F45" s="2892"/>
      <c r="G45" s="2892"/>
      <c r="H45" s="2892"/>
      <c r="I45" s="2892"/>
      <c r="J45" s="2892"/>
      <c r="K45" s="2892"/>
      <c r="L45" s="2892"/>
      <c r="M45" s="2892"/>
      <c r="N45" s="2892"/>
      <c r="O45" s="2892"/>
      <c r="P45" s="2892"/>
      <c r="Q45" s="2892"/>
      <c r="R45" s="2892"/>
      <c r="S45" s="2892"/>
      <c r="T45" s="2892"/>
      <c r="U45" s="2892"/>
      <c r="V45" s="2892"/>
      <c r="W45" s="2892"/>
      <c r="X45" s="2892"/>
      <c r="Y45" s="2892"/>
      <c r="Z45" s="2892"/>
      <c r="AA45" s="48"/>
      <c r="AB45" s="39"/>
      <c r="AC45" s="35"/>
      <c r="AD45" s="35"/>
      <c r="AE45" s="35"/>
      <c r="AF45" s="35"/>
      <c r="AG45" s="35"/>
      <c r="AH45" s="35"/>
      <c r="AI45" s="35"/>
      <c r="AJ45" s="35"/>
      <c r="AK45" s="35"/>
      <c r="AL45" s="35"/>
      <c r="AM45" s="35"/>
      <c r="AN45" s="211"/>
    </row>
    <row r="46" spans="1:40" ht="14.1" customHeight="1">
      <c r="A46" s="23"/>
      <c r="B46" s="29"/>
      <c r="C46" s="171"/>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23"/>
      <c r="AB46" s="39"/>
      <c r="AC46" s="35"/>
      <c r="AD46" s="35"/>
      <c r="AE46" s="35"/>
      <c r="AF46" s="35"/>
      <c r="AG46" s="35"/>
      <c r="AH46" s="35"/>
      <c r="AI46" s="35"/>
      <c r="AJ46" s="35"/>
      <c r="AK46" s="35"/>
      <c r="AL46" s="35"/>
      <c r="AM46" s="35"/>
      <c r="AN46" s="211"/>
    </row>
    <row r="47" spans="1:40" ht="14.1" customHeight="1">
      <c r="A47" s="23"/>
      <c r="B47" s="1736" t="s">
        <v>515</v>
      </c>
      <c r="C47" s="1462"/>
      <c r="D47" s="1737" t="s">
        <v>1154</v>
      </c>
      <c r="E47" s="1737"/>
      <c r="F47" s="1737"/>
      <c r="G47" s="1737"/>
      <c r="H47" s="1737"/>
      <c r="I47" s="1737"/>
      <c r="J47" s="1737"/>
      <c r="K47" s="1737"/>
      <c r="L47" s="1737"/>
      <c r="M47" s="1737"/>
      <c r="N47" s="1737"/>
      <c r="O47" s="1737"/>
      <c r="P47" s="1737"/>
      <c r="Q47" s="1737"/>
      <c r="R47" s="1737"/>
      <c r="S47" s="1737"/>
      <c r="T47" s="1737"/>
      <c r="U47" s="1737"/>
      <c r="V47" s="1737"/>
      <c r="W47" s="1737"/>
      <c r="X47" s="1737"/>
      <c r="Y47" s="1737"/>
      <c r="Z47" s="1737"/>
      <c r="AA47" s="23"/>
      <c r="AB47" s="169" t="s">
        <v>500</v>
      </c>
      <c r="AC47" s="1707" t="s">
        <v>1754</v>
      </c>
      <c r="AD47" s="1707"/>
      <c r="AE47" s="1707"/>
      <c r="AF47" s="1707"/>
      <c r="AG47" s="1707"/>
      <c r="AH47" s="1707"/>
      <c r="AI47" s="1707"/>
      <c r="AJ47" s="1707"/>
      <c r="AK47" s="1707"/>
      <c r="AL47" s="1707"/>
      <c r="AM47" s="1707"/>
      <c r="AN47" s="214"/>
    </row>
    <row r="48" spans="1:40" ht="15.95" customHeight="1">
      <c r="A48" s="23"/>
      <c r="B48" s="29"/>
      <c r="C48" s="1053"/>
      <c r="D48" s="1737" t="s">
        <v>1223</v>
      </c>
      <c r="E48" s="1737"/>
      <c r="F48" s="1737"/>
      <c r="G48" s="1737"/>
      <c r="H48" s="1737"/>
      <c r="I48" s="1737"/>
      <c r="J48" s="1869" t="s">
        <v>1224</v>
      </c>
      <c r="K48" s="1869"/>
      <c r="L48" s="1869"/>
      <c r="M48" s="1869"/>
      <c r="N48" s="1869"/>
      <c r="O48" s="1869"/>
      <c r="P48" s="1869"/>
      <c r="Q48" s="1869"/>
      <c r="R48" s="1869"/>
      <c r="S48" s="1869"/>
      <c r="T48" s="1869"/>
      <c r="U48" s="1869"/>
      <c r="V48" s="1869"/>
      <c r="W48" s="1869"/>
      <c r="X48" s="1869"/>
      <c r="Y48" s="1869"/>
      <c r="AA48" s="759"/>
      <c r="AB48" s="36"/>
      <c r="AC48" s="1707"/>
      <c r="AD48" s="1707"/>
      <c r="AE48" s="1707"/>
      <c r="AF48" s="1707"/>
      <c r="AG48" s="1707"/>
      <c r="AH48" s="1707"/>
      <c r="AI48" s="1707"/>
      <c r="AJ48" s="1707"/>
      <c r="AK48" s="1707"/>
      <c r="AL48" s="1707"/>
      <c r="AM48" s="1707"/>
      <c r="AN48" s="214"/>
    </row>
    <row r="49" spans="1:40" ht="15.95" customHeight="1">
      <c r="A49" s="23"/>
      <c r="B49" s="29"/>
      <c r="C49" s="1053"/>
      <c r="E49" s="1366"/>
      <c r="F49" s="1367"/>
      <c r="G49" s="1367"/>
      <c r="H49" s="1366" t="s">
        <v>1155</v>
      </c>
      <c r="I49" s="1367"/>
      <c r="J49" s="1367"/>
      <c r="K49" s="1367"/>
      <c r="L49" s="1367"/>
      <c r="M49" s="1368"/>
      <c r="N49" s="1367" t="s">
        <v>1156</v>
      </c>
      <c r="O49" s="1367"/>
      <c r="P49" s="1367"/>
      <c r="Q49" s="1367"/>
      <c r="R49" s="1367"/>
      <c r="S49" s="1367"/>
      <c r="T49" s="1367"/>
      <c r="U49" s="1367"/>
      <c r="V49" s="1367"/>
      <c r="W49" s="1367"/>
      <c r="X49" s="1367"/>
      <c r="Y49" s="1368"/>
      <c r="Z49" s="23"/>
      <c r="AA49" s="759"/>
      <c r="AB49" s="36"/>
      <c r="AC49" s="1707"/>
      <c r="AD49" s="1707"/>
      <c r="AE49" s="1707"/>
      <c r="AF49" s="1707"/>
      <c r="AG49" s="1707"/>
      <c r="AH49" s="1707"/>
      <c r="AI49" s="1707"/>
      <c r="AJ49" s="1707"/>
      <c r="AK49" s="1707"/>
      <c r="AL49" s="1707"/>
      <c r="AM49" s="1707"/>
      <c r="AN49" s="214"/>
    </row>
    <row r="50" spans="1:40" ht="15.95" customHeight="1">
      <c r="A50" s="23"/>
      <c r="B50" s="29"/>
      <c r="C50" s="1053"/>
      <c r="E50" s="1369"/>
      <c r="F50" s="1370"/>
      <c r="G50" s="1370"/>
      <c r="H50" s="1369"/>
      <c r="I50" s="1370"/>
      <c r="J50" s="1370"/>
      <c r="K50" s="1370"/>
      <c r="L50" s="1370"/>
      <c r="M50" s="1371"/>
      <c r="N50" s="1346" t="s">
        <v>49</v>
      </c>
      <c r="O50" s="1346"/>
      <c r="P50" s="1346"/>
      <c r="Q50" s="1346"/>
      <c r="R50" s="1346"/>
      <c r="S50" s="4135"/>
      <c r="T50" s="1345" t="s">
        <v>1399</v>
      </c>
      <c r="U50" s="1346"/>
      <c r="V50" s="1346"/>
      <c r="W50" s="1346"/>
      <c r="X50" s="1346"/>
      <c r="Y50" s="4135"/>
      <c r="Z50" s="1054"/>
      <c r="AA50" s="759"/>
      <c r="AB50" s="169"/>
      <c r="AC50" s="1707"/>
      <c r="AD50" s="1707"/>
      <c r="AE50" s="1707"/>
      <c r="AF50" s="1707"/>
      <c r="AG50" s="1707"/>
      <c r="AH50" s="1707"/>
      <c r="AI50" s="1707"/>
      <c r="AJ50" s="1707"/>
      <c r="AK50" s="1707"/>
      <c r="AL50" s="1707"/>
      <c r="AM50" s="1707"/>
      <c r="AN50" s="214"/>
    </row>
    <row r="51" spans="1:40" ht="12" customHeight="1">
      <c r="A51" s="23"/>
      <c r="B51" s="29"/>
      <c r="C51" s="23"/>
      <c r="E51" s="1363" t="s">
        <v>338</v>
      </c>
      <c r="F51" s="1364"/>
      <c r="G51" s="1365"/>
      <c r="H51" s="4138"/>
      <c r="I51" s="4139"/>
      <c r="J51" s="4139"/>
      <c r="K51" s="4139"/>
      <c r="L51" s="4140"/>
      <c r="M51" s="4141"/>
      <c r="N51" s="4142"/>
      <c r="O51" s="1884"/>
      <c r="P51" s="1884"/>
      <c r="Q51" s="1884"/>
      <c r="R51" s="4140" t="s">
        <v>141</v>
      </c>
      <c r="S51" s="4141"/>
      <c r="T51" s="4142"/>
      <c r="U51" s="1884"/>
      <c r="V51" s="1884"/>
      <c r="W51" s="1884"/>
      <c r="X51" s="4140" t="s">
        <v>141</v>
      </c>
      <c r="Y51" s="4141"/>
      <c r="AA51" s="23"/>
      <c r="AB51" s="31"/>
      <c r="AC51" s="1707"/>
      <c r="AD51" s="1707"/>
      <c r="AE51" s="1707"/>
      <c r="AF51" s="1707"/>
      <c r="AG51" s="1707"/>
      <c r="AH51" s="1707"/>
      <c r="AI51" s="1707"/>
      <c r="AJ51" s="1707"/>
      <c r="AK51" s="1707"/>
      <c r="AL51" s="1707"/>
      <c r="AM51" s="1707"/>
      <c r="AN51" s="177"/>
    </row>
    <row r="52" spans="1:40" ht="14.1" customHeight="1">
      <c r="A52" s="23"/>
      <c r="B52" s="208"/>
      <c r="E52" s="4100" t="s">
        <v>339</v>
      </c>
      <c r="F52" s="1507"/>
      <c r="G52" s="1508"/>
      <c r="H52" s="4136"/>
      <c r="I52" s="4137"/>
      <c r="J52" s="4137"/>
      <c r="K52" s="4137"/>
      <c r="L52" s="4131"/>
      <c r="M52" s="4132"/>
      <c r="N52" s="4133"/>
      <c r="O52" s="4134"/>
      <c r="P52" s="4134"/>
      <c r="Q52" s="4134"/>
      <c r="R52" s="4131" t="s">
        <v>141</v>
      </c>
      <c r="S52" s="4132"/>
      <c r="T52" s="4133"/>
      <c r="U52" s="4134"/>
      <c r="V52" s="4134"/>
      <c r="W52" s="4134"/>
      <c r="X52" s="4131" t="s">
        <v>141</v>
      </c>
      <c r="Y52" s="4132"/>
      <c r="AA52" s="172"/>
      <c r="AB52" s="36"/>
      <c r="AC52" s="1707"/>
      <c r="AD52" s="1707"/>
      <c r="AE52" s="1707"/>
      <c r="AF52" s="1707"/>
      <c r="AG52" s="1707"/>
      <c r="AH52" s="1707"/>
      <c r="AI52" s="1707"/>
      <c r="AJ52" s="1707"/>
      <c r="AK52" s="1707"/>
      <c r="AL52" s="1707"/>
      <c r="AM52" s="1707"/>
      <c r="AN52" s="211"/>
    </row>
    <row r="53" spans="1:40" ht="14.1" customHeight="1">
      <c r="A53" s="23"/>
      <c r="B53" s="29"/>
      <c r="C53" s="23"/>
      <c r="E53" s="1345" t="s">
        <v>340</v>
      </c>
      <c r="F53" s="1346"/>
      <c r="G53" s="1347"/>
      <c r="H53" s="4143"/>
      <c r="I53" s="4144"/>
      <c r="J53" s="4144"/>
      <c r="K53" s="4144"/>
      <c r="L53" s="4145"/>
      <c r="M53" s="4146"/>
      <c r="N53" s="4147"/>
      <c r="O53" s="4148"/>
      <c r="P53" s="4148"/>
      <c r="Q53" s="4148"/>
      <c r="R53" s="4145" t="s">
        <v>141</v>
      </c>
      <c r="S53" s="4146"/>
      <c r="T53" s="4147"/>
      <c r="U53" s="4148"/>
      <c r="V53" s="4148"/>
      <c r="W53" s="4148"/>
      <c r="X53" s="4145" t="s">
        <v>141</v>
      </c>
      <c r="Y53" s="4146"/>
      <c r="AA53" s="23"/>
      <c r="AB53" s="169"/>
      <c r="AC53" s="1707"/>
      <c r="AD53" s="1707"/>
      <c r="AE53" s="1707"/>
      <c r="AF53" s="1707"/>
      <c r="AG53" s="1707"/>
      <c r="AH53" s="1707"/>
      <c r="AI53" s="1707"/>
      <c r="AJ53" s="1707"/>
      <c r="AK53" s="1707"/>
      <c r="AL53" s="1707"/>
      <c r="AM53" s="1707"/>
      <c r="AN53" s="211"/>
    </row>
    <row r="54" spans="1:40" ht="14.1" customHeight="1">
      <c r="A54" s="23"/>
      <c r="B54" s="29"/>
      <c r="C54" s="23"/>
      <c r="D54" s="23"/>
      <c r="E54" s="1369" t="s">
        <v>46</v>
      </c>
      <c r="F54" s="1370"/>
      <c r="G54" s="1371"/>
      <c r="H54" s="4153" t="str">
        <f>IF(AND(H51="",H52="",H53=""),"",SUM(H51:K53))</f>
        <v/>
      </c>
      <c r="I54" s="4154"/>
      <c r="J54" s="4154"/>
      <c r="K54" s="4154"/>
      <c r="L54" s="4151"/>
      <c r="M54" s="4152"/>
      <c r="N54" s="4149" t="str">
        <f>IF(AND(N51="",N52="",N53=""),"",SUM(N51:Q53))</f>
        <v/>
      </c>
      <c r="O54" s="4150"/>
      <c r="P54" s="4150"/>
      <c r="Q54" s="4150"/>
      <c r="R54" s="4151" t="s">
        <v>141</v>
      </c>
      <c r="S54" s="4152"/>
      <c r="T54" s="4149" t="str">
        <f>IF(AND(T51="",T52="",T53=""),"",SUM(T51:W53))</f>
        <v/>
      </c>
      <c r="U54" s="4150"/>
      <c r="V54" s="4150"/>
      <c r="W54" s="4150"/>
      <c r="X54" s="4151" t="s">
        <v>141</v>
      </c>
      <c r="Y54" s="4152"/>
      <c r="Z54" s="23"/>
      <c r="AA54" s="26"/>
      <c r="AB54" s="169" t="s">
        <v>500</v>
      </c>
      <c r="AC54" s="1707" t="s">
        <v>1755</v>
      </c>
      <c r="AD54" s="1707"/>
      <c r="AE54" s="1707"/>
      <c r="AF54" s="1707"/>
      <c r="AG54" s="1707"/>
      <c r="AH54" s="1707"/>
      <c r="AI54" s="1707"/>
      <c r="AJ54" s="1707"/>
      <c r="AK54" s="1707"/>
      <c r="AL54" s="1707"/>
      <c r="AM54" s="1707"/>
      <c r="AN54" s="211"/>
    </row>
    <row r="55" spans="1:40" ht="14.1" customHeight="1">
      <c r="A55" s="23"/>
      <c r="B55" s="29"/>
      <c r="AA55" s="23"/>
      <c r="AB55" s="31"/>
      <c r="AC55" s="1707"/>
      <c r="AD55" s="1707"/>
      <c r="AE55" s="1707"/>
      <c r="AF55" s="1707"/>
      <c r="AG55" s="1707"/>
      <c r="AH55" s="1707"/>
      <c r="AI55" s="1707"/>
      <c r="AJ55" s="1707"/>
      <c r="AK55" s="1707"/>
      <c r="AL55" s="1707"/>
      <c r="AM55" s="1707"/>
      <c r="AN55" s="32"/>
    </row>
    <row r="56" spans="1:40" ht="14.1" customHeight="1">
      <c r="A56" s="23"/>
      <c r="B56" s="1736" t="s">
        <v>604</v>
      </c>
      <c r="C56" s="1462"/>
      <c r="D56" s="1737" t="s">
        <v>1041</v>
      </c>
      <c r="E56" s="1737"/>
      <c r="F56" s="1737"/>
      <c r="G56" s="1737"/>
      <c r="H56" s="1737"/>
      <c r="I56" s="1737"/>
      <c r="J56" s="1737"/>
      <c r="K56" s="1737"/>
      <c r="L56" s="1737"/>
      <c r="M56" s="1737"/>
      <c r="N56" s="1737"/>
      <c r="O56" s="1737"/>
      <c r="P56" s="1737"/>
      <c r="Q56" s="1737"/>
      <c r="R56" s="1737"/>
      <c r="S56" s="1737"/>
      <c r="T56" s="1737"/>
      <c r="U56" s="1737"/>
      <c r="V56" s="1737"/>
      <c r="W56" s="1737"/>
      <c r="X56" s="1737"/>
      <c r="Y56" s="1737"/>
      <c r="Z56" s="1737"/>
      <c r="AA56" s="23"/>
      <c r="AB56" s="169" t="s">
        <v>15</v>
      </c>
      <c r="AC56" s="1707" t="s">
        <v>1157</v>
      </c>
      <c r="AD56" s="1707"/>
      <c r="AE56" s="1707"/>
      <c r="AF56" s="1707"/>
      <c r="AG56" s="1707"/>
      <c r="AH56" s="1707"/>
      <c r="AI56" s="1707"/>
      <c r="AJ56" s="1707"/>
      <c r="AK56" s="1707"/>
      <c r="AL56" s="1707"/>
      <c r="AM56" s="1707"/>
      <c r="AN56" s="211"/>
    </row>
    <row r="57" spans="1:40" ht="14.1" customHeight="1">
      <c r="A57" s="23"/>
      <c r="B57" s="29"/>
      <c r="D57" s="136" t="s">
        <v>464</v>
      </c>
      <c r="E57" s="1737" t="s">
        <v>1203</v>
      </c>
      <c r="F57" s="1737"/>
      <c r="G57" s="1737"/>
      <c r="H57" s="1737"/>
      <c r="I57" s="1737"/>
      <c r="J57" s="1737"/>
      <c r="K57" s="1737"/>
      <c r="L57" s="1737"/>
      <c r="M57" s="1737"/>
      <c r="N57" s="1737"/>
      <c r="O57" s="1737"/>
      <c r="P57" s="1737"/>
      <c r="Q57" s="1737"/>
      <c r="R57" s="1737"/>
      <c r="S57" s="1737"/>
      <c r="T57" s="1737"/>
      <c r="U57" s="1737"/>
      <c r="V57" s="1737"/>
      <c r="W57" s="1737"/>
      <c r="X57" s="1737"/>
      <c r="Y57" s="1737"/>
      <c r="Z57" s="1737"/>
      <c r="AA57" s="23"/>
      <c r="AB57" s="169"/>
      <c r="AC57" s="1707"/>
      <c r="AD57" s="1707"/>
      <c r="AE57" s="1707"/>
      <c r="AF57" s="1707"/>
      <c r="AG57" s="1707"/>
      <c r="AH57" s="1707"/>
      <c r="AI57" s="1707"/>
      <c r="AJ57" s="1707"/>
      <c r="AK57" s="1707"/>
      <c r="AL57" s="1707"/>
      <c r="AM57" s="1707"/>
      <c r="AN57" s="211"/>
    </row>
    <row r="58" spans="1:40" ht="14.1" customHeight="1">
      <c r="A58" s="23"/>
      <c r="B58" s="208"/>
      <c r="E58" s="2892"/>
      <c r="F58" s="2892"/>
      <c r="G58" s="2892"/>
      <c r="H58" s="2892"/>
      <c r="I58" s="2892"/>
      <c r="J58" s="2892"/>
      <c r="K58" s="2892"/>
      <c r="L58" s="2892"/>
      <c r="M58" s="2892"/>
      <c r="N58" s="2892"/>
      <c r="O58" s="2892"/>
      <c r="P58" s="2892"/>
      <c r="Q58" s="2892"/>
      <c r="R58" s="2892"/>
      <c r="S58" s="2892"/>
      <c r="T58" s="2892"/>
      <c r="U58" s="2892"/>
      <c r="V58" s="2892"/>
      <c r="W58" s="2892"/>
      <c r="X58" s="2892"/>
      <c r="Y58" s="2892"/>
      <c r="Z58" s="2892"/>
      <c r="AA58" s="23"/>
      <c r="AB58" s="39"/>
      <c r="AC58" s="1707"/>
      <c r="AD58" s="1707"/>
      <c r="AE58" s="1707"/>
      <c r="AF58" s="1707"/>
      <c r="AG58" s="1707"/>
      <c r="AH58" s="1707"/>
      <c r="AI58" s="1707"/>
      <c r="AJ58" s="1707"/>
      <c r="AK58" s="1707"/>
      <c r="AL58" s="1707"/>
      <c r="AM58" s="1707"/>
      <c r="AN58" s="211"/>
    </row>
    <row r="59" spans="1:40" ht="14.1" customHeight="1">
      <c r="A59" s="23"/>
      <c r="B59" s="208"/>
      <c r="E59" s="2892"/>
      <c r="F59" s="2892"/>
      <c r="G59" s="2892"/>
      <c r="H59" s="2892"/>
      <c r="I59" s="2892"/>
      <c r="J59" s="2892"/>
      <c r="K59" s="2892"/>
      <c r="L59" s="2892"/>
      <c r="M59" s="2892"/>
      <c r="N59" s="2892"/>
      <c r="O59" s="2892"/>
      <c r="P59" s="2892"/>
      <c r="Q59" s="2892"/>
      <c r="R59" s="2892"/>
      <c r="S59" s="2892"/>
      <c r="T59" s="2892"/>
      <c r="U59" s="2892"/>
      <c r="V59" s="2892"/>
      <c r="W59" s="2892"/>
      <c r="X59" s="2892"/>
      <c r="Y59" s="2892"/>
      <c r="Z59" s="2892"/>
      <c r="AA59" s="23"/>
      <c r="AB59" s="36"/>
      <c r="AC59" s="160"/>
      <c r="AD59" s="160"/>
      <c r="AE59" s="160"/>
      <c r="AF59" s="160"/>
      <c r="AG59" s="160"/>
      <c r="AH59" s="160"/>
      <c r="AI59" s="160"/>
      <c r="AJ59" s="160"/>
      <c r="AK59" s="160"/>
      <c r="AL59" s="160"/>
      <c r="AM59" s="160"/>
      <c r="AN59" s="211"/>
    </row>
    <row r="60" spans="1:40" ht="14.1" customHeight="1">
      <c r="A60" s="23"/>
      <c r="B60" s="29"/>
      <c r="C60" s="23"/>
      <c r="D60" s="23"/>
      <c r="E60" s="47"/>
      <c r="F60" s="47"/>
      <c r="G60" s="47"/>
      <c r="H60" s="47"/>
      <c r="I60" s="47"/>
      <c r="J60" s="47"/>
      <c r="K60" s="47"/>
      <c r="L60" s="47"/>
      <c r="M60" s="47"/>
      <c r="N60" s="47"/>
      <c r="O60" s="47"/>
      <c r="P60" s="47"/>
      <c r="Q60" s="47"/>
      <c r="R60" s="47"/>
      <c r="S60" s="47"/>
      <c r="T60" s="47"/>
      <c r="U60" s="47"/>
      <c r="V60" s="47"/>
      <c r="W60" s="47"/>
      <c r="X60" s="47"/>
      <c r="Y60" s="47"/>
      <c r="Z60" s="47"/>
      <c r="AA60" s="48"/>
      <c r="AB60" s="23"/>
      <c r="AD60" s="23"/>
      <c r="AE60" s="23"/>
      <c r="AF60" s="23"/>
      <c r="AG60" s="23"/>
      <c r="AH60" s="23"/>
      <c r="AI60" s="23"/>
      <c r="AJ60" s="23"/>
      <c r="AK60" s="35"/>
      <c r="AL60" s="35"/>
      <c r="AM60" s="35"/>
      <c r="AN60" s="211"/>
    </row>
    <row r="61" spans="1:40" ht="9" customHeight="1" thickBot="1">
      <c r="B61" s="212"/>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563"/>
      <c r="AC61" s="96"/>
      <c r="AD61" s="96"/>
      <c r="AE61" s="96"/>
      <c r="AF61" s="96"/>
      <c r="AG61" s="96"/>
      <c r="AH61" s="96"/>
      <c r="AI61" s="96"/>
      <c r="AJ61" s="96"/>
      <c r="AK61" s="96"/>
      <c r="AL61" s="96"/>
      <c r="AM61" s="96"/>
      <c r="AN61" s="209"/>
    </row>
  </sheetData>
  <sheetProtection algorithmName="SHA-512" hashValue="rDzXSDLa/pwdtC7aDJUH2seMJOMCP1cqk6w4kFLkvy8hXitLCSFbYnHwXlkbvYQsR4UMgDHIadFDiJnXfZSVtw==" saltValue="bpzIJaNSgMnz0XSGJ3YLKw==" spinCount="100000" sheet="1" formatCells="0" formatColumns="0" formatRows="0"/>
  <mergeCells count="94">
    <mergeCell ref="E54:G54"/>
    <mergeCell ref="H54:K54"/>
    <mergeCell ref="L54:M54"/>
    <mergeCell ref="N54:Q54"/>
    <mergeCell ref="R54:S54"/>
    <mergeCell ref="AC56:AM58"/>
    <mergeCell ref="B56:C56"/>
    <mergeCell ref="D56:Z56"/>
    <mergeCell ref="E57:Z57"/>
    <mergeCell ref="E58:Z59"/>
    <mergeCell ref="AC54:AM55"/>
    <mergeCell ref="T54:W54"/>
    <mergeCell ref="X54:Y54"/>
    <mergeCell ref="AC47:AM53"/>
    <mergeCell ref="X53:Y53"/>
    <mergeCell ref="X52:Y52"/>
    <mergeCell ref="T51:W51"/>
    <mergeCell ref="X51:Y51"/>
    <mergeCell ref="T53:W53"/>
    <mergeCell ref="E53:G53"/>
    <mergeCell ref="H53:K53"/>
    <mergeCell ref="L53:M53"/>
    <mergeCell ref="N53:Q53"/>
    <mergeCell ref="R53:S53"/>
    <mergeCell ref="L52:M52"/>
    <mergeCell ref="N52:Q52"/>
    <mergeCell ref="R52:S52"/>
    <mergeCell ref="B47:C47"/>
    <mergeCell ref="D47:Z47"/>
    <mergeCell ref="N49:Y49"/>
    <mergeCell ref="N50:S50"/>
    <mergeCell ref="T50:Y50"/>
    <mergeCell ref="E52:G52"/>
    <mergeCell ref="H52:K52"/>
    <mergeCell ref="E51:G51"/>
    <mergeCell ref="H51:K51"/>
    <mergeCell ref="L51:M51"/>
    <mergeCell ref="N51:Q51"/>
    <mergeCell ref="R51:S51"/>
    <mergeCell ref="T52:W52"/>
    <mergeCell ref="D31:Z31"/>
    <mergeCell ref="AC26:AM26"/>
    <mergeCell ref="B31:C31"/>
    <mergeCell ref="AC22:AM22"/>
    <mergeCell ref="AC23:AM23"/>
    <mergeCell ref="D28:Z28"/>
    <mergeCell ref="E24:I24"/>
    <mergeCell ref="L24:O24"/>
    <mergeCell ref="R24:U24"/>
    <mergeCell ref="E26:Z26"/>
    <mergeCell ref="B22:C22"/>
    <mergeCell ref="D22:Z22"/>
    <mergeCell ref="B34:C34"/>
    <mergeCell ref="D37:Z37"/>
    <mergeCell ref="E38:Z39"/>
    <mergeCell ref="A1:AN1"/>
    <mergeCell ref="B3:AA3"/>
    <mergeCell ref="AB3:AN3"/>
    <mergeCell ref="B5:C5"/>
    <mergeCell ref="D5:Z5"/>
    <mergeCell ref="B6:C6"/>
    <mergeCell ref="D6:Z6"/>
    <mergeCell ref="AC6:AM6"/>
    <mergeCell ref="AC7:AM9"/>
    <mergeCell ref="B8:C8"/>
    <mergeCell ref="D8:N8"/>
    <mergeCell ref="O8:P8"/>
    <mergeCell ref="B28:C28"/>
    <mergeCell ref="Q8:R8"/>
    <mergeCell ref="T8:U8"/>
    <mergeCell ref="W8:X8"/>
    <mergeCell ref="E9:Z9"/>
    <mergeCell ref="E10:Z12"/>
    <mergeCell ref="W14:X14"/>
    <mergeCell ref="E15:Z15"/>
    <mergeCell ref="E16:Z18"/>
    <mergeCell ref="C20:O20"/>
    <mergeCell ref="P20:Q20"/>
    <mergeCell ref="R20:S20"/>
    <mergeCell ref="U20:V20"/>
    <mergeCell ref="X20:Y20"/>
    <mergeCell ref="B14:C14"/>
    <mergeCell ref="D14:N14"/>
    <mergeCell ref="O14:P14"/>
    <mergeCell ref="Q14:R14"/>
    <mergeCell ref="T14:U14"/>
    <mergeCell ref="D34:Z34"/>
    <mergeCell ref="D48:I48"/>
    <mergeCell ref="J48:Y48"/>
    <mergeCell ref="E49:G50"/>
    <mergeCell ref="H49:M50"/>
    <mergeCell ref="D41:Z41"/>
    <mergeCell ref="E42:Z43"/>
    <mergeCell ref="E44:Z45"/>
  </mergeCells>
  <phoneticPr fontId="4"/>
  <conditionalFormatting sqref="E44:Z45">
    <cfRule type="containsBlanks" dxfId="88" priority="19">
      <formula>LEN(TRIM(E44))=0</formula>
    </cfRule>
  </conditionalFormatting>
  <conditionalFormatting sqref="E58:Z59">
    <cfRule type="containsBlanks" dxfId="87" priority="1">
      <formula>LEN(TRIM(E58))=0</formula>
    </cfRule>
  </conditionalFormatting>
  <conditionalFormatting sqref="H51:K53 N51:Q53">
    <cfRule type="containsBlanks" dxfId="86" priority="8">
      <formula>LEN(TRIM(H51))=0</formula>
    </cfRule>
  </conditionalFormatting>
  <conditionalFormatting sqref="H51:K53">
    <cfRule type="expression" dxfId="85" priority="10">
      <formula>#REF!="円"</formula>
    </cfRule>
  </conditionalFormatting>
  <conditionalFormatting sqref="H54:K54">
    <cfRule type="expression" dxfId="84" priority="3">
      <formula>INDIRECT(ADDRESS(ROW(),COLUMN()))=TRUNC(INDIRECT(ADDRESS(ROW(),COLUMN())))</formula>
    </cfRule>
  </conditionalFormatting>
  <conditionalFormatting sqref="L51:M54 R51:S54">
    <cfRule type="containsBlanks" dxfId="83" priority="7">
      <formula>LEN(TRIM(L51))=0</formula>
    </cfRule>
  </conditionalFormatting>
  <conditionalFormatting sqref="N51:Q51">
    <cfRule type="expression" dxfId="82" priority="13">
      <formula>#REF!="円"</formula>
    </cfRule>
  </conditionalFormatting>
  <conditionalFormatting sqref="N52:Q53">
    <cfRule type="expression" dxfId="81" priority="14">
      <formula>#REF!="円"</formula>
    </cfRule>
  </conditionalFormatting>
  <conditionalFormatting sqref="N54:Q54 T54:W54">
    <cfRule type="expression" dxfId="80" priority="2">
      <formula>INDIRECT(ADDRESS(ROW(),COLUMN()))=TRUNC(INDIRECT(ADDRESS(ROW(),COLUMN())))</formula>
    </cfRule>
  </conditionalFormatting>
  <conditionalFormatting sqref="O8:R8 O14:R14 P20:S20">
    <cfRule type="containsBlanks" dxfId="79" priority="24">
      <formula>LEN(TRIM(O8))=0</formula>
    </cfRule>
    <cfRule type="containsBlanks" dxfId="78" priority="27">
      <formula>LEN(TRIM(O8))=0</formula>
    </cfRule>
  </conditionalFormatting>
  <conditionalFormatting sqref="Q8:R8 Q14:R14 R20:S20">
    <cfRule type="containsBlanks" dxfId="77" priority="23">
      <formula>LEN(TRIM(Q8))=0</formula>
    </cfRule>
  </conditionalFormatting>
  <conditionalFormatting sqref="T8:U8 W8:X8 E10:Z12 T14:U14 W14:X14 E16:Z18">
    <cfRule type="containsBlanks" dxfId="76" priority="32">
      <formula>LEN(TRIM(E8))=0</formula>
    </cfRule>
  </conditionalFormatting>
  <conditionalFormatting sqref="T51:W53">
    <cfRule type="containsBlanks" dxfId="75" priority="6">
      <formula>LEN(TRIM(T51))=0</formula>
    </cfRule>
    <cfRule type="expression" dxfId="74" priority="16">
      <formula>#REF!="円"</formula>
    </cfRule>
  </conditionalFormatting>
  <conditionalFormatting sqref="U20:V20 X20:Y20">
    <cfRule type="containsBlanks" dxfId="73" priority="28">
      <formula>LEN(TRIM(U20))=0</formula>
    </cfRule>
  </conditionalFormatting>
  <conditionalFormatting sqref="X51:Y54">
    <cfRule type="containsBlanks" dxfId="72" priority="5">
      <formula>LEN(TRIM(X51))=0</formula>
    </cfRule>
  </conditionalFormatting>
  <dataValidations count="2">
    <dataValidation type="list" allowBlank="1" showInputMessage="1" showErrorMessage="1" sqref="O8:P8 O14:P14 P20:Q20" xr:uid="{4803925E-C53D-41A6-A309-57F8C3E3D382}">
      <formula1>"　,平成,令和"</formula1>
    </dataValidation>
    <dataValidation type="list" allowBlank="1" showInputMessage="1" showErrorMessage="1" sqref="L51:M54 R51:S54 X51:Y54" xr:uid="{CBFED0AC-CE49-433C-8B88-DAEE230256BC}">
      <formula1>"　,円,か月"</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5179" r:id="rId4" name="Check Box 27">
              <controlPr defaultSize="0" autoFill="0" autoLine="0" autoPict="0">
                <anchor moveWithCells="1">
                  <from>
                    <xdr:col>18</xdr:col>
                    <xdr:colOff>152400</xdr:colOff>
                    <xdr:row>38</xdr:row>
                    <xdr:rowOff>0</xdr:rowOff>
                  </from>
                  <to>
                    <xdr:col>21</xdr:col>
                    <xdr:colOff>171450</xdr:colOff>
                    <xdr:row>39</xdr:row>
                    <xdr:rowOff>9525</xdr:rowOff>
                  </to>
                </anchor>
              </controlPr>
            </control>
          </mc:Choice>
        </mc:AlternateContent>
        <mc:AlternateContent xmlns:mc="http://schemas.openxmlformats.org/markup-compatibility/2006">
          <mc:Choice Requires="x14">
            <control shapeId="945180" r:id="rId5" name="Check Box 28">
              <controlPr defaultSize="0" autoFill="0" autoLine="0" autoPict="0">
                <anchor moveWithCells="1">
                  <from>
                    <xdr:col>22</xdr:col>
                    <xdr:colOff>28575</xdr:colOff>
                    <xdr:row>38</xdr:row>
                    <xdr:rowOff>0</xdr:rowOff>
                  </from>
                  <to>
                    <xdr:col>25</xdr:col>
                    <xdr:colOff>47625</xdr:colOff>
                    <xdr:row>39</xdr:row>
                    <xdr:rowOff>0</xdr:rowOff>
                  </to>
                </anchor>
              </controlPr>
            </control>
          </mc:Choice>
        </mc:AlternateContent>
        <mc:AlternateContent xmlns:mc="http://schemas.openxmlformats.org/markup-compatibility/2006">
          <mc:Choice Requires="x14">
            <control shapeId="945183" r:id="rId6" name="Check Box 31">
              <controlPr defaultSize="0" autoFill="0" autoLine="0" autoPict="0">
                <anchor moveWithCells="1">
                  <from>
                    <xdr:col>18</xdr:col>
                    <xdr:colOff>152400</xdr:colOff>
                    <xdr:row>27</xdr:row>
                    <xdr:rowOff>152400</xdr:rowOff>
                  </from>
                  <to>
                    <xdr:col>21</xdr:col>
                    <xdr:colOff>171450</xdr:colOff>
                    <xdr:row>29</xdr:row>
                    <xdr:rowOff>9525</xdr:rowOff>
                  </to>
                </anchor>
              </controlPr>
            </control>
          </mc:Choice>
        </mc:AlternateContent>
        <mc:AlternateContent xmlns:mc="http://schemas.openxmlformats.org/markup-compatibility/2006">
          <mc:Choice Requires="x14">
            <control shapeId="945184" r:id="rId7" name="Check Box 32">
              <controlPr defaultSize="0" autoFill="0" autoLine="0" autoPict="0">
                <anchor moveWithCells="1">
                  <from>
                    <xdr:col>22</xdr:col>
                    <xdr:colOff>28575</xdr:colOff>
                    <xdr:row>27</xdr:row>
                    <xdr:rowOff>152400</xdr:rowOff>
                  </from>
                  <to>
                    <xdr:col>25</xdr:col>
                    <xdr:colOff>47625</xdr:colOff>
                    <xdr:row>29</xdr:row>
                    <xdr:rowOff>0</xdr:rowOff>
                  </to>
                </anchor>
              </controlPr>
            </control>
          </mc:Choice>
        </mc:AlternateContent>
        <mc:AlternateContent xmlns:mc="http://schemas.openxmlformats.org/markup-compatibility/2006">
          <mc:Choice Requires="x14">
            <control shapeId="945185" r:id="rId8" name="Check Box 33">
              <controlPr defaultSize="0" autoFill="0" autoLine="0" autoPict="0">
                <anchor moveWithCells="1">
                  <from>
                    <xdr:col>18</xdr:col>
                    <xdr:colOff>152400</xdr:colOff>
                    <xdr:row>30</xdr:row>
                    <xdr:rowOff>152400</xdr:rowOff>
                  </from>
                  <to>
                    <xdr:col>21</xdr:col>
                    <xdr:colOff>171450</xdr:colOff>
                    <xdr:row>32</xdr:row>
                    <xdr:rowOff>9525</xdr:rowOff>
                  </to>
                </anchor>
              </controlPr>
            </control>
          </mc:Choice>
        </mc:AlternateContent>
        <mc:AlternateContent xmlns:mc="http://schemas.openxmlformats.org/markup-compatibility/2006">
          <mc:Choice Requires="x14">
            <control shapeId="945186" r:id="rId9" name="Check Box 34">
              <controlPr defaultSize="0" autoFill="0" autoLine="0" autoPict="0">
                <anchor moveWithCells="1">
                  <from>
                    <xdr:col>22</xdr:col>
                    <xdr:colOff>28575</xdr:colOff>
                    <xdr:row>30</xdr:row>
                    <xdr:rowOff>152400</xdr:rowOff>
                  </from>
                  <to>
                    <xdr:col>25</xdr:col>
                    <xdr:colOff>47625</xdr:colOff>
                    <xdr:row>32</xdr:row>
                    <xdr:rowOff>0</xdr:rowOff>
                  </to>
                </anchor>
              </controlPr>
            </control>
          </mc:Choice>
        </mc:AlternateContent>
        <mc:AlternateContent xmlns:mc="http://schemas.openxmlformats.org/markup-compatibility/2006">
          <mc:Choice Requires="x14">
            <control shapeId="945187" r:id="rId10" name="Check Box 35">
              <controlPr defaultSize="0" autoFill="0" autoLine="0" autoPict="0">
                <anchor moveWithCells="1">
                  <from>
                    <xdr:col>18</xdr:col>
                    <xdr:colOff>152400</xdr:colOff>
                    <xdr:row>33</xdr:row>
                    <xdr:rowOff>133350</xdr:rowOff>
                  </from>
                  <to>
                    <xdr:col>21</xdr:col>
                    <xdr:colOff>171450</xdr:colOff>
                    <xdr:row>34</xdr:row>
                    <xdr:rowOff>161925</xdr:rowOff>
                  </to>
                </anchor>
              </controlPr>
            </control>
          </mc:Choice>
        </mc:AlternateContent>
        <mc:AlternateContent xmlns:mc="http://schemas.openxmlformats.org/markup-compatibility/2006">
          <mc:Choice Requires="x14">
            <control shapeId="945188" r:id="rId11" name="Check Box 36">
              <controlPr defaultSize="0" autoFill="0" autoLine="0" autoPict="0">
                <anchor moveWithCells="1">
                  <from>
                    <xdr:col>22</xdr:col>
                    <xdr:colOff>28575</xdr:colOff>
                    <xdr:row>33</xdr:row>
                    <xdr:rowOff>133350</xdr:rowOff>
                  </from>
                  <to>
                    <xdr:col>25</xdr:col>
                    <xdr:colOff>47625</xdr:colOff>
                    <xdr:row>34</xdr:row>
                    <xdr:rowOff>152400</xdr:rowOff>
                  </to>
                </anchor>
              </controlPr>
            </control>
          </mc:Choice>
        </mc:AlternateContent>
        <mc:AlternateContent xmlns:mc="http://schemas.openxmlformats.org/markup-compatibility/2006">
          <mc:Choice Requires="x14">
            <control shapeId="945202" r:id="rId12" name="Check Box 50">
              <controlPr defaultSize="0" autoFill="0" autoLine="0" autoPict="0">
                <anchor moveWithCells="1">
                  <from>
                    <xdr:col>9</xdr:col>
                    <xdr:colOff>152400</xdr:colOff>
                    <xdr:row>22</xdr:row>
                    <xdr:rowOff>161925</xdr:rowOff>
                  </from>
                  <to>
                    <xdr:col>11</xdr:col>
                    <xdr:colOff>161925</xdr:colOff>
                    <xdr:row>24</xdr:row>
                    <xdr:rowOff>0</xdr:rowOff>
                  </to>
                </anchor>
              </controlPr>
            </control>
          </mc:Choice>
        </mc:AlternateContent>
        <mc:AlternateContent xmlns:mc="http://schemas.openxmlformats.org/markup-compatibility/2006">
          <mc:Choice Requires="x14">
            <control shapeId="945203" r:id="rId13" name="Check Box 51">
              <controlPr defaultSize="0" autoFill="0" autoLine="0" autoPict="0">
                <anchor moveWithCells="1">
                  <from>
                    <xdr:col>15</xdr:col>
                    <xdr:colOff>152400</xdr:colOff>
                    <xdr:row>22</xdr:row>
                    <xdr:rowOff>161925</xdr:rowOff>
                  </from>
                  <to>
                    <xdr:col>17</xdr:col>
                    <xdr:colOff>161925</xdr:colOff>
                    <xdr:row>24</xdr:row>
                    <xdr:rowOff>0</xdr:rowOff>
                  </to>
                </anchor>
              </controlPr>
            </control>
          </mc:Choice>
        </mc:AlternateContent>
        <mc:AlternateContent xmlns:mc="http://schemas.openxmlformats.org/markup-compatibility/2006">
          <mc:Choice Requires="x14">
            <control shapeId="945206" r:id="rId14" name="Check Box 54">
              <controlPr defaultSize="0" autoFill="0" autoLine="0" autoPict="0">
                <anchor moveWithCells="1">
                  <from>
                    <xdr:col>18</xdr:col>
                    <xdr:colOff>152400</xdr:colOff>
                    <xdr:row>25</xdr:row>
                    <xdr:rowOff>0</xdr:rowOff>
                  </from>
                  <to>
                    <xdr:col>21</xdr:col>
                    <xdr:colOff>171450</xdr:colOff>
                    <xdr:row>26</xdr:row>
                    <xdr:rowOff>28575</xdr:rowOff>
                  </to>
                </anchor>
              </controlPr>
            </control>
          </mc:Choice>
        </mc:AlternateContent>
        <mc:AlternateContent xmlns:mc="http://schemas.openxmlformats.org/markup-compatibility/2006">
          <mc:Choice Requires="x14">
            <control shapeId="945207" r:id="rId15" name="Check Box 55">
              <controlPr defaultSize="0" autoFill="0" autoLine="0" autoPict="0">
                <anchor moveWithCells="1">
                  <from>
                    <xdr:col>22</xdr:col>
                    <xdr:colOff>28575</xdr:colOff>
                    <xdr:row>25</xdr:row>
                    <xdr:rowOff>0</xdr:rowOff>
                  </from>
                  <to>
                    <xdr:col>25</xdr:col>
                    <xdr:colOff>47625</xdr:colOff>
                    <xdr:row>26</xdr:row>
                    <xdr:rowOff>19050</xdr:rowOff>
                  </to>
                </anchor>
              </controlPr>
            </control>
          </mc:Choice>
        </mc:AlternateContent>
        <mc:AlternateContent xmlns:mc="http://schemas.openxmlformats.org/markup-compatibility/2006">
          <mc:Choice Requires="x14">
            <control shapeId="945208" r:id="rId16" name="Check Box 56">
              <controlPr defaultSize="0" autoFill="0" autoLine="0" autoPict="0">
                <anchor moveWithCells="1">
                  <from>
                    <xdr:col>18</xdr:col>
                    <xdr:colOff>152400</xdr:colOff>
                    <xdr:row>54</xdr:row>
                    <xdr:rowOff>161925</xdr:rowOff>
                  </from>
                  <to>
                    <xdr:col>21</xdr:col>
                    <xdr:colOff>171450</xdr:colOff>
                    <xdr:row>56</xdr:row>
                    <xdr:rowOff>19050</xdr:rowOff>
                  </to>
                </anchor>
              </controlPr>
            </control>
          </mc:Choice>
        </mc:AlternateContent>
        <mc:AlternateContent xmlns:mc="http://schemas.openxmlformats.org/markup-compatibility/2006">
          <mc:Choice Requires="x14">
            <control shapeId="945209" r:id="rId17" name="Check Box 57">
              <controlPr defaultSize="0" autoFill="0" autoLine="0" autoPict="0">
                <anchor moveWithCells="1">
                  <from>
                    <xdr:col>22</xdr:col>
                    <xdr:colOff>28575</xdr:colOff>
                    <xdr:row>54</xdr:row>
                    <xdr:rowOff>161925</xdr:rowOff>
                  </from>
                  <to>
                    <xdr:col>25</xdr:col>
                    <xdr:colOff>47625</xdr:colOff>
                    <xdr:row>56</xdr:row>
                    <xdr:rowOff>9525</xdr:rowOff>
                  </to>
                </anchor>
              </controlPr>
            </control>
          </mc:Choice>
        </mc:AlternateContent>
        <mc:AlternateContent xmlns:mc="http://schemas.openxmlformats.org/markup-compatibility/2006">
          <mc:Choice Requires="x14">
            <control shapeId="945216" r:id="rId18" name="Check Box 64">
              <controlPr defaultSize="0" autoFill="0" autoLine="0" autoPict="0">
                <anchor moveWithCells="1" sizeWithCells="1">
                  <from>
                    <xdr:col>18</xdr:col>
                    <xdr:colOff>152400</xdr:colOff>
                    <xdr:row>21</xdr:row>
                    <xdr:rowOff>0</xdr:rowOff>
                  </from>
                  <to>
                    <xdr:col>21</xdr:col>
                    <xdr:colOff>171450</xdr:colOff>
                    <xdr:row>22</xdr:row>
                    <xdr:rowOff>28575</xdr:rowOff>
                  </to>
                </anchor>
              </controlPr>
            </control>
          </mc:Choice>
        </mc:AlternateContent>
        <mc:AlternateContent xmlns:mc="http://schemas.openxmlformats.org/markup-compatibility/2006">
          <mc:Choice Requires="x14">
            <control shapeId="945217" r:id="rId19" name="Check Box 65">
              <controlPr defaultSize="0" autoFill="0" autoLine="0" autoPict="0">
                <anchor moveWithCells="1" sizeWithCells="1">
                  <from>
                    <xdr:col>22</xdr:col>
                    <xdr:colOff>28575</xdr:colOff>
                    <xdr:row>21</xdr:row>
                    <xdr:rowOff>0</xdr:rowOff>
                  </from>
                  <to>
                    <xdr:col>25</xdr:col>
                    <xdr:colOff>47625</xdr:colOff>
                    <xdr:row>22</xdr:row>
                    <xdr:rowOff>19050</xdr:rowOff>
                  </to>
                </anchor>
              </controlPr>
            </control>
          </mc:Choice>
        </mc:AlternateContent>
        <mc:AlternateContent xmlns:mc="http://schemas.openxmlformats.org/markup-compatibility/2006">
          <mc:Choice Requires="x14">
            <control shapeId="945219" r:id="rId20" name="Check Box 67">
              <controlPr defaultSize="0" autoFill="0" autoLine="0" autoPict="0">
                <anchor moveWithCells="1">
                  <from>
                    <xdr:col>18</xdr:col>
                    <xdr:colOff>152400</xdr:colOff>
                    <xdr:row>46</xdr:row>
                    <xdr:rowOff>0</xdr:rowOff>
                  </from>
                  <to>
                    <xdr:col>21</xdr:col>
                    <xdr:colOff>171450</xdr:colOff>
                    <xdr:row>47</xdr:row>
                    <xdr:rowOff>9525</xdr:rowOff>
                  </to>
                </anchor>
              </controlPr>
            </control>
          </mc:Choice>
        </mc:AlternateContent>
        <mc:AlternateContent xmlns:mc="http://schemas.openxmlformats.org/markup-compatibility/2006">
          <mc:Choice Requires="x14">
            <control shapeId="945220" r:id="rId21" name="Check Box 68">
              <controlPr defaultSize="0" autoFill="0" autoLine="0" autoPict="0">
                <anchor moveWithCells="1">
                  <from>
                    <xdr:col>22</xdr:col>
                    <xdr:colOff>28575</xdr:colOff>
                    <xdr:row>46</xdr:row>
                    <xdr:rowOff>0</xdr:rowOff>
                  </from>
                  <to>
                    <xdr:col>25</xdr:col>
                    <xdr:colOff>47625</xdr:colOff>
                    <xdr:row>47</xdr:row>
                    <xdr:rowOff>0</xdr:rowOff>
                  </to>
                </anchor>
              </controlPr>
            </control>
          </mc:Choice>
        </mc:AlternateContent>
        <mc:AlternateContent xmlns:mc="http://schemas.openxmlformats.org/markup-compatibility/2006">
          <mc:Choice Requires="x14">
            <control shapeId="945221" r:id="rId22" name="Check Box 69">
              <controlPr defaultSize="0" autoFill="0" autoLine="0" autoPict="0">
                <anchor moveWithCells="1" sizeWithCells="1">
                  <from>
                    <xdr:col>18</xdr:col>
                    <xdr:colOff>152400</xdr:colOff>
                    <xdr:row>5</xdr:row>
                    <xdr:rowOff>0</xdr:rowOff>
                  </from>
                  <to>
                    <xdr:col>21</xdr:col>
                    <xdr:colOff>171450</xdr:colOff>
                    <xdr:row>6</xdr:row>
                    <xdr:rowOff>28575</xdr:rowOff>
                  </to>
                </anchor>
              </controlPr>
            </control>
          </mc:Choice>
        </mc:AlternateContent>
        <mc:AlternateContent xmlns:mc="http://schemas.openxmlformats.org/markup-compatibility/2006">
          <mc:Choice Requires="x14">
            <control shapeId="945222" r:id="rId23" name="Check Box 70">
              <controlPr defaultSize="0" autoFill="0" autoLine="0" autoPict="0">
                <anchor moveWithCells="1" sizeWithCells="1">
                  <from>
                    <xdr:col>22</xdr:col>
                    <xdr:colOff>28575</xdr:colOff>
                    <xdr:row>5</xdr:row>
                    <xdr:rowOff>0</xdr:rowOff>
                  </from>
                  <to>
                    <xdr:col>25</xdr:col>
                    <xdr:colOff>47625</xdr:colOff>
                    <xdr:row>6</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8A96-4A12-484C-B701-9BA45707EB08}">
  <sheetPr>
    <tabColor theme="8" tint="0.59999389629810485"/>
  </sheetPr>
  <dimension ref="A1:BM72"/>
  <sheetViews>
    <sheetView showGridLines="0" showZeros="0" view="pageBreakPreview" zoomScaleNormal="100" zoomScaleSheetLayoutView="100" workbookViewId="0">
      <selection activeCell="D5" sqref="D5:Z5"/>
    </sheetView>
  </sheetViews>
  <sheetFormatPr defaultColWidth="8" defaultRowHeight="12"/>
  <cols>
    <col min="1" max="1" width="1.375" style="138" customWidth="1"/>
    <col min="2" max="2" width="1.625" style="138" customWidth="1"/>
    <col min="3" max="25" width="2.375" style="138" customWidth="1"/>
    <col min="26" max="26" width="2.625" style="138" customWidth="1"/>
    <col min="27" max="38" width="2.375" style="138" customWidth="1"/>
    <col min="39" max="39" width="2.125" style="138" customWidth="1"/>
    <col min="40" max="79" width="2.375" style="138" customWidth="1"/>
    <col min="80" max="16384" width="8" style="138"/>
  </cols>
  <sheetData>
    <row r="1" spans="1:45" ht="14.1" customHeight="1">
      <c r="A1" s="4156" t="s">
        <v>1453</v>
      </c>
      <c r="B1" s="4156"/>
      <c r="C1" s="4156"/>
      <c r="D1" s="4156"/>
      <c r="E1" s="4156"/>
      <c r="F1" s="4156"/>
      <c r="G1" s="4156"/>
      <c r="H1" s="4156"/>
      <c r="I1" s="4156"/>
      <c r="J1" s="4156"/>
      <c r="K1" s="4156"/>
      <c r="L1" s="4156"/>
      <c r="M1" s="4156"/>
      <c r="N1" s="4156"/>
      <c r="O1" s="4156"/>
      <c r="P1" s="4156"/>
      <c r="Q1" s="4156"/>
      <c r="R1" s="4156"/>
      <c r="S1" s="4156"/>
      <c r="T1" s="4156"/>
      <c r="U1" s="4156"/>
      <c r="V1" s="4156"/>
      <c r="W1" s="4156"/>
      <c r="X1" s="4156"/>
      <c r="Y1" s="4156"/>
      <c r="Z1" s="4156"/>
      <c r="AA1" s="4156"/>
      <c r="AB1" s="4156"/>
      <c r="AC1" s="4156"/>
      <c r="AD1" s="4156"/>
      <c r="AE1" s="4156"/>
      <c r="AF1" s="4156"/>
      <c r="AG1" s="4156"/>
      <c r="AH1" s="4156"/>
      <c r="AI1" s="4156"/>
      <c r="AJ1" s="4156"/>
      <c r="AK1" s="4156"/>
      <c r="AL1" s="4156"/>
      <c r="AM1" s="4156"/>
      <c r="AO1" s="185"/>
      <c r="AP1" s="185"/>
      <c r="AQ1" s="185"/>
      <c r="AR1" s="185"/>
      <c r="AS1" s="185"/>
    </row>
    <row r="2" spans="1:45" ht="5.0999999999999996" customHeight="1" thickBot="1"/>
    <row r="3" spans="1:45" ht="14.1" customHeight="1">
      <c r="B3" s="4157" t="s">
        <v>1270</v>
      </c>
      <c r="C3" s="4158"/>
      <c r="D3" s="4158"/>
      <c r="E3" s="4158"/>
      <c r="F3" s="4158"/>
      <c r="G3" s="4158"/>
      <c r="H3" s="4158"/>
      <c r="I3" s="4158"/>
      <c r="J3" s="4158"/>
      <c r="K3" s="4158"/>
      <c r="L3" s="4158"/>
      <c r="M3" s="4158"/>
      <c r="N3" s="4158"/>
      <c r="O3" s="4158"/>
      <c r="P3" s="4158"/>
      <c r="Q3" s="4158"/>
      <c r="R3" s="4158"/>
      <c r="S3" s="4158"/>
      <c r="T3" s="4158"/>
      <c r="U3" s="4158"/>
      <c r="V3" s="4158"/>
      <c r="W3" s="4158"/>
      <c r="X3" s="4158"/>
      <c r="Y3" s="4158"/>
      <c r="Z3" s="4158"/>
      <c r="AA3" s="4159"/>
      <c r="AB3" s="4158" t="s">
        <v>117</v>
      </c>
      <c r="AC3" s="4158"/>
      <c r="AD3" s="4158"/>
      <c r="AE3" s="4158"/>
      <c r="AF3" s="4158"/>
      <c r="AG3" s="4158"/>
      <c r="AH3" s="4158"/>
      <c r="AI3" s="4158"/>
      <c r="AJ3" s="4158"/>
      <c r="AK3" s="4158"/>
      <c r="AL3" s="4158"/>
      <c r="AM3" s="4160"/>
    </row>
    <row r="4" spans="1:45" ht="6.75" customHeight="1">
      <c r="A4" s="140"/>
      <c r="B4" s="218"/>
      <c r="C4" s="183"/>
      <c r="D4" s="183"/>
      <c r="E4" s="183"/>
      <c r="F4" s="183"/>
      <c r="G4" s="183"/>
      <c r="H4" s="183"/>
      <c r="I4" s="183"/>
      <c r="J4" s="183"/>
      <c r="K4" s="183"/>
      <c r="L4" s="183"/>
      <c r="M4" s="183"/>
      <c r="N4" s="183"/>
      <c r="O4" s="183"/>
      <c r="P4" s="183"/>
      <c r="Q4" s="183"/>
      <c r="R4" s="183"/>
      <c r="S4" s="183"/>
      <c r="T4" s="183"/>
      <c r="U4" s="183"/>
      <c r="V4" s="183"/>
      <c r="W4" s="183"/>
      <c r="X4" s="183"/>
      <c r="Y4" s="183"/>
      <c r="Z4" s="183"/>
      <c r="AA4" s="154"/>
      <c r="AB4" s="189"/>
      <c r="AC4" s="190"/>
      <c r="AD4" s="190"/>
      <c r="AE4" s="190"/>
      <c r="AF4" s="190"/>
      <c r="AG4" s="190"/>
      <c r="AH4" s="190"/>
      <c r="AI4" s="190"/>
      <c r="AJ4" s="190"/>
      <c r="AK4" s="190"/>
      <c r="AL4" s="190"/>
      <c r="AM4" s="219"/>
    </row>
    <row r="5" spans="1:45" ht="14.1" customHeight="1">
      <c r="A5" s="140"/>
      <c r="B5" s="1921">
        <v>7</v>
      </c>
      <c r="C5" s="1922"/>
      <c r="D5" s="1882" t="s">
        <v>685</v>
      </c>
      <c r="E5" s="1882"/>
      <c r="F5" s="1882"/>
      <c r="G5" s="1882"/>
      <c r="H5" s="1882"/>
      <c r="I5" s="1882"/>
      <c r="J5" s="1882"/>
      <c r="K5" s="1882"/>
      <c r="L5" s="1882"/>
      <c r="M5" s="1882"/>
      <c r="N5" s="1882"/>
      <c r="O5" s="1882"/>
      <c r="P5" s="1882"/>
      <c r="Q5" s="1882"/>
      <c r="R5" s="1882"/>
      <c r="S5" s="1882"/>
      <c r="T5" s="1882"/>
      <c r="U5" s="1882"/>
      <c r="V5" s="1882"/>
      <c r="W5" s="1882"/>
      <c r="X5" s="1882"/>
      <c r="Y5" s="1882"/>
      <c r="Z5" s="1882"/>
      <c r="AA5" s="154"/>
      <c r="AB5" s="176" t="s">
        <v>15</v>
      </c>
      <c r="AC5" s="1707" t="s">
        <v>744</v>
      </c>
      <c r="AD5" s="1707"/>
      <c r="AE5" s="1707"/>
      <c r="AF5" s="1707"/>
      <c r="AG5" s="1707"/>
      <c r="AH5" s="1707"/>
      <c r="AI5" s="1707"/>
      <c r="AJ5" s="1707"/>
      <c r="AK5" s="1707"/>
      <c r="AL5" s="1707"/>
      <c r="AM5" s="151"/>
    </row>
    <row r="6" spans="1:45" ht="14.1" customHeight="1">
      <c r="A6" s="140"/>
      <c r="B6" s="1736" t="s">
        <v>451</v>
      </c>
      <c r="C6" s="1462"/>
      <c r="D6" s="1737" t="s">
        <v>1036</v>
      </c>
      <c r="E6" s="1737"/>
      <c r="F6" s="1737"/>
      <c r="G6" s="1737"/>
      <c r="H6" s="1737"/>
      <c r="I6" s="1737"/>
      <c r="J6" s="1737"/>
      <c r="K6" s="1737"/>
      <c r="L6" s="1737"/>
      <c r="M6" s="1737"/>
      <c r="N6" s="1737"/>
      <c r="O6" s="1737"/>
      <c r="P6" s="1737"/>
      <c r="Q6" s="1737"/>
      <c r="R6" s="1737"/>
      <c r="S6" s="1737"/>
      <c r="T6" s="1737"/>
      <c r="U6" s="1737"/>
      <c r="V6" s="1737"/>
      <c r="W6" s="1737"/>
      <c r="X6" s="1737"/>
      <c r="Y6" s="1737"/>
      <c r="Z6" s="1737"/>
      <c r="AA6" s="154"/>
      <c r="AB6" s="31"/>
      <c r="AC6" s="1707"/>
      <c r="AD6" s="1707"/>
      <c r="AE6" s="1707"/>
      <c r="AF6" s="1707"/>
      <c r="AG6" s="1707"/>
      <c r="AH6" s="1707"/>
      <c r="AI6" s="1707"/>
      <c r="AJ6" s="1707"/>
      <c r="AK6" s="1707"/>
      <c r="AL6" s="1707"/>
      <c r="AM6" s="148"/>
    </row>
    <row r="7" spans="1:45" ht="14.1" customHeight="1">
      <c r="A7" s="140"/>
      <c r="B7" s="147"/>
      <c r="C7" s="140"/>
      <c r="AA7" s="220"/>
      <c r="AB7" s="176" t="s">
        <v>15</v>
      </c>
      <c r="AC7" s="2022" t="s">
        <v>882</v>
      </c>
      <c r="AD7" s="2022"/>
      <c r="AE7" s="2022"/>
      <c r="AF7" s="2022"/>
      <c r="AG7" s="2022"/>
      <c r="AH7" s="2022"/>
      <c r="AI7" s="2022"/>
      <c r="AJ7" s="2022"/>
      <c r="AK7" s="2022"/>
      <c r="AL7" s="2022"/>
      <c r="AM7" s="221"/>
    </row>
    <row r="8" spans="1:45" ht="14.1" customHeight="1">
      <c r="A8" s="140"/>
      <c r="B8" s="147"/>
      <c r="C8" s="140"/>
      <c r="D8" s="139"/>
      <c r="E8" s="173"/>
      <c r="F8" s="173"/>
      <c r="G8" s="173"/>
      <c r="H8" s="173"/>
      <c r="I8" s="173"/>
      <c r="J8" s="173"/>
      <c r="K8" s="173"/>
      <c r="L8" s="173"/>
      <c r="M8" s="173"/>
      <c r="N8" s="173"/>
      <c r="O8" s="173"/>
      <c r="P8" s="173"/>
      <c r="Q8" s="173"/>
      <c r="R8" s="173"/>
      <c r="S8" s="173"/>
      <c r="T8" s="173"/>
      <c r="U8" s="173"/>
      <c r="V8" s="173"/>
      <c r="W8" s="173"/>
      <c r="X8" s="173"/>
      <c r="Y8" s="173"/>
      <c r="Z8" s="173"/>
      <c r="AA8" s="220"/>
      <c r="AB8" s="176" t="s">
        <v>15</v>
      </c>
      <c r="AC8" s="2022" t="s">
        <v>883</v>
      </c>
      <c r="AD8" s="2022"/>
      <c r="AE8" s="2022"/>
      <c r="AF8" s="2022"/>
      <c r="AG8" s="2022"/>
      <c r="AH8" s="2022"/>
      <c r="AI8" s="2022"/>
      <c r="AJ8" s="2022"/>
      <c r="AK8" s="2022"/>
      <c r="AL8" s="2022"/>
      <c r="AM8" s="144"/>
    </row>
    <row r="9" spans="1:45" ht="14.1" customHeight="1">
      <c r="A9" s="140"/>
      <c r="B9" s="2729" t="s">
        <v>450</v>
      </c>
      <c r="C9" s="2256"/>
      <c r="D9" s="1740" t="s">
        <v>813</v>
      </c>
      <c r="E9" s="1740"/>
      <c r="F9" s="1740"/>
      <c r="G9" s="1740"/>
      <c r="H9" s="1740"/>
      <c r="I9" s="1740"/>
      <c r="J9" s="1740"/>
      <c r="K9" s="1740"/>
      <c r="L9" s="1740"/>
      <c r="M9" s="1740"/>
      <c r="N9" s="1740"/>
      <c r="O9" s="1740"/>
      <c r="P9" s="1740"/>
      <c r="Q9" s="1740"/>
      <c r="R9" s="1740"/>
      <c r="S9" s="1740"/>
      <c r="T9" s="1740"/>
      <c r="U9" s="1740"/>
      <c r="V9" s="1740"/>
      <c r="W9" s="1740"/>
      <c r="X9" s="1740"/>
      <c r="Y9" s="1740"/>
      <c r="Z9" s="1740"/>
      <c r="AA9" s="154"/>
      <c r="AB9" s="4161" t="s">
        <v>1454</v>
      </c>
      <c r="AC9" s="4162"/>
      <c r="AD9" s="4162"/>
      <c r="AE9" s="4162"/>
      <c r="AF9" s="4162"/>
      <c r="AG9" s="4162"/>
      <c r="AH9" s="4162"/>
      <c r="AI9" s="4162"/>
      <c r="AJ9" s="4162"/>
      <c r="AK9" s="4162"/>
      <c r="AL9" s="4162"/>
      <c r="AM9" s="4163"/>
    </row>
    <row r="10" spans="1:45" ht="14.1" customHeight="1">
      <c r="A10" s="140"/>
      <c r="B10" s="29"/>
      <c r="C10" s="23"/>
      <c r="D10" s="1740"/>
      <c r="E10" s="1740"/>
      <c r="F10" s="1740"/>
      <c r="G10" s="1740"/>
      <c r="H10" s="1740"/>
      <c r="I10" s="1740"/>
      <c r="J10" s="1740"/>
      <c r="K10" s="1740"/>
      <c r="L10" s="1740"/>
      <c r="M10" s="1740"/>
      <c r="N10" s="1740"/>
      <c r="O10" s="1740"/>
      <c r="P10" s="1740"/>
      <c r="Q10" s="1740"/>
      <c r="R10" s="1740"/>
      <c r="S10" s="1740"/>
      <c r="T10" s="1740"/>
      <c r="U10" s="1740"/>
      <c r="V10" s="1740"/>
      <c r="W10" s="1740"/>
      <c r="X10" s="1740"/>
      <c r="Y10" s="1740"/>
      <c r="Z10" s="1740"/>
      <c r="AA10" s="220"/>
      <c r="AB10" s="4161"/>
      <c r="AC10" s="4162"/>
      <c r="AD10" s="4162"/>
      <c r="AE10" s="4162"/>
      <c r="AF10" s="4162"/>
      <c r="AG10" s="4162"/>
      <c r="AH10" s="4162"/>
      <c r="AI10" s="4162"/>
      <c r="AJ10" s="4162"/>
      <c r="AK10" s="4162"/>
      <c r="AL10" s="4162"/>
      <c r="AM10" s="4163"/>
    </row>
    <row r="11" spans="1:45" ht="14.1" customHeight="1">
      <c r="A11" s="140"/>
      <c r="B11" s="29"/>
      <c r="D11" s="1737" t="s">
        <v>313</v>
      </c>
      <c r="E11" s="1737"/>
      <c r="F11" s="1737"/>
      <c r="G11" s="1737"/>
      <c r="H11" s="1737"/>
      <c r="I11" s="1737"/>
      <c r="J11" s="1737"/>
      <c r="K11" s="1737"/>
      <c r="L11" s="1737"/>
      <c r="M11" s="1737"/>
      <c r="N11" s="1737"/>
      <c r="O11" s="1737"/>
      <c r="P11" s="1737"/>
      <c r="Q11" s="1737"/>
      <c r="R11" s="1737"/>
      <c r="S11" s="1737"/>
      <c r="T11" s="1737"/>
      <c r="U11" s="1737"/>
      <c r="V11" s="1737"/>
      <c r="W11" s="1737"/>
      <c r="X11" s="1737"/>
      <c r="Y11" s="1737"/>
      <c r="Z11" s="1737"/>
      <c r="AA11" s="154"/>
      <c r="AB11" s="4161" t="s">
        <v>1455</v>
      </c>
      <c r="AC11" s="4162"/>
      <c r="AD11" s="4162"/>
      <c r="AE11" s="4162"/>
      <c r="AF11" s="4162"/>
      <c r="AG11" s="4162"/>
      <c r="AH11" s="4162"/>
      <c r="AI11" s="4162"/>
      <c r="AJ11" s="4162"/>
      <c r="AK11" s="4162"/>
      <c r="AL11" s="4162"/>
      <c r="AM11" s="4163"/>
    </row>
    <row r="12" spans="1:45" ht="14.1" customHeight="1">
      <c r="A12" s="140"/>
      <c r="B12" s="29"/>
      <c r="D12" s="136" t="s">
        <v>469</v>
      </c>
      <c r="E12" s="1737" t="s">
        <v>686</v>
      </c>
      <c r="F12" s="1737"/>
      <c r="G12" s="1737"/>
      <c r="H12" s="1737"/>
      <c r="I12" s="1737"/>
      <c r="J12" s="1737"/>
      <c r="K12" s="1737"/>
      <c r="L12" s="1737"/>
      <c r="M12" s="1737"/>
      <c r="N12" s="1737"/>
      <c r="O12" s="1737"/>
      <c r="P12" s="1737"/>
      <c r="Q12" s="1737"/>
      <c r="R12" s="1737"/>
      <c r="S12" s="1737"/>
      <c r="T12" s="1737"/>
      <c r="U12" s="1737"/>
      <c r="V12" s="1737"/>
      <c r="W12" s="1737"/>
      <c r="X12" s="1737"/>
      <c r="Y12" s="1737"/>
      <c r="Z12" s="1737"/>
      <c r="AA12" s="155"/>
      <c r="AB12" s="4161"/>
      <c r="AC12" s="4162"/>
      <c r="AD12" s="4162"/>
      <c r="AE12" s="4162"/>
      <c r="AF12" s="4162"/>
      <c r="AG12" s="4162"/>
      <c r="AH12" s="4162"/>
      <c r="AI12" s="4162"/>
      <c r="AJ12" s="4162"/>
      <c r="AK12" s="4162"/>
      <c r="AL12" s="4162"/>
      <c r="AM12" s="4163"/>
    </row>
    <row r="13" spans="1:45" ht="14.1" customHeight="1">
      <c r="A13" s="140"/>
      <c r="B13" s="145"/>
      <c r="D13" s="140"/>
      <c r="E13" s="2616" t="s">
        <v>274</v>
      </c>
      <c r="F13" s="2616"/>
      <c r="G13" s="2616"/>
      <c r="H13" s="2616"/>
      <c r="I13" s="2616"/>
      <c r="J13" s="2616"/>
      <c r="M13" s="1764" t="s">
        <v>523</v>
      </c>
      <c r="N13" s="4155"/>
      <c r="O13" s="4155"/>
      <c r="P13" s="4155"/>
      <c r="Q13" s="105" t="s">
        <v>126</v>
      </c>
      <c r="S13" s="1737" t="s">
        <v>1075</v>
      </c>
      <c r="T13" s="1737"/>
      <c r="U13" s="1737"/>
      <c r="V13" s="141" t="s">
        <v>126</v>
      </c>
      <c r="X13" s="1737" t="s">
        <v>524</v>
      </c>
      <c r="Y13" s="1737"/>
      <c r="Z13" s="1737"/>
      <c r="AA13" s="154"/>
      <c r="AB13" s="4161"/>
      <c r="AC13" s="4162"/>
      <c r="AD13" s="4162"/>
      <c r="AE13" s="4162"/>
      <c r="AF13" s="4162"/>
      <c r="AG13" s="4162"/>
      <c r="AH13" s="4162"/>
      <c r="AI13" s="4162"/>
      <c r="AJ13" s="4162"/>
      <c r="AK13" s="4162"/>
      <c r="AL13" s="4162"/>
      <c r="AM13" s="4163"/>
    </row>
    <row r="14" spans="1:45" ht="14.1" customHeight="1">
      <c r="A14" s="140"/>
      <c r="B14" s="222"/>
      <c r="C14" s="140"/>
      <c r="D14" s="140"/>
      <c r="E14" s="2616" t="s">
        <v>275</v>
      </c>
      <c r="F14" s="2616"/>
      <c r="G14" s="2616"/>
      <c r="H14" s="2616"/>
      <c r="I14" s="2616"/>
      <c r="J14" s="2616"/>
      <c r="M14" s="1764" t="s">
        <v>525</v>
      </c>
      <c r="N14" s="4155"/>
      <c r="O14" s="4155"/>
      <c r="P14" s="4155"/>
      <c r="Q14" s="141" t="s">
        <v>126</v>
      </c>
      <c r="S14" s="1737" t="s">
        <v>526</v>
      </c>
      <c r="T14" s="1737"/>
      <c r="U14" s="1737"/>
      <c r="AA14" s="154"/>
      <c r="AB14" s="4161"/>
      <c r="AC14" s="4162"/>
      <c r="AD14" s="4162"/>
      <c r="AE14" s="4162"/>
      <c r="AF14" s="4162"/>
      <c r="AG14" s="4162"/>
      <c r="AH14" s="4162"/>
      <c r="AI14" s="4162"/>
      <c r="AJ14" s="4162"/>
      <c r="AK14" s="4162"/>
      <c r="AL14" s="4162"/>
      <c r="AM14" s="4163"/>
    </row>
    <row r="15" spans="1:45" ht="14.1" customHeight="1">
      <c r="A15" s="140"/>
      <c r="B15" s="147"/>
      <c r="AA15" s="155"/>
      <c r="AB15" s="4161" t="s">
        <v>1456</v>
      </c>
      <c r="AC15" s="4162"/>
      <c r="AD15" s="4162"/>
      <c r="AE15" s="4162"/>
      <c r="AF15" s="4162"/>
      <c r="AG15" s="4162"/>
      <c r="AH15" s="4162"/>
      <c r="AI15" s="4162"/>
      <c r="AJ15" s="4162"/>
      <c r="AK15" s="4162"/>
      <c r="AL15" s="4162"/>
      <c r="AM15" s="4163"/>
    </row>
    <row r="16" spans="1:45" ht="14.1" customHeight="1">
      <c r="A16" s="140"/>
      <c r="B16" s="145"/>
      <c r="C16" s="223"/>
      <c r="D16" s="136" t="s">
        <v>467</v>
      </c>
      <c r="E16" s="1737" t="s">
        <v>687</v>
      </c>
      <c r="F16" s="1737"/>
      <c r="G16" s="1737"/>
      <c r="H16" s="1737"/>
      <c r="I16" s="1737"/>
      <c r="J16" s="1737"/>
      <c r="K16" s="1737"/>
      <c r="L16" s="1737"/>
      <c r="M16" s="1737"/>
      <c r="N16" s="1737"/>
      <c r="O16" s="1737"/>
      <c r="P16" s="1737"/>
      <c r="Q16" s="1737"/>
      <c r="R16" s="1737"/>
      <c r="S16" s="1737"/>
      <c r="T16" s="1737"/>
      <c r="U16" s="1737"/>
      <c r="V16" s="1737"/>
      <c r="W16" s="1737"/>
      <c r="X16" s="1737"/>
      <c r="Y16" s="1737"/>
      <c r="Z16" s="1737"/>
      <c r="AA16" s="154"/>
      <c r="AB16" s="4161"/>
      <c r="AC16" s="4162"/>
      <c r="AD16" s="4162"/>
      <c r="AE16" s="4162"/>
      <c r="AF16" s="4162"/>
      <c r="AG16" s="4162"/>
      <c r="AH16" s="4162"/>
      <c r="AI16" s="4162"/>
      <c r="AJ16" s="4162"/>
      <c r="AK16" s="4162"/>
      <c r="AL16" s="4162"/>
      <c r="AM16" s="4163"/>
    </row>
    <row r="17" spans="1:39" ht="14.1" customHeight="1">
      <c r="A17" s="140"/>
      <c r="B17" s="147"/>
      <c r="C17" s="140"/>
      <c r="AA17" s="154"/>
      <c r="AB17" s="4161" t="s">
        <v>1457</v>
      </c>
      <c r="AC17" s="4162"/>
      <c r="AD17" s="4162"/>
      <c r="AE17" s="4162"/>
      <c r="AF17" s="4162"/>
      <c r="AG17" s="4162"/>
      <c r="AH17" s="4162"/>
      <c r="AI17" s="4162"/>
      <c r="AJ17" s="4162"/>
      <c r="AK17" s="4162"/>
      <c r="AL17" s="4162"/>
      <c r="AM17" s="4163"/>
    </row>
    <row r="18" spans="1:39" ht="14.1" customHeight="1">
      <c r="A18" s="140"/>
      <c r="B18" s="147"/>
      <c r="C18" s="140"/>
      <c r="Z18" s="140"/>
      <c r="AA18" s="154"/>
      <c r="AB18" s="4161"/>
      <c r="AC18" s="4162"/>
      <c r="AD18" s="4162"/>
      <c r="AE18" s="4162"/>
      <c r="AF18" s="4162"/>
      <c r="AG18" s="4162"/>
      <c r="AH18" s="4162"/>
      <c r="AI18" s="4162"/>
      <c r="AJ18" s="4162"/>
      <c r="AK18" s="4162"/>
      <c r="AL18" s="4162"/>
      <c r="AM18" s="4163"/>
    </row>
    <row r="19" spans="1:39" ht="14.1" customHeight="1">
      <c r="A19" s="140"/>
      <c r="B19" s="147"/>
      <c r="C19" s="140"/>
      <c r="D19" s="136" t="s">
        <v>468</v>
      </c>
      <c r="E19" s="1740" t="s">
        <v>1161</v>
      </c>
      <c r="F19" s="1740"/>
      <c r="G19" s="1740"/>
      <c r="H19" s="1740"/>
      <c r="I19" s="1740"/>
      <c r="J19" s="1740"/>
      <c r="K19" s="1740"/>
      <c r="L19" s="1740"/>
      <c r="M19" s="1740"/>
      <c r="N19" s="1740"/>
      <c r="O19" s="1740"/>
      <c r="P19" s="1740"/>
      <c r="Q19" s="1740"/>
      <c r="R19" s="1740"/>
      <c r="S19" s="1740"/>
      <c r="T19" s="1740"/>
      <c r="U19" s="1740"/>
      <c r="V19" s="1740"/>
      <c r="W19" s="1740"/>
      <c r="X19" s="1740"/>
      <c r="Y19" s="1740"/>
      <c r="Z19" s="1740"/>
      <c r="AA19" s="154"/>
      <c r="AB19" s="4161"/>
      <c r="AC19" s="4162"/>
      <c r="AD19" s="4162"/>
      <c r="AE19" s="4162"/>
      <c r="AF19" s="4162"/>
      <c r="AG19" s="4162"/>
      <c r="AH19" s="4162"/>
      <c r="AI19" s="4162"/>
      <c r="AJ19" s="4162"/>
      <c r="AK19" s="4162"/>
      <c r="AL19" s="4162"/>
      <c r="AM19" s="4163"/>
    </row>
    <row r="20" spans="1:39" ht="14.1" customHeight="1">
      <c r="A20" s="140"/>
      <c r="B20" s="147"/>
      <c r="C20" s="140"/>
      <c r="D20" s="165"/>
      <c r="E20" s="1740"/>
      <c r="F20" s="1740"/>
      <c r="G20" s="1740"/>
      <c r="H20" s="1740"/>
      <c r="I20" s="1740"/>
      <c r="J20" s="1740"/>
      <c r="K20" s="1740"/>
      <c r="L20" s="1740"/>
      <c r="M20" s="1740"/>
      <c r="N20" s="1740"/>
      <c r="O20" s="1740"/>
      <c r="P20" s="1740"/>
      <c r="Q20" s="1740"/>
      <c r="R20" s="1740"/>
      <c r="S20" s="1740"/>
      <c r="T20" s="1740"/>
      <c r="U20" s="1740"/>
      <c r="V20" s="1740"/>
      <c r="W20" s="1740"/>
      <c r="X20" s="1740"/>
      <c r="Y20" s="1740"/>
      <c r="Z20" s="1740"/>
      <c r="AA20" s="154"/>
      <c r="AB20" s="4161" t="s">
        <v>1458</v>
      </c>
      <c r="AC20" s="4162"/>
      <c r="AD20" s="4162"/>
      <c r="AE20" s="4162"/>
      <c r="AF20" s="4162"/>
      <c r="AG20" s="4162"/>
      <c r="AH20" s="4162"/>
      <c r="AI20" s="4162"/>
      <c r="AJ20" s="4162"/>
      <c r="AK20" s="4162"/>
      <c r="AL20" s="4162"/>
      <c r="AM20" s="4163"/>
    </row>
    <row r="21" spans="1:39" ht="14.1" customHeight="1">
      <c r="A21" s="140"/>
      <c r="B21" s="147"/>
      <c r="C21" s="140"/>
      <c r="AA21" s="154"/>
      <c r="AB21" s="4161"/>
      <c r="AC21" s="4162"/>
      <c r="AD21" s="4162"/>
      <c r="AE21" s="4162"/>
      <c r="AF21" s="4162"/>
      <c r="AG21" s="4162"/>
      <c r="AH21" s="4162"/>
      <c r="AI21" s="4162"/>
      <c r="AJ21" s="4162"/>
      <c r="AK21" s="4162"/>
      <c r="AL21" s="4162"/>
      <c r="AM21" s="4163"/>
    </row>
    <row r="22" spans="1:39" ht="14.1" customHeight="1">
      <c r="A22" s="140"/>
      <c r="B22" s="2729" t="s">
        <v>445</v>
      </c>
      <c r="C22" s="2886"/>
      <c r="D22" s="1740" t="s">
        <v>1210</v>
      </c>
      <c r="E22" s="1740"/>
      <c r="F22" s="1740"/>
      <c r="G22" s="1740"/>
      <c r="H22" s="1740"/>
      <c r="I22" s="1740"/>
      <c r="J22" s="1740"/>
      <c r="K22" s="1740"/>
      <c r="L22" s="1740"/>
      <c r="M22" s="1740"/>
      <c r="N22" s="1740"/>
      <c r="O22" s="1740"/>
      <c r="P22" s="1740"/>
      <c r="Q22" s="1740"/>
      <c r="R22" s="1740"/>
      <c r="S22" s="1740"/>
      <c r="T22" s="1740"/>
      <c r="U22" s="1740"/>
      <c r="V22" s="1740"/>
      <c r="W22" s="1740"/>
      <c r="X22" s="1740"/>
      <c r="Y22" s="1740"/>
      <c r="Z22" s="1740"/>
      <c r="AA22" s="154"/>
      <c r="AB22" s="176" t="s">
        <v>15</v>
      </c>
      <c r="AC22" s="2638" t="s">
        <v>884</v>
      </c>
      <c r="AD22" s="2638"/>
      <c r="AE22" s="2638"/>
      <c r="AF22" s="2638"/>
      <c r="AG22" s="2638"/>
      <c r="AH22" s="2638"/>
      <c r="AI22" s="2638"/>
      <c r="AJ22" s="2638"/>
      <c r="AK22" s="2638"/>
      <c r="AL22" s="2638"/>
      <c r="AM22" s="151"/>
    </row>
    <row r="23" spans="1:39" ht="14.1" customHeight="1">
      <c r="A23" s="140"/>
      <c r="B23" s="29"/>
      <c r="C23" s="22"/>
      <c r="D23" s="1740"/>
      <c r="E23" s="1740"/>
      <c r="F23" s="1740"/>
      <c r="G23" s="1740"/>
      <c r="H23" s="1740"/>
      <c r="I23" s="1740"/>
      <c r="J23" s="1740"/>
      <c r="K23" s="1740"/>
      <c r="L23" s="1740"/>
      <c r="M23" s="1740"/>
      <c r="N23" s="1740"/>
      <c r="O23" s="1740"/>
      <c r="P23" s="1740"/>
      <c r="Q23" s="1740"/>
      <c r="R23" s="1740"/>
      <c r="S23" s="1740"/>
      <c r="T23" s="1740"/>
      <c r="U23" s="1740"/>
      <c r="V23" s="1740"/>
      <c r="W23" s="1740"/>
      <c r="X23" s="1740"/>
      <c r="Y23" s="1740"/>
      <c r="Z23" s="1740"/>
      <c r="AA23" s="155"/>
      <c r="AB23" s="176" t="s">
        <v>15</v>
      </c>
      <c r="AC23" s="2022" t="s">
        <v>885</v>
      </c>
      <c r="AD23" s="2022"/>
      <c r="AE23" s="2022"/>
      <c r="AF23" s="2022"/>
      <c r="AG23" s="2022"/>
      <c r="AH23" s="2022"/>
      <c r="AI23" s="2022"/>
      <c r="AJ23" s="2022"/>
      <c r="AK23" s="2022"/>
      <c r="AL23" s="2022"/>
      <c r="AM23" s="148"/>
    </row>
    <row r="24" spans="1:39" ht="14.1" customHeight="1">
      <c r="A24" s="140"/>
      <c r="B24" s="147"/>
      <c r="C24" s="140"/>
      <c r="AA24" s="154"/>
      <c r="AB24" s="153"/>
      <c r="AC24" s="184"/>
      <c r="AD24" s="184"/>
      <c r="AE24" s="184"/>
      <c r="AF24" s="184"/>
      <c r="AG24" s="184"/>
      <c r="AH24" s="184"/>
      <c r="AI24" s="184"/>
      <c r="AJ24" s="184"/>
      <c r="AK24" s="184"/>
      <c r="AL24" s="184"/>
      <c r="AM24" s="148"/>
    </row>
    <row r="25" spans="1:39" ht="14.1" customHeight="1">
      <c r="A25" s="140"/>
      <c r="B25" s="145"/>
      <c r="D25" s="1737" t="s">
        <v>313</v>
      </c>
      <c r="E25" s="1737"/>
      <c r="F25" s="1737"/>
      <c r="G25" s="1737"/>
      <c r="H25" s="1737"/>
      <c r="I25" s="1737"/>
      <c r="J25" s="1737"/>
      <c r="K25" s="1737"/>
      <c r="L25" s="1737"/>
      <c r="M25" s="1737"/>
      <c r="N25" s="1737"/>
      <c r="O25" s="1737"/>
      <c r="P25" s="1737"/>
      <c r="Q25" s="1737"/>
      <c r="R25" s="1737"/>
      <c r="S25" s="1737"/>
      <c r="T25" s="1737"/>
      <c r="U25" s="1737"/>
      <c r="V25" s="1737"/>
      <c r="W25" s="1737"/>
      <c r="X25" s="1737"/>
      <c r="Y25" s="1737"/>
      <c r="Z25" s="1737"/>
      <c r="AA25" s="154"/>
      <c r="AB25" s="140"/>
      <c r="AC25" s="184"/>
      <c r="AD25" s="184"/>
      <c r="AE25" s="184"/>
      <c r="AF25" s="184"/>
      <c r="AG25" s="184"/>
      <c r="AH25" s="184"/>
      <c r="AI25" s="184"/>
      <c r="AJ25" s="184"/>
      <c r="AK25" s="184"/>
      <c r="AL25" s="184"/>
      <c r="AM25" s="148"/>
    </row>
    <row r="26" spans="1:39" ht="14.1" customHeight="1">
      <c r="A26" s="140"/>
      <c r="B26" s="147"/>
      <c r="C26" s="140"/>
      <c r="D26" s="136" t="s">
        <v>469</v>
      </c>
      <c r="E26" s="1740" t="s">
        <v>1160</v>
      </c>
      <c r="F26" s="1740"/>
      <c r="G26" s="1740"/>
      <c r="H26" s="1740"/>
      <c r="I26" s="1740"/>
      <c r="J26" s="1740"/>
      <c r="K26" s="1740"/>
      <c r="L26" s="1740"/>
      <c r="M26" s="1740"/>
      <c r="N26" s="1740"/>
      <c r="O26" s="1740"/>
      <c r="P26" s="1740"/>
      <c r="Q26" s="1740"/>
      <c r="R26" s="1740"/>
      <c r="S26" s="1740"/>
      <c r="T26" s="1740"/>
      <c r="U26" s="1740"/>
      <c r="V26" s="1740"/>
      <c r="W26" s="1740"/>
      <c r="X26" s="1740"/>
      <c r="Y26" s="1740"/>
      <c r="Z26" s="1740"/>
      <c r="AA26" s="154"/>
      <c r="AB26" s="156"/>
      <c r="AC26" s="184"/>
      <c r="AD26" s="184"/>
      <c r="AE26" s="184"/>
      <c r="AF26" s="184"/>
      <c r="AG26" s="184"/>
      <c r="AH26" s="184"/>
      <c r="AI26" s="184"/>
      <c r="AJ26" s="184"/>
      <c r="AK26" s="184"/>
      <c r="AL26" s="184"/>
      <c r="AM26" s="151"/>
    </row>
    <row r="27" spans="1:39" ht="14.1" customHeight="1">
      <c r="A27" s="140"/>
      <c r="B27" s="143"/>
      <c r="D27" s="165"/>
      <c r="E27" s="1740"/>
      <c r="F27" s="1740"/>
      <c r="G27" s="1740"/>
      <c r="H27" s="1740"/>
      <c r="I27" s="1740"/>
      <c r="J27" s="1740"/>
      <c r="K27" s="1740"/>
      <c r="L27" s="1740"/>
      <c r="M27" s="1740"/>
      <c r="N27" s="1740"/>
      <c r="O27" s="1740"/>
      <c r="P27" s="1740"/>
      <c r="Q27" s="1740"/>
      <c r="R27" s="1740"/>
      <c r="S27" s="1740"/>
      <c r="T27" s="1740"/>
      <c r="U27" s="1740"/>
      <c r="V27" s="1740"/>
      <c r="W27" s="1740"/>
      <c r="X27" s="1740"/>
      <c r="Y27" s="1740"/>
      <c r="Z27" s="1740"/>
      <c r="AA27" s="154"/>
      <c r="AB27" s="140"/>
      <c r="AC27" s="140"/>
      <c r="AD27" s="140"/>
      <c r="AE27" s="140"/>
      <c r="AF27" s="140"/>
      <c r="AG27" s="140"/>
      <c r="AH27" s="140"/>
      <c r="AI27" s="140"/>
      <c r="AJ27" s="140"/>
      <c r="AK27" s="140"/>
      <c r="AL27" s="140"/>
      <c r="AM27" s="148"/>
    </row>
    <row r="28" spans="1:39" ht="14.1" customHeight="1">
      <c r="A28" s="140"/>
      <c r="B28" s="143"/>
      <c r="AA28" s="154"/>
      <c r="AM28" s="152"/>
    </row>
    <row r="29" spans="1:39" ht="14.1" customHeight="1">
      <c r="A29" s="140"/>
      <c r="B29" s="143"/>
      <c r="D29" s="171" t="s">
        <v>467</v>
      </c>
      <c r="E29" s="1740" t="s">
        <v>1042</v>
      </c>
      <c r="F29" s="1740"/>
      <c r="G29" s="1740"/>
      <c r="H29" s="1740"/>
      <c r="I29" s="1740"/>
      <c r="J29" s="1740"/>
      <c r="K29" s="1740"/>
      <c r="L29" s="1740"/>
      <c r="M29" s="1740"/>
      <c r="N29" s="1740"/>
      <c r="O29" s="1740"/>
      <c r="P29" s="1740"/>
      <c r="Q29" s="1740"/>
      <c r="R29" s="1740"/>
      <c r="S29" s="1740"/>
      <c r="T29" s="1740"/>
      <c r="U29" s="1740"/>
      <c r="V29" s="1740"/>
      <c r="W29" s="1740"/>
      <c r="X29" s="1740"/>
      <c r="Y29" s="1740"/>
      <c r="Z29" s="1740"/>
      <c r="AA29" s="154"/>
      <c r="AM29" s="152"/>
    </row>
    <row r="30" spans="1:39" ht="14.1" customHeight="1">
      <c r="A30" s="140"/>
      <c r="B30" s="24"/>
      <c r="C30" s="224"/>
      <c r="D30" s="165"/>
      <c r="E30" s="1740"/>
      <c r="F30" s="1740"/>
      <c r="G30" s="1740"/>
      <c r="H30" s="1740"/>
      <c r="I30" s="1740"/>
      <c r="J30" s="1740"/>
      <c r="K30" s="1740"/>
      <c r="L30" s="1740"/>
      <c r="M30" s="1740"/>
      <c r="N30" s="1740"/>
      <c r="O30" s="1740"/>
      <c r="P30" s="1740"/>
      <c r="Q30" s="1740"/>
      <c r="R30" s="1740"/>
      <c r="S30" s="1740"/>
      <c r="T30" s="1740"/>
      <c r="U30" s="1740"/>
      <c r="V30" s="1740"/>
      <c r="W30" s="1740"/>
      <c r="X30" s="1740"/>
      <c r="Y30" s="1740"/>
      <c r="Z30" s="1740"/>
      <c r="AA30" s="225"/>
      <c r="AB30" s="176"/>
      <c r="AC30" s="160"/>
      <c r="AD30" s="160"/>
      <c r="AE30" s="160"/>
      <c r="AF30" s="160"/>
      <c r="AG30" s="160"/>
      <c r="AH30" s="160"/>
      <c r="AI30" s="160"/>
      <c r="AJ30" s="160"/>
      <c r="AK30" s="160"/>
      <c r="AL30" s="160"/>
      <c r="AM30" s="152"/>
    </row>
    <row r="31" spans="1:39" ht="11.25" customHeight="1">
      <c r="A31" s="140"/>
      <c r="B31" s="143"/>
      <c r="E31" s="136" t="s">
        <v>464</v>
      </c>
      <c r="F31" s="23" t="s">
        <v>1269</v>
      </c>
      <c r="G31" s="23"/>
      <c r="H31" s="23"/>
      <c r="I31" s="23"/>
      <c r="J31" s="23"/>
      <c r="K31" s="23"/>
      <c r="L31" s="23"/>
      <c r="M31" s="23"/>
      <c r="N31" s="23"/>
      <c r="O31" s="23"/>
      <c r="P31" s="23"/>
      <c r="Q31" s="23"/>
      <c r="R31" s="23"/>
      <c r="S31" s="23"/>
      <c r="T31" s="23"/>
      <c r="U31" s="23"/>
      <c r="V31" s="23"/>
      <c r="W31" s="23"/>
      <c r="X31" s="23"/>
      <c r="Y31" s="23"/>
      <c r="Z31" s="23"/>
      <c r="AA31" s="155"/>
      <c r="AB31" s="31"/>
      <c r="AC31" s="160"/>
      <c r="AD31" s="160"/>
      <c r="AE31" s="160"/>
      <c r="AF31" s="160"/>
      <c r="AG31" s="160"/>
      <c r="AH31" s="160"/>
      <c r="AI31" s="160"/>
      <c r="AJ31" s="160"/>
      <c r="AK31" s="160"/>
      <c r="AL31" s="160"/>
      <c r="AM31" s="152"/>
    </row>
    <row r="32" spans="1:39" ht="14.1" customHeight="1">
      <c r="A32" s="140"/>
      <c r="B32" s="208"/>
      <c r="C32" s="22"/>
      <c r="D32" s="140"/>
      <c r="E32" s="150"/>
      <c r="F32" s="2892"/>
      <c r="G32" s="2892"/>
      <c r="H32" s="2892"/>
      <c r="I32" s="2892"/>
      <c r="J32" s="2892"/>
      <c r="K32" s="2892"/>
      <c r="L32" s="2892"/>
      <c r="M32" s="2892"/>
      <c r="N32" s="2892"/>
      <c r="O32" s="2892"/>
      <c r="P32" s="2892"/>
      <c r="Q32" s="2892"/>
      <c r="R32" s="2892"/>
      <c r="S32" s="2892"/>
      <c r="T32" s="2892"/>
      <c r="U32" s="2892"/>
      <c r="V32" s="2892"/>
      <c r="W32" s="2892"/>
      <c r="X32" s="2892"/>
      <c r="Y32" s="2892"/>
      <c r="Z32" s="2892"/>
      <c r="AA32" s="155"/>
      <c r="AB32" s="176"/>
      <c r="AC32" s="86"/>
      <c r="AD32" s="86"/>
      <c r="AE32" s="86"/>
      <c r="AF32" s="86"/>
      <c r="AG32" s="86"/>
      <c r="AH32" s="86"/>
      <c r="AI32" s="86"/>
      <c r="AJ32" s="86"/>
      <c r="AK32" s="86"/>
      <c r="AL32" s="86"/>
      <c r="AM32" s="152"/>
    </row>
    <row r="33" spans="1:65" ht="14.1" customHeight="1">
      <c r="A33" s="140"/>
      <c r="B33" s="143"/>
      <c r="E33" s="186"/>
      <c r="F33" s="2892"/>
      <c r="G33" s="2892"/>
      <c r="H33" s="2892"/>
      <c r="I33" s="2892"/>
      <c r="J33" s="2892"/>
      <c r="K33" s="2892"/>
      <c r="L33" s="2892"/>
      <c r="M33" s="2892"/>
      <c r="N33" s="2892"/>
      <c r="O33" s="2892"/>
      <c r="P33" s="2892"/>
      <c r="Q33" s="2892"/>
      <c r="R33" s="2892"/>
      <c r="S33" s="2892"/>
      <c r="T33" s="2892"/>
      <c r="U33" s="2892"/>
      <c r="V33" s="2892"/>
      <c r="W33" s="2892"/>
      <c r="X33" s="2892"/>
      <c r="Y33" s="2892"/>
      <c r="Z33" s="2892"/>
      <c r="AA33" s="154"/>
      <c r="AB33" s="176"/>
      <c r="AC33" s="86"/>
      <c r="AD33" s="86"/>
      <c r="AE33" s="86"/>
      <c r="AF33" s="86"/>
      <c r="AG33" s="86"/>
      <c r="AH33" s="86"/>
      <c r="AI33" s="86"/>
      <c r="AJ33" s="86"/>
      <c r="AK33" s="86"/>
      <c r="AL33" s="86"/>
      <c r="AM33" s="152"/>
    </row>
    <row r="34" spans="1:65" ht="14.1" customHeight="1">
      <c r="A34" s="140"/>
      <c r="B34" s="143"/>
      <c r="AA34" s="154"/>
      <c r="AB34" s="226"/>
      <c r="AC34" s="227"/>
      <c r="AD34" s="227"/>
      <c r="AE34" s="227"/>
      <c r="AF34" s="227"/>
      <c r="AG34" s="227"/>
      <c r="AH34" s="227"/>
      <c r="AI34" s="227"/>
      <c r="AJ34" s="227"/>
      <c r="AK34" s="227"/>
      <c r="AL34" s="227"/>
      <c r="AM34" s="228"/>
    </row>
    <row r="35" spans="1:65" ht="14.1" customHeight="1">
      <c r="A35" s="140"/>
      <c r="B35" s="2729" t="s">
        <v>462</v>
      </c>
      <c r="C35" s="2256"/>
      <c r="D35" s="1737" t="s">
        <v>688</v>
      </c>
      <c r="E35" s="1737"/>
      <c r="F35" s="1737"/>
      <c r="G35" s="1737"/>
      <c r="H35" s="1737"/>
      <c r="I35" s="1737"/>
      <c r="J35" s="1737"/>
      <c r="K35" s="1737"/>
      <c r="L35" s="1737"/>
      <c r="M35" s="1737"/>
      <c r="N35" s="1737"/>
      <c r="O35" s="1737"/>
      <c r="P35" s="1737"/>
      <c r="Q35" s="1737"/>
      <c r="R35" s="1737"/>
      <c r="S35" s="1737"/>
      <c r="T35" s="1737"/>
      <c r="U35" s="1737"/>
      <c r="V35" s="1737"/>
      <c r="W35" s="1737"/>
      <c r="X35" s="1737"/>
      <c r="Y35" s="1737"/>
      <c r="Z35" s="1737"/>
      <c r="AA35" s="23"/>
      <c r="AB35" s="176" t="s">
        <v>15</v>
      </c>
      <c r="AC35" s="2022" t="s">
        <v>886</v>
      </c>
      <c r="AD35" s="2022"/>
      <c r="AE35" s="2022"/>
      <c r="AF35" s="2022"/>
      <c r="AG35" s="2022"/>
      <c r="AH35" s="2022"/>
      <c r="AI35" s="2022"/>
      <c r="AJ35" s="2022"/>
      <c r="AK35" s="2022"/>
      <c r="AL35" s="2022"/>
      <c r="AM35" s="228"/>
    </row>
    <row r="36" spans="1:65" ht="14.1" customHeight="1">
      <c r="A36" s="140"/>
      <c r="B36" s="143"/>
      <c r="D36" s="136" t="s">
        <v>594</v>
      </c>
      <c r="E36" s="1740" t="s">
        <v>1274</v>
      </c>
      <c r="F36" s="1740"/>
      <c r="G36" s="1740"/>
      <c r="H36" s="1740"/>
      <c r="I36" s="1740"/>
      <c r="J36" s="1740"/>
      <c r="K36" s="1740"/>
      <c r="L36" s="1740"/>
      <c r="M36" s="1740"/>
      <c r="N36" s="1740"/>
      <c r="O36" s="1740"/>
      <c r="P36" s="1740"/>
      <c r="Q36" s="1740"/>
      <c r="R36" s="1740"/>
      <c r="S36" s="1740"/>
      <c r="T36" s="1740"/>
      <c r="U36" s="1740"/>
      <c r="V36" s="1740"/>
      <c r="W36" s="1740"/>
      <c r="X36" s="1740"/>
      <c r="Y36" s="1740"/>
      <c r="Z36" s="1740"/>
      <c r="AA36" s="30"/>
      <c r="AB36" s="229" t="s">
        <v>466</v>
      </c>
      <c r="AC36" s="1707" t="s">
        <v>1276</v>
      </c>
      <c r="AD36" s="1707"/>
      <c r="AE36" s="1707"/>
      <c r="AF36" s="1707"/>
      <c r="AG36" s="1707"/>
      <c r="AH36" s="1707"/>
      <c r="AI36" s="1707"/>
      <c r="AJ36" s="1707"/>
      <c r="AK36" s="1707"/>
      <c r="AL36" s="1707"/>
      <c r="AM36" s="228"/>
    </row>
    <row r="37" spans="1:65" ht="14.1" customHeight="1">
      <c r="A37" s="140"/>
      <c r="B37" s="143"/>
      <c r="E37" s="1740"/>
      <c r="F37" s="1740"/>
      <c r="G37" s="1740"/>
      <c r="H37" s="1740"/>
      <c r="I37" s="1740"/>
      <c r="J37" s="1740"/>
      <c r="K37" s="1740"/>
      <c r="L37" s="1740"/>
      <c r="M37" s="1740"/>
      <c r="N37" s="1740"/>
      <c r="O37" s="1740"/>
      <c r="P37" s="1740"/>
      <c r="Q37" s="1740"/>
      <c r="R37" s="1740"/>
      <c r="S37" s="1740"/>
      <c r="T37" s="1740"/>
      <c r="U37" s="1740"/>
      <c r="V37" s="1740"/>
      <c r="W37" s="1740"/>
      <c r="X37" s="1740"/>
      <c r="Y37" s="1740"/>
      <c r="Z37" s="1740"/>
      <c r="AA37" s="155"/>
      <c r="AB37" s="226"/>
      <c r="AC37" s="1707"/>
      <c r="AD37" s="1707"/>
      <c r="AE37" s="1707"/>
      <c r="AF37" s="1707"/>
      <c r="AG37" s="1707"/>
      <c r="AH37" s="1707"/>
      <c r="AI37" s="1707"/>
      <c r="AJ37" s="1707"/>
      <c r="AK37" s="1707"/>
      <c r="AL37" s="1707"/>
      <c r="AM37" s="228"/>
    </row>
    <row r="38" spans="1:65" ht="14.1" customHeight="1">
      <c r="A38" s="140"/>
      <c r="B38" s="143"/>
      <c r="AA38" s="154"/>
      <c r="AB38" s="226"/>
      <c r="AC38" s="1707"/>
      <c r="AD38" s="1707"/>
      <c r="AE38" s="1707"/>
      <c r="AF38" s="1707"/>
      <c r="AG38" s="1707"/>
      <c r="AH38" s="1707"/>
      <c r="AI38" s="1707"/>
      <c r="AJ38" s="1707"/>
      <c r="AK38" s="1707"/>
      <c r="AL38" s="1707"/>
      <c r="AM38" s="228"/>
    </row>
    <row r="39" spans="1:65" ht="13.5" customHeight="1">
      <c r="A39" s="140"/>
      <c r="B39" s="198"/>
      <c r="C39" s="23"/>
      <c r="L39" s="105"/>
      <c r="R39" s="22"/>
      <c r="W39" s="22"/>
      <c r="AA39" s="154"/>
      <c r="AB39" s="226"/>
      <c r="AC39" s="227"/>
      <c r="AD39" s="227"/>
      <c r="AE39" s="227"/>
      <c r="AF39" s="227"/>
      <c r="AG39" s="227"/>
      <c r="AH39" s="227"/>
      <c r="AI39" s="227"/>
      <c r="AJ39" s="227"/>
      <c r="AK39" s="227"/>
      <c r="AL39" s="227"/>
      <c r="AM39" s="228"/>
    </row>
    <row r="40" spans="1:65" ht="14.1" customHeight="1">
      <c r="A40" s="140"/>
      <c r="B40" s="1736" t="s">
        <v>437</v>
      </c>
      <c r="C40" s="1462"/>
      <c r="D40" s="1737" t="s">
        <v>689</v>
      </c>
      <c r="E40" s="1737"/>
      <c r="F40" s="1737"/>
      <c r="G40" s="1737"/>
      <c r="H40" s="1737"/>
      <c r="I40" s="1737"/>
      <c r="J40" s="1737"/>
      <c r="K40" s="1737"/>
      <c r="L40" s="1737"/>
      <c r="M40" s="1737"/>
      <c r="N40" s="1737"/>
      <c r="O40" s="1737"/>
      <c r="P40" s="1737"/>
      <c r="Q40" s="1737"/>
      <c r="R40" s="1737"/>
      <c r="S40" s="1737"/>
      <c r="T40" s="1737"/>
      <c r="U40" s="1737"/>
      <c r="V40" s="1737"/>
      <c r="W40" s="1737"/>
      <c r="X40" s="1737"/>
      <c r="Y40" s="1737"/>
      <c r="Z40" s="1737"/>
      <c r="AA40" s="23"/>
      <c r="AB40" s="176" t="s">
        <v>15</v>
      </c>
      <c r="AC40" s="2022" t="s">
        <v>887</v>
      </c>
      <c r="AD40" s="2022"/>
      <c r="AE40" s="2022"/>
      <c r="AF40" s="2022"/>
      <c r="AG40" s="2022"/>
      <c r="AH40" s="2022"/>
      <c r="AI40" s="2022"/>
      <c r="AJ40" s="2022"/>
      <c r="AK40" s="2022"/>
      <c r="AL40" s="2022"/>
      <c r="AM40" s="228"/>
    </row>
    <row r="41" spans="1:65" ht="14.1" customHeight="1">
      <c r="A41" s="140"/>
      <c r="B41" s="143"/>
      <c r="AA41" s="154"/>
      <c r="AB41" s="226"/>
      <c r="AC41" s="227"/>
      <c r="AD41" s="227"/>
      <c r="AE41" s="227"/>
      <c r="AF41" s="227"/>
      <c r="AG41" s="227"/>
      <c r="AH41" s="227"/>
      <c r="AI41" s="227"/>
      <c r="AJ41" s="227"/>
      <c r="AK41" s="227"/>
      <c r="AL41" s="227"/>
      <c r="AM41" s="228"/>
    </row>
    <row r="42" spans="1:65" ht="14.1" customHeight="1">
      <c r="A42" s="140"/>
      <c r="B42" s="147"/>
      <c r="C42" s="140"/>
      <c r="AA42" s="154"/>
      <c r="AB42" s="226"/>
      <c r="AC42" s="227"/>
      <c r="AD42" s="227"/>
      <c r="AE42" s="227"/>
      <c r="AF42" s="227"/>
      <c r="AG42" s="227"/>
      <c r="AH42" s="227"/>
      <c r="AI42" s="227"/>
      <c r="AJ42" s="227"/>
      <c r="AK42" s="227"/>
      <c r="AL42" s="227"/>
      <c r="AM42" s="228"/>
    </row>
    <row r="43" spans="1:65" ht="14.1" customHeight="1">
      <c r="A43" s="140"/>
      <c r="B43" s="1736" t="s">
        <v>615</v>
      </c>
      <c r="C43" s="1462"/>
      <c r="D43" s="1737" t="s">
        <v>690</v>
      </c>
      <c r="E43" s="1737"/>
      <c r="F43" s="1737"/>
      <c r="G43" s="1737"/>
      <c r="H43" s="1737"/>
      <c r="I43" s="1737"/>
      <c r="J43" s="1737"/>
      <c r="K43" s="1737"/>
      <c r="L43" s="1737"/>
      <c r="M43" s="1737"/>
      <c r="N43" s="1737"/>
      <c r="O43" s="1737"/>
      <c r="P43" s="1737"/>
      <c r="Q43" s="1737"/>
      <c r="R43" s="1737"/>
      <c r="S43" s="1737"/>
      <c r="T43" s="1737"/>
      <c r="U43" s="1737"/>
      <c r="V43" s="1737"/>
      <c r="W43" s="1737"/>
      <c r="X43" s="1737"/>
      <c r="Y43" s="1737"/>
      <c r="Z43" s="1737"/>
      <c r="AA43" s="154"/>
      <c r="AB43" s="226"/>
      <c r="AC43" s="227"/>
      <c r="AD43" s="227"/>
      <c r="AE43" s="227"/>
      <c r="AF43" s="227"/>
      <c r="AG43" s="227"/>
      <c r="AH43" s="227"/>
      <c r="AI43" s="227"/>
      <c r="AJ43" s="227"/>
      <c r="AK43" s="227"/>
      <c r="AL43" s="227"/>
      <c r="AM43" s="228"/>
    </row>
    <row r="44" spans="1:65" ht="14.1" customHeight="1">
      <c r="A44" s="140"/>
      <c r="B44" s="34"/>
      <c r="C44" s="22"/>
      <c r="D44" s="136" t="s">
        <v>469</v>
      </c>
      <c r="E44" s="1737" t="s">
        <v>691</v>
      </c>
      <c r="F44" s="1737"/>
      <c r="G44" s="1737"/>
      <c r="H44" s="1737"/>
      <c r="I44" s="1737"/>
      <c r="J44" s="1737"/>
      <c r="K44" s="1737"/>
      <c r="L44" s="1737"/>
      <c r="M44" s="1737"/>
      <c r="N44" s="1737"/>
      <c r="O44" s="1737"/>
      <c r="P44" s="1737"/>
      <c r="Q44" s="1737"/>
      <c r="R44" s="1737"/>
      <c r="S44" s="1737"/>
      <c r="T44" s="1737"/>
      <c r="U44" s="1737"/>
      <c r="V44" s="1737"/>
      <c r="W44" s="1737"/>
      <c r="X44" s="1737"/>
      <c r="Y44" s="1737"/>
      <c r="Z44" s="1737"/>
      <c r="AA44" s="154"/>
      <c r="AB44" s="226"/>
      <c r="AC44" s="227"/>
      <c r="AD44" s="227"/>
      <c r="AE44" s="227"/>
      <c r="AF44" s="227"/>
      <c r="AG44" s="227"/>
      <c r="AH44" s="227"/>
      <c r="AI44" s="227"/>
      <c r="AJ44" s="227"/>
      <c r="AK44" s="227"/>
      <c r="AL44" s="227"/>
      <c r="AM44" s="228"/>
    </row>
    <row r="45" spans="1:65" ht="14.1" customHeight="1">
      <c r="A45" s="140"/>
      <c r="B45" s="29"/>
      <c r="C45" s="23"/>
      <c r="D45" s="22"/>
      <c r="E45" s="22" t="s">
        <v>594</v>
      </c>
      <c r="F45" s="1737" t="s">
        <v>527</v>
      </c>
      <c r="G45" s="1737"/>
      <c r="H45" s="1737"/>
      <c r="I45" s="1737"/>
      <c r="J45" s="1737"/>
      <c r="K45" s="1737"/>
      <c r="L45" s="1737"/>
      <c r="M45" s="1737"/>
      <c r="N45" s="1737"/>
      <c r="O45" s="1737"/>
      <c r="P45" s="1737"/>
      <c r="Q45" s="1737"/>
      <c r="R45" s="1737"/>
      <c r="S45" s="1737"/>
      <c r="T45" s="1737"/>
      <c r="U45" s="1737"/>
      <c r="V45" s="1737"/>
      <c r="W45" s="1737"/>
      <c r="X45" s="1737"/>
      <c r="Y45" s="1737"/>
      <c r="Z45" s="1737"/>
      <c r="AA45" s="154"/>
      <c r="AB45" s="226"/>
      <c r="AC45" s="227"/>
      <c r="AD45" s="227"/>
      <c r="AE45" s="227"/>
      <c r="AF45" s="227"/>
      <c r="AG45" s="227"/>
      <c r="AH45" s="227"/>
      <c r="AI45" s="227"/>
      <c r="AJ45" s="227"/>
      <c r="AK45" s="227"/>
      <c r="AL45" s="227"/>
      <c r="AM45" s="228"/>
    </row>
    <row r="46" spans="1:65" ht="14.1" customHeight="1">
      <c r="A46" s="140"/>
      <c r="B46" s="143"/>
      <c r="F46" s="2892"/>
      <c r="G46" s="2892"/>
      <c r="H46" s="2892"/>
      <c r="I46" s="2892"/>
      <c r="J46" s="2892"/>
      <c r="K46" s="2892"/>
      <c r="L46" s="2892"/>
      <c r="M46" s="2892"/>
      <c r="N46" s="2892"/>
      <c r="O46" s="2892"/>
      <c r="P46" s="2892"/>
      <c r="Q46" s="2892"/>
      <c r="R46" s="2892"/>
      <c r="S46" s="2892"/>
      <c r="T46" s="2892"/>
      <c r="U46" s="2892"/>
      <c r="V46" s="2892"/>
      <c r="W46" s="2892"/>
      <c r="X46" s="2892"/>
      <c r="Y46" s="2892"/>
      <c r="Z46" s="2892"/>
      <c r="AA46" s="155"/>
      <c r="AB46" s="226"/>
      <c r="AC46" s="227"/>
      <c r="AD46" s="227"/>
      <c r="AE46" s="227"/>
      <c r="AF46" s="227"/>
      <c r="AG46" s="227"/>
      <c r="AH46" s="227"/>
      <c r="AI46" s="227"/>
      <c r="AJ46" s="227"/>
      <c r="AK46" s="227"/>
      <c r="AL46" s="227"/>
      <c r="AM46" s="228"/>
    </row>
    <row r="47" spans="1:65" ht="14.1" customHeight="1">
      <c r="A47" s="140"/>
      <c r="B47" s="143"/>
      <c r="F47" s="2892"/>
      <c r="G47" s="2892"/>
      <c r="H47" s="2892"/>
      <c r="I47" s="2892"/>
      <c r="J47" s="2892"/>
      <c r="K47" s="2892"/>
      <c r="L47" s="2892"/>
      <c r="M47" s="2892"/>
      <c r="N47" s="2892"/>
      <c r="O47" s="2892"/>
      <c r="P47" s="2892"/>
      <c r="Q47" s="2892"/>
      <c r="R47" s="2892"/>
      <c r="S47" s="2892"/>
      <c r="T47" s="2892"/>
      <c r="U47" s="2892"/>
      <c r="V47" s="2892"/>
      <c r="W47" s="2892"/>
      <c r="X47" s="2892"/>
      <c r="Y47" s="2892"/>
      <c r="Z47" s="2892"/>
      <c r="AA47" s="155"/>
      <c r="AB47" s="176"/>
      <c r="AC47" s="164"/>
      <c r="AD47" s="164"/>
      <c r="AE47" s="164"/>
      <c r="AF47" s="164"/>
      <c r="AG47" s="164"/>
      <c r="AH47" s="164"/>
      <c r="AI47" s="164"/>
      <c r="AJ47" s="164"/>
      <c r="AK47" s="164"/>
      <c r="AL47" s="164"/>
      <c r="AM47" s="151"/>
      <c r="AS47" s="146"/>
      <c r="AT47" s="146"/>
      <c r="AU47" s="146"/>
      <c r="AV47" s="146"/>
      <c r="AW47" s="146"/>
      <c r="AX47" s="146"/>
      <c r="AY47" s="146"/>
      <c r="AZ47" s="146"/>
      <c r="BA47" s="146"/>
      <c r="BB47" s="146"/>
      <c r="BC47" s="146"/>
      <c r="BD47" s="146"/>
      <c r="BE47" s="146"/>
      <c r="BF47" s="146"/>
      <c r="BG47" s="230"/>
      <c r="BH47" s="146"/>
      <c r="BI47" s="146"/>
      <c r="BJ47" s="146"/>
      <c r="BK47" s="146"/>
      <c r="BL47" s="146"/>
      <c r="BM47" s="191"/>
    </row>
    <row r="48" spans="1:65" ht="14.1" customHeight="1">
      <c r="A48" s="140"/>
      <c r="B48" s="143"/>
      <c r="AA48" s="155"/>
      <c r="AM48" s="151"/>
      <c r="AS48" s="146"/>
      <c r="AT48" s="146"/>
      <c r="AU48" s="146"/>
      <c r="AV48" s="231"/>
      <c r="AW48" s="231"/>
      <c r="AX48" s="231"/>
      <c r="AY48" s="231"/>
      <c r="AZ48" s="232"/>
      <c r="BA48" s="232"/>
      <c r="BB48" s="231"/>
      <c r="BC48" s="231"/>
      <c r="BD48" s="231"/>
      <c r="BE48" s="231"/>
      <c r="BF48" s="232"/>
      <c r="BG48" s="232"/>
      <c r="BH48" s="231"/>
      <c r="BI48" s="231"/>
      <c r="BJ48" s="231"/>
      <c r="BK48" s="231"/>
      <c r="BL48" s="232"/>
      <c r="BM48" s="232"/>
    </row>
    <row r="49" spans="1:65" ht="14.1" customHeight="1">
      <c r="A49" s="140"/>
      <c r="B49" s="1736" t="s">
        <v>601</v>
      </c>
      <c r="C49" s="1462"/>
      <c r="D49" s="2155" t="s">
        <v>829</v>
      </c>
      <c r="E49" s="2155"/>
      <c r="F49" s="2155"/>
      <c r="G49" s="2155"/>
      <c r="H49" s="2155"/>
      <c r="I49" s="2155"/>
      <c r="J49" s="2155"/>
      <c r="K49" s="2155"/>
      <c r="L49" s="2155"/>
      <c r="M49" s="2155"/>
      <c r="N49" s="2155"/>
      <c r="O49" s="2155"/>
      <c r="P49" s="2155"/>
      <c r="Q49" s="2155"/>
      <c r="R49" s="2155"/>
      <c r="S49" s="2155"/>
      <c r="T49" s="2155"/>
      <c r="U49" s="2155"/>
      <c r="V49" s="2155"/>
      <c r="W49" s="2155"/>
      <c r="X49" s="2155"/>
      <c r="Y49" s="2155"/>
      <c r="Z49" s="2155"/>
      <c r="AA49" s="155"/>
      <c r="AB49" s="169" t="s">
        <v>126</v>
      </c>
      <c r="AC49" s="1707" t="s">
        <v>888</v>
      </c>
      <c r="AD49" s="1707"/>
      <c r="AE49" s="1707"/>
      <c r="AF49" s="1707"/>
      <c r="AG49" s="1707"/>
      <c r="AH49" s="1707"/>
      <c r="AI49" s="1707"/>
      <c r="AJ49" s="1707"/>
      <c r="AK49" s="1707"/>
      <c r="AL49" s="1707"/>
      <c r="AM49" s="233"/>
      <c r="AS49" s="146"/>
      <c r="AT49" s="146"/>
      <c r="AU49" s="146"/>
      <c r="AV49" s="234"/>
      <c r="AW49" s="234"/>
      <c r="AX49" s="234"/>
      <c r="AY49" s="234"/>
      <c r="AZ49" s="232"/>
      <c r="BA49" s="232"/>
      <c r="BB49" s="234"/>
      <c r="BC49" s="234"/>
      <c r="BD49" s="234"/>
      <c r="BE49" s="234"/>
      <c r="BF49" s="232"/>
      <c r="BG49" s="232"/>
      <c r="BH49" s="234"/>
      <c r="BI49" s="234"/>
      <c r="BJ49" s="234"/>
      <c r="BK49" s="234"/>
      <c r="BL49" s="232"/>
      <c r="BM49" s="232"/>
    </row>
    <row r="50" spans="1:65" ht="14.1" customHeight="1">
      <c r="A50" s="140"/>
      <c r="B50" s="143"/>
      <c r="AA50" s="155"/>
      <c r="AB50" s="36"/>
      <c r="AC50" s="1707"/>
      <c r="AD50" s="1707"/>
      <c r="AE50" s="1707"/>
      <c r="AF50" s="1707"/>
      <c r="AG50" s="1707"/>
      <c r="AH50" s="1707"/>
      <c r="AI50" s="1707"/>
      <c r="AJ50" s="1707"/>
      <c r="AK50" s="1707"/>
      <c r="AL50" s="1707"/>
      <c r="AM50" s="151"/>
      <c r="AS50" s="146"/>
      <c r="AT50" s="146"/>
      <c r="AU50" s="146"/>
      <c r="AV50" s="234"/>
      <c r="AW50" s="234"/>
      <c r="AX50" s="234"/>
      <c r="AY50" s="234"/>
      <c r="AZ50" s="232"/>
      <c r="BA50" s="232"/>
      <c r="BB50" s="234"/>
      <c r="BC50" s="234"/>
      <c r="BD50" s="234"/>
      <c r="BE50" s="234"/>
      <c r="BF50" s="232"/>
      <c r="BG50" s="232"/>
      <c r="BH50" s="234"/>
      <c r="BI50" s="234"/>
      <c r="BJ50" s="234"/>
      <c r="BK50" s="234"/>
      <c r="BL50" s="232"/>
      <c r="BM50" s="232"/>
    </row>
    <row r="51" spans="1:65" ht="14.1" customHeight="1">
      <c r="A51" s="140"/>
      <c r="B51" s="208"/>
      <c r="C51" s="22"/>
      <c r="D51" s="136" t="s">
        <v>35</v>
      </c>
      <c r="E51" s="1737" t="s">
        <v>745</v>
      </c>
      <c r="F51" s="1737"/>
      <c r="G51" s="1737"/>
      <c r="H51" s="1737"/>
      <c r="I51" s="1737"/>
      <c r="J51" s="1737"/>
      <c r="K51" s="1737"/>
      <c r="L51" s="1737"/>
      <c r="M51" s="1737"/>
      <c r="N51" s="1737"/>
      <c r="O51" s="1737"/>
      <c r="P51" s="1737"/>
      <c r="Q51" s="1737"/>
      <c r="R51" s="1737"/>
      <c r="S51" s="1737"/>
      <c r="T51" s="1737"/>
      <c r="U51" s="1737"/>
      <c r="V51" s="1737"/>
      <c r="W51" s="1737"/>
      <c r="X51" s="1737"/>
      <c r="Y51" s="1737"/>
      <c r="Z51" s="1737"/>
      <c r="AA51" s="155"/>
      <c r="AB51" s="176" t="s">
        <v>126</v>
      </c>
      <c r="AC51" s="2022" t="s">
        <v>1013</v>
      </c>
      <c r="AD51" s="2022"/>
      <c r="AE51" s="2022"/>
      <c r="AF51" s="2022"/>
      <c r="AG51" s="2022"/>
      <c r="AH51" s="2022"/>
      <c r="AI51" s="2022"/>
      <c r="AJ51" s="2022"/>
      <c r="AK51" s="2022"/>
      <c r="AL51" s="2022"/>
      <c r="AM51" s="151"/>
      <c r="AS51" s="146"/>
      <c r="AT51" s="146"/>
      <c r="AU51" s="146"/>
      <c r="AV51" s="234"/>
      <c r="AW51" s="234"/>
      <c r="AX51" s="234"/>
      <c r="AY51" s="234"/>
      <c r="AZ51" s="232"/>
      <c r="BA51" s="232"/>
      <c r="BB51" s="234"/>
      <c r="BC51" s="234"/>
      <c r="BD51" s="234"/>
      <c r="BE51" s="234"/>
      <c r="BF51" s="232"/>
      <c r="BG51" s="232"/>
      <c r="BH51" s="234"/>
      <c r="BI51" s="234"/>
      <c r="BJ51" s="234"/>
      <c r="BK51" s="234"/>
      <c r="BL51" s="232"/>
      <c r="BM51" s="232"/>
    </row>
    <row r="52" spans="1:65" ht="14.1" customHeight="1">
      <c r="A52" s="140"/>
      <c r="B52" s="29"/>
      <c r="C52" s="23"/>
      <c r="D52" s="22"/>
      <c r="E52" s="22"/>
      <c r="F52" s="23"/>
      <c r="G52" s="23"/>
      <c r="H52" s="23"/>
      <c r="I52" s="23"/>
      <c r="J52" s="23"/>
      <c r="K52" s="23"/>
      <c r="L52" s="23"/>
      <c r="M52" s="23"/>
      <c r="N52" s="23"/>
      <c r="O52" s="23"/>
      <c r="P52" s="23"/>
      <c r="Q52" s="23"/>
      <c r="R52" s="23"/>
      <c r="S52" s="23"/>
      <c r="T52" s="40"/>
      <c r="U52" s="40"/>
      <c r="V52" s="26"/>
      <c r="W52" s="41"/>
      <c r="X52" s="41"/>
      <c r="Y52" s="23"/>
      <c r="Z52" s="23"/>
      <c r="AA52" s="155"/>
      <c r="AB52" s="42"/>
      <c r="AC52" s="1707" t="s">
        <v>1014</v>
      </c>
      <c r="AD52" s="1707"/>
      <c r="AE52" s="1707"/>
      <c r="AF52" s="1707"/>
      <c r="AG52" s="1707"/>
      <c r="AH52" s="1707"/>
      <c r="AI52" s="1707"/>
      <c r="AJ52" s="1707"/>
      <c r="AK52" s="1707"/>
      <c r="AL52" s="1707"/>
      <c r="AM52" s="151"/>
    </row>
    <row r="53" spans="1:65" ht="14.1" customHeight="1">
      <c r="A53" s="140"/>
      <c r="B53" s="29"/>
      <c r="D53" s="136" t="s">
        <v>32</v>
      </c>
      <c r="E53" s="1737" t="s">
        <v>746</v>
      </c>
      <c r="F53" s="1737"/>
      <c r="G53" s="1737"/>
      <c r="H53" s="1737"/>
      <c r="I53" s="1737"/>
      <c r="J53" s="1737"/>
      <c r="K53" s="1737"/>
      <c r="L53" s="1737"/>
      <c r="M53" s="1737"/>
      <c r="N53" s="1737"/>
      <c r="O53" s="1737"/>
      <c r="P53" s="1737"/>
      <c r="Q53" s="1737"/>
      <c r="R53" s="1737"/>
      <c r="S53" s="1737"/>
      <c r="T53" s="1737"/>
      <c r="U53" s="1737"/>
      <c r="V53" s="1737"/>
      <c r="W53" s="1737"/>
      <c r="X53" s="1737"/>
      <c r="Y53" s="1737"/>
      <c r="Z53" s="1737"/>
      <c r="AA53" s="235"/>
      <c r="AB53" s="36"/>
      <c r="AC53" s="1707"/>
      <c r="AD53" s="1707"/>
      <c r="AE53" s="1707"/>
      <c r="AF53" s="1707"/>
      <c r="AG53" s="1707"/>
      <c r="AH53" s="1707"/>
      <c r="AI53" s="1707"/>
      <c r="AJ53" s="1707"/>
      <c r="AK53" s="1707"/>
      <c r="AL53" s="1707"/>
      <c r="AM53" s="151"/>
    </row>
    <row r="54" spans="1:65" ht="14.1" customHeight="1">
      <c r="A54" s="140"/>
      <c r="B54" s="29"/>
      <c r="D54" s="23"/>
      <c r="E54" s="22"/>
      <c r="F54" s="22"/>
      <c r="G54" s="22"/>
      <c r="H54" s="40"/>
      <c r="I54" s="40"/>
      <c r="J54" s="133"/>
      <c r="K54" s="236"/>
      <c r="L54" s="236"/>
      <c r="M54" s="237"/>
      <c r="N54" s="23"/>
      <c r="O54" s="23"/>
      <c r="P54" s="23"/>
      <c r="Q54" s="23"/>
      <c r="R54" s="23"/>
      <c r="S54" s="40"/>
      <c r="T54" s="40"/>
      <c r="U54" s="26"/>
      <c r="V54" s="41"/>
      <c r="W54" s="41"/>
      <c r="X54" s="23"/>
      <c r="Y54" s="23"/>
      <c r="Z54" s="23"/>
      <c r="AA54" s="155"/>
      <c r="AM54" s="151"/>
    </row>
    <row r="55" spans="1:65" ht="14.1" customHeight="1">
      <c r="A55" s="140"/>
      <c r="B55" s="147"/>
      <c r="C55" s="140"/>
      <c r="D55" s="136" t="s">
        <v>594</v>
      </c>
      <c r="E55" s="1737" t="s">
        <v>528</v>
      </c>
      <c r="F55" s="1737"/>
      <c r="G55" s="1737"/>
      <c r="H55" s="1737"/>
      <c r="I55" s="1737"/>
      <c r="J55" s="1737"/>
      <c r="K55" s="1737"/>
      <c r="L55" s="1737"/>
      <c r="M55" s="1737"/>
      <c r="N55" s="1737"/>
      <c r="O55" s="1737"/>
      <c r="P55" s="1737"/>
      <c r="Q55" s="1737"/>
      <c r="R55" s="1737"/>
      <c r="S55" s="1737"/>
      <c r="T55" s="1737"/>
      <c r="U55" s="1737"/>
      <c r="V55" s="1737"/>
      <c r="W55" s="1737"/>
      <c r="X55" s="1737"/>
      <c r="Y55" s="1737"/>
      <c r="Z55" s="1737"/>
      <c r="AA55" s="155"/>
      <c r="AM55" s="151"/>
    </row>
    <row r="56" spans="1:65" ht="14.1" customHeight="1">
      <c r="A56" s="140"/>
      <c r="B56" s="145"/>
      <c r="D56" s="22"/>
      <c r="E56" s="22"/>
      <c r="F56" s="1764" t="s">
        <v>529</v>
      </c>
      <c r="G56" s="1764"/>
      <c r="H56" s="1764"/>
      <c r="I56" s="1764"/>
      <c r="J56" s="1764"/>
      <c r="K56" s="1764"/>
      <c r="L56" s="163"/>
      <c r="M56" s="105"/>
      <c r="N56" s="22"/>
      <c r="O56" s="1764" t="s">
        <v>530</v>
      </c>
      <c r="P56" s="1764"/>
      <c r="Q56" s="1764"/>
      <c r="R56" s="1764"/>
      <c r="S56" s="1764"/>
      <c r="T56" s="1764"/>
      <c r="U56" s="1764"/>
      <c r="V56" s="1764"/>
      <c r="W56" s="1764"/>
      <c r="X56" s="23"/>
      <c r="Y56" s="23"/>
      <c r="Z56" s="23"/>
      <c r="AA56" s="154"/>
      <c r="AM56" s="151"/>
    </row>
    <row r="57" spans="1:65" ht="14.1" customHeight="1">
      <c r="A57" s="140"/>
      <c r="B57" s="147"/>
      <c r="C57" s="165"/>
      <c r="D57" s="22"/>
      <c r="E57" s="22"/>
      <c r="F57" s="1764" t="s">
        <v>531</v>
      </c>
      <c r="G57" s="1764"/>
      <c r="H57" s="1764"/>
      <c r="I57" s="1764"/>
      <c r="J57" s="1764"/>
      <c r="K57" s="1764"/>
      <c r="L57" s="163"/>
      <c r="M57" s="105"/>
      <c r="N57" s="22"/>
      <c r="O57" s="1764" t="s">
        <v>532</v>
      </c>
      <c r="P57" s="1764"/>
      <c r="Q57" s="1764"/>
      <c r="R57" s="1764"/>
      <c r="S57" s="1764"/>
      <c r="T57" s="1764"/>
      <c r="U57" s="1764"/>
      <c r="V57" s="1764"/>
      <c r="W57" s="1764"/>
      <c r="X57" s="23"/>
      <c r="Y57" s="23"/>
      <c r="Z57" s="23"/>
      <c r="AA57" s="154"/>
      <c r="AM57" s="151"/>
    </row>
    <row r="58" spans="1:65" ht="14.1" customHeight="1">
      <c r="A58" s="140"/>
      <c r="B58" s="147"/>
      <c r="C58" s="140"/>
      <c r="D58" s="22"/>
      <c r="E58" s="22"/>
      <c r="F58" s="1764" t="s">
        <v>533</v>
      </c>
      <c r="G58" s="1764"/>
      <c r="H58" s="1764"/>
      <c r="I58" s="1764"/>
      <c r="J58" s="1764"/>
      <c r="K58" s="1764"/>
      <c r="L58" s="163"/>
      <c r="M58" s="22"/>
      <c r="N58" s="22"/>
      <c r="O58" s="22"/>
      <c r="P58" s="22"/>
      <c r="Q58" s="22"/>
      <c r="R58" s="22"/>
      <c r="S58" s="22"/>
      <c r="T58" s="40"/>
      <c r="U58" s="26"/>
      <c r="V58" s="41"/>
      <c r="W58" s="41"/>
      <c r="X58" s="23"/>
      <c r="Y58" s="23"/>
      <c r="Z58" s="23"/>
      <c r="AA58" s="154"/>
      <c r="AM58" s="151"/>
    </row>
    <row r="59" spans="1:65" ht="14.1" customHeight="1">
      <c r="A59" s="140"/>
      <c r="B59" s="147"/>
      <c r="C59" s="140"/>
      <c r="F59" s="1764" t="s">
        <v>161</v>
      </c>
      <c r="G59" s="1764"/>
      <c r="H59" s="1764"/>
      <c r="I59" s="210"/>
      <c r="J59" s="3029"/>
      <c r="K59" s="3029"/>
      <c r="L59" s="3029"/>
      <c r="M59" s="3029"/>
      <c r="N59" s="3029"/>
      <c r="O59" s="3029"/>
      <c r="P59" s="3029"/>
      <c r="Q59" s="3029"/>
      <c r="R59" s="3029"/>
      <c r="S59" s="3029"/>
      <c r="T59" s="3029"/>
      <c r="U59" s="3029"/>
      <c r="V59" s="3029"/>
      <c r="W59" s="3029"/>
      <c r="X59" s="3029"/>
      <c r="Y59" s="3029"/>
      <c r="Z59" s="3029"/>
      <c r="AA59" s="173"/>
      <c r="AB59" s="156"/>
      <c r="AM59" s="151"/>
    </row>
    <row r="60" spans="1:65" ht="14.1" customHeight="1">
      <c r="A60" s="140"/>
      <c r="B60" s="147"/>
      <c r="C60" s="140"/>
      <c r="F60" s="22"/>
      <c r="G60" s="22"/>
      <c r="H60" s="22"/>
      <c r="I60" s="210"/>
      <c r="J60" s="3029"/>
      <c r="K60" s="3029"/>
      <c r="L60" s="3029"/>
      <c r="M60" s="3029"/>
      <c r="N60" s="3029"/>
      <c r="O60" s="3029"/>
      <c r="P60" s="3029"/>
      <c r="Q60" s="3029"/>
      <c r="R60" s="3029"/>
      <c r="S60" s="3029"/>
      <c r="T60" s="3029"/>
      <c r="U60" s="3029"/>
      <c r="V60" s="3029"/>
      <c r="W60" s="3029"/>
      <c r="X60" s="3029"/>
      <c r="Y60" s="3029"/>
      <c r="Z60" s="3029"/>
      <c r="AA60" s="173"/>
      <c r="AB60" s="238"/>
      <c r="AC60" s="150"/>
      <c r="AD60" s="150"/>
      <c r="AE60" s="150"/>
      <c r="AF60" s="150"/>
      <c r="AG60" s="150"/>
      <c r="AH60" s="150"/>
      <c r="AI60" s="150"/>
      <c r="AJ60" s="150"/>
      <c r="AK60" s="140"/>
      <c r="AL60" s="140"/>
      <c r="AM60" s="148"/>
    </row>
    <row r="61" spans="1:65" ht="14.1" customHeight="1" thickBot="1">
      <c r="A61" s="140"/>
      <c r="B61" s="193"/>
      <c r="C61" s="158"/>
      <c r="D61" s="158"/>
      <c r="E61" s="158"/>
      <c r="F61" s="158"/>
      <c r="G61" s="158"/>
      <c r="H61" s="158"/>
      <c r="I61" s="158"/>
      <c r="J61" s="158"/>
      <c r="K61" s="158"/>
      <c r="L61" s="158"/>
      <c r="M61" s="157"/>
      <c r="N61" s="158"/>
      <c r="O61" s="158"/>
      <c r="P61" s="158"/>
      <c r="Q61" s="158"/>
      <c r="R61" s="157"/>
      <c r="S61" s="158"/>
      <c r="T61" s="158"/>
      <c r="U61" s="158"/>
      <c r="V61" s="158"/>
      <c r="W61" s="158"/>
      <c r="X61" s="158"/>
      <c r="Y61" s="158"/>
      <c r="Z61" s="158"/>
      <c r="AA61" s="239"/>
      <c r="AB61" s="158"/>
      <c r="AC61" s="158"/>
      <c r="AD61" s="158"/>
      <c r="AE61" s="158"/>
      <c r="AF61" s="158"/>
      <c r="AG61" s="158"/>
      <c r="AH61" s="158"/>
      <c r="AI61" s="158"/>
      <c r="AJ61" s="158"/>
      <c r="AK61" s="158"/>
      <c r="AL61" s="158"/>
      <c r="AM61" s="240"/>
    </row>
    <row r="62" spans="1:65" ht="14.1" customHeight="1">
      <c r="A62" s="140"/>
      <c r="B62" s="140"/>
      <c r="C62" s="140"/>
      <c r="D62" s="140"/>
      <c r="E62" s="140"/>
      <c r="F62" s="140"/>
      <c r="G62" s="140"/>
      <c r="H62" s="140"/>
      <c r="I62" s="140"/>
      <c r="J62" s="140"/>
      <c r="K62" s="140"/>
      <c r="L62" s="140"/>
      <c r="N62" s="140"/>
      <c r="O62" s="140"/>
      <c r="P62" s="140"/>
      <c r="Q62" s="140"/>
      <c r="S62" s="140"/>
      <c r="T62" s="140"/>
      <c r="U62" s="140"/>
      <c r="V62" s="140"/>
      <c r="W62" s="140"/>
      <c r="X62" s="140"/>
      <c r="Y62" s="140"/>
      <c r="Z62" s="140"/>
      <c r="AA62" s="140"/>
      <c r="AB62" s="140"/>
      <c r="AC62" s="140"/>
      <c r="AD62" s="140"/>
      <c r="AE62" s="140"/>
      <c r="AF62" s="140"/>
      <c r="AG62" s="140"/>
      <c r="AH62" s="140"/>
      <c r="AI62" s="140"/>
      <c r="AJ62" s="140"/>
      <c r="AK62" s="140"/>
      <c r="AL62" s="140"/>
      <c r="AM62" s="188"/>
    </row>
    <row r="63" spans="1:65" ht="14.1" customHeight="1">
      <c r="C63" s="140"/>
      <c r="F63" s="150"/>
      <c r="G63" s="150"/>
      <c r="H63" s="150"/>
      <c r="I63" s="150"/>
      <c r="J63" s="150"/>
      <c r="K63" s="150"/>
      <c r="L63" s="150"/>
      <c r="M63" s="150"/>
      <c r="N63" s="150"/>
      <c r="O63" s="150"/>
      <c r="Q63" s="150"/>
      <c r="R63" s="150"/>
      <c r="U63" s="216"/>
      <c r="X63" s="140"/>
      <c r="Y63" s="140"/>
      <c r="Z63" s="140"/>
      <c r="AA63" s="140"/>
      <c r="AM63" s="188"/>
    </row>
    <row r="64" spans="1:65" ht="14.1" customHeight="1">
      <c r="C64" s="140"/>
      <c r="E64" s="150"/>
      <c r="F64" s="150"/>
      <c r="G64" s="150"/>
      <c r="H64" s="150"/>
      <c r="I64" s="150"/>
      <c r="J64" s="150"/>
      <c r="K64" s="150"/>
      <c r="L64" s="150"/>
      <c r="M64" s="150"/>
      <c r="N64" s="150"/>
      <c r="O64" s="150"/>
      <c r="P64" s="150"/>
      <c r="Q64" s="140"/>
      <c r="R64" s="187"/>
      <c r="S64" s="187"/>
      <c r="T64" s="192"/>
      <c r="U64" s="215"/>
      <c r="V64" s="215"/>
      <c r="W64" s="140"/>
      <c r="X64" s="140"/>
      <c r="Y64" s="140"/>
      <c r="Z64" s="140"/>
      <c r="AM64" s="188"/>
    </row>
    <row r="65" spans="3:27" ht="14.1" customHeight="1">
      <c r="C65" s="140"/>
      <c r="D65" s="150"/>
      <c r="E65" s="150"/>
      <c r="G65" s="150"/>
      <c r="H65" s="150"/>
      <c r="I65" s="150"/>
      <c r="J65" s="150"/>
      <c r="K65" s="150"/>
      <c r="L65" s="150"/>
      <c r="N65" s="150"/>
      <c r="O65" s="150"/>
      <c r="P65" s="150"/>
      <c r="R65" s="180"/>
      <c r="S65" s="180"/>
      <c r="T65" s="180"/>
      <c r="U65" s="180"/>
      <c r="V65" s="180"/>
      <c r="W65" s="180"/>
      <c r="X65" s="180"/>
      <c r="Y65" s="140"/>
      <c r="Z65" s="140"/>
      <c r="AA65" s="140"/>
    </row>
    <row r="66" spans="3:27" ht="14.1" customHeight="1"/>
    <row r="67" spans="3:27" ht="14.1" customHeight="1"/>
    <row r="68" spans="3:27" ht="14.1" customHeight="1"/>
    <row r="69" spans="3:27" ht="14.1" customHeight="1"/>
    <row r="70" spans="3:27" ht="14.1" customHeight="1"/>
    <row r="71" spans="3:27" ht="14.1" customHeight="1"/>
    <row r="72" spans="3:27" ht="14.1" customHeight="1"/>
  </sheetData>
  <sheetProtection algorithmName="SHA-512" hashValue="+8b9I+Qx8fsPelf3L5As3JFJZvLZrDAjpYsyVDlp/Ph/RrsuUbbsSp95C/KeQhugCN4fHdNJhLr0MI7lEcXJRQ==" saltValue="Vn1hMLqK3UQCptSoDzX+Xg==" spinCount="100000" sheet="1" objects="1" scenarios="1"/>
  <mergeCells count="64">
    <mergeCell ref="F58:K58"/>
    <mergeCell ref="F59:H59"/>
    <mergeCell ref="J59:Z60"/>
    <mergeCell ref="E55:Z55"/>
    <mergeCell ref="F56:K56"/>
    <mergeCell ref="O56:W56"/>
    <mergeCell ref="F57:K57"/>
    <mergeCell ref="O57:W57"/>
    <mergeCell ref="AC49:AL50"/>
    <mergeCell ref="AC51:AL51"/>
    <mergeCell ref="AC52:AL53"/>
    <mergeCell ref="E51:Z51"/>
    <mergeCell ref="E53:Z53"/>
    <mergeCell ref="E44:Z44"/>
    <mergeCell ref="F45:Z45"/>
    <mergeCell ref="F46:Z47"/>
    <mergeCell ref="B49:C49"/>
    <mergeCell ref="D49:Z49"/>
    <mergeCell ref="B40:C40"/>
    <mergeCell ref="D40:Z40"/>
    <mergeCell ref="AC40:AL40"/>
    <mergeCell ref="B43:C43"/>
    <mergeCell ref="D43:Z43"/>
    <mergeCell ref="B35:C35"/>
    <mergeCell ref="D35:Z35"/>
    <mergeCell ref="AC35:AL35"/>
    <mergeCell ref="AC36:AL38"/>
    <mergeCell ref="E36:Z37"/>
    <mergeCell ref="AB17:AM19"/>
    <mergeCell ref="AB20:AM21"/>
    <mergeCell ref="AC22:AL22"/>
    <mergeCell ref="AC23:AL23"/>
    <mergeCell ref="AC7:AL7"/>
    <mergeCell ref="AC8:AL8"/>
    <mergeCell ref="AB9:AM10"/>
    <mergeCell ref="AB11:AM14"/>
    <mergeCell ref="AB15:AM16"/>
    <mergeCell ref="B22:C22"/>
    <mergeCell ref="D22:Z23"/>
    <mergeCell ref="E13:J13"/>
    <mergeCell ref="M13:P13"/>
    <mergeCell ref="S13:U13"/>
    <mergeCell ref="X13:Z13"/>
    <mergeCell ref="A1:AM1"/>
    <mergeCell ref="B3:AA3"/>
    <mergeCell ref="AB3:AM3"/>
    <mergeCell ref="B5:C5"/>
    <mergeCell ref="D5:Z5"/>
    <mergeCell ref="E29:Z30"/>
    <mergeCell ref="F32:Z33"/>
    <mergeCell ref="B6:C6"/>
    <mergeCell ref="D6:Z6"/>
    <mergeCell ref="AC5:AL6"/>
    <mergeCell ref="D25:Z25"/>
    <mergeCell ref="E26:Z27"/>
    <mergeCell ref="E12:Z12"/>
    <mergeCell ref="B9:C9"/>
    <mergeCell ref="D9:Z10"/>
    <mergeCell ref="D11:Z11"/>
    <mergeCell ref="E19:Z20"/>
    <mergeCell ref="E16:Z16"/>
    <mergeCell ref="E14:J14"/>
    <mergeCell ref="M14:P14"/>
    <mergeCell ref="S14:U14"/>
  </mergeCells>
  <phoneticPr fontId="4"/>
  <conditionalFormatting sqref="F32">
    <cfRule type="containsBlanks" dxfId="71" priority="3">
      <formula>LEN(TRIM(F32))=0</formula>
    </cfRule>
  </conditionalFormatting>
  <conditionalFormatting sqref="F46">
    <cfRule type="containsBlanks" dxfId="70" priority="2">
      <formula>LEN(TRIM(F46))=0</formula>
    </cfRule>
  </conditionalFormatting>
  <conditionalFormatting sqref="J59">
    <cfRule type="containsBlanks" dxfId="69" priority="1">
      <formula>LEN(TRIM(J59))=0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9770" r:id="rId4" name="Check Box 42">
              <controlPr defaultSize="0" autoFill="0" autoLine="0" autoPict="0">
                <anchor moveWithCells="1" sizeWithCells="1">
                  <from>
                    <xdr:col>18</xdr:col>
                    <xdr:colOff>171450</xdr:colOff>
                    <xdr:row>39</xdr:row>
                    <xdr:rowOff>152400</xdr:rowOff>
                  </from>
                  <to>
                    <xdr:col>22</xdr:col>
                    <xdr:colOff>114300</xdr:colOff>
                    <xdr:row>41</xdr:row>
                    <xdr:rowOff>57150</xdr:rowOff>
                  </to>
                </anchor>
              </controlPr>
            </control>
          </mc:Choice>
        </mc:AlternateContent>
        <mc:AlternateContent xmlns:mc="http://schemas.openxmlformats.org/markup-compatibility/2006">
          <mc:Choice Requires="x14">
            <control shapeId="969771" r:id="rId5" name="Check Box 43">
              <controlPr defaultSize="0" autoFill="0" autoLine="0" autoPict="0">
                <anchor moveWithCells="1" sizeWithCells="1">
                  <from>
                    <xdr:col>22</xdr:col>
                    <xdr:colOff>142875</xdr:colOff>
                    <xdr:row>39</xdr:row>
                    <xdr:rowOff>152400</xdr:rowOff>
                  </from>
                  <to>
                    <xdr:col>26</xdr:col>
                    <xdr:colOff>76200</xdr:colOff>
                    <xdr:row>41</xdr:row>
                    <xdr:rowOff>57150</xdr:rowOff>
                  </to>
                </anchor>
              </controlPr>
            </control>
          </mc:Choice>
        </mc:AlternateContent>
        <mc:AlternateContent xmlns:mc="http://schemas.openxmlformats.org/markup-compatibility/2006">
          <mc:Choice Requires="x14">
            <control shapeId="969777" r:id="rId6" name="Check Box 49">
              <controlPr defaultSize="0" autoFill="0" autoLine="0" autoPict="0">
                <anchor moveWithCells="1" sizeWithCells="1">
                  <from>
                    <xdr:col>18</xdr:col>
                    <xdr:colOff>171450</xdr:colOff>
                    <xdr:row>15</xdr:row>
                    <xdr:rowOff>133350</xdr:rowOff>
                  </from>
                  <to>
                    <xdr:col>22</xdr:col>
                    <xdr:colOff>114300</xdr:colOff>
                    <xdr:row>17</xdr:row>
                    <xdr:rowOff>38100</xdr:rowOff>
                  </to>
                </anchor>
              </controlPr>
            </control>
          </mc:Choice>
        </mc:AlternateContent>
        <mc:AlternateContent xmlns:mc="http://schemas.openxmlformats.org/markup-compatibility/2006">
          <mc:Choice Requires="x14">
            <control shapeId="969778" r:id="rId7" name="Check Box 50">
              <controlPr defaultSize="0" autoFill="0" autoLine="0" autoPict="0">
                <anchor moveWithCells="1" sizeWithCells="1">
                  <from>
                    <xdr:col>22</xdr:col>
                    <xdr:colOff>142875</xdr:colOff>
                    <xdr:row>15</xdr:row>
                    <xdr:rowOff>133350</xdr:rowOff>
                  </from>
                  <to>
                    <xdr:col>26</xdr:col>
                    <xdr:colOff>76200</xdr:colOff>
                    <xdr:row>17</xdr:row>
                    <xdr:rowOff>38100</xdr:rowOff>
                  </to>
                </anchor>
              </controlPr>
            </control>
          </mc:Choice>
        </mc:AlternateContent>
        <mc:AlternateContent xmlns:mc="http://schemas.openxmlformats.org/markup-compatibility/2006">
          <mc:Choice Requires="x14">
            <control shapeId="969779" r:id="rId8" name="Check Box 27">
              <controlPr defaultSize="0" autoFill="0" autoLine="0" autoPict="0">
                <anchor moveWithCells="1">
                  <from>
                    <xdr:col>10</xdr:col>
                    <xdr:colOff>171450</xdr:colOff>
                    <xdr:row>11</xdr:row>
                    <xdr:rowOff>161925</xdr:rowOff>
                  </from>
                  <to>
                    <xdr:col>13</xdr:col>
                    <xdr:colOff>9525</xdr:colOff>
                    <xdr:row>13</xdr:row>
                    <xdr:rowOff>0</xdr:rowOff>
                  </to>
                </anchor>
              </controlPr>
            </control>
          </mc:Choice>
        </mc:AlternateContent>
        <mc:AlternateContent xmlns:mc="http://schemas.openxmlformats.org/markup-compatibility/2006">
          <mc:Choice Requires="x14">
            <control shapeId="969780" r:id="rId9" name="Check Box 52">
              <controlPr defaultSize="0" autoFill="0" autoLine="0" autoPict="0">
                <anchor moveWithCells="1">
                  <from>
                    <xdr:col>16</xdr:col>
                    <xdr:colOff>171450</xdr:colOff>
                    <xdr:row>11</xdr:row>
                    <xdr:rowOff>161925</xdr:rowOff>
                  </from>
                  <to>
                    <xdr:col>19</xdr:col>
                    <xdr:colOff>9525</xdr:colOff>
                    <xdr:row>13</xdr:row>
                    <xdr:rowOff>0</xdr:rowOff>
                  </to>
                </anchor>
              </controlPr>
            </control>
          </mc:Choice>
        </mc:AlternateContent>
        <mc:AlternateContent xmlns:mc="http://schemas.openxmlformats.org/markup-compatibility/2006">
          <mc:Choice Requires="x14">
            <control shapeId="969781" r:id="rId10" name="Check Box 53">
              <controlPr defaultSize="0" autoFill="0" autoLine="0" autoPict="0">
                <anchor moveWithCells="1">
                  <from>
                    <xdr:col>21</xdr:col>
                    <xdr:colOff>171450</xdr:colOff>
                    <xdr:row>11</xdr:row>
                    <xdr:rowOff>161925</xdr:rowOff>
                  </from>
                  <to>
                    <xdr:col>24</xdr:col>
                    <xdr:colOff>9525</xdr:colOff>
                    <xdr:row>13</xdr:row>
                    <xdr:rowOff>0</xdr:rowOff>
                  </to>
                </anchor>
              </controlPr>
            </control>
          </mc:Choice>
        </mc:AlternateContent>
        <mc:AlternateContent xmlns:mc="http://schemas.openxmlformats.org/markup-compatibility/2006">
          <mc:Choice Requires="x14">
            <control shapeId="969782" r:id="rId11" name="Check Box 54">
              <controlPr defaultSize="0" autoFill="0" autoLine="0" autoPict="0">
                <anchor moveWithCells="1">
                  <from>
                    <xdr:col>10</xdr:col>
                    <xdr:colOff>171450</xdr:colOff>
                    <xdr:row>12</xdr:row>
                    <xdr:rowOff>152400</xdr:rowOff>
                  </from>
                  <to>
                    <xdr:col>13</xdr:col>
                    <xdr:colOff>9525</xdr:colOff>
                    <xdr:row>13</xdr:row>
                    <xdr:rowOff>161925</xdr:rowOff>
                  </to>
                </anchor>
              </controlPr>
            </control>
          </mc:Choice>
        </mc:AlternateContent>
        <mc:AlternateContent xmlns:mc="http://schemas.openxmlformats.org/markup-compatibility/2006">
          <mc:Choice Requires="x14">
            <control shapeId="969783" r:id="rId12" name="Check Box 55">
              <controlPr defaultSize="0" autoFill="0" autoLine="0" autoPict="0">
                <anchor moveWithCells="1">
                  <from>
                    <xdr:col>17</xdr:col>
                    <xdr:colOff>0</xdr:colOff>
                    <xdr:row>12</xdr:row>
                    <xdr:rowOff>161925</xdr:rowOff>
                  </from>
                  <to>
                    <xdr:col>19</xdr:col>
                    <xdr:colOff>38100</xdr:colOff>
                    <xdr:row>14</xdr:row>
                    <xdr:rowOff>28575</xdr:rowOff>
                  </to>
                </anchor>
              </controlPr>
            </control>
          </mc:Choice>
        </mc:AlternateContent>
        <mc:AlternateContent xmlns:mc="http://schemas.openxmlformats.org/markup-compatibility/2006">
          <mc:Choice Requires="x14">
            <control shapeId="969784" r:id="rId13" name="Check Box 56">
              <controlPr defaultSize="0" autoFill="0" autoLine="0" autoPict="0">
                <anchor moveWithCells="1" sizeWithCells="1">
                  <from>
                    <xdr:col>18</xdr:col>
                    <xdr:colOff>171450</xdr:colOff>
                    <xdr:row>33</xdr:row>
                    <xdr:rowOff>142875</xdr:rowOff>
                  </from>
                  <to>
                    <xdr:col>22</xdr:col>
                    <xdr:colOff>114300</xdr:colOff>
                    <xdr:row>35</xdr:row>
                    <xdr:rowOff>19050</xdr:rowOff>
                  </to>
                </anchor>
              </controlPr>
            </control>
          </mc:Choice>
        </mc:AlternateContent>
        <mc:AlternateContent xmlns:mc="http://schemas.openxmlformats.org/markup-compatibility/2006">
          <mc:Choice Requires="x14">
            <control shapeId="969785" r:id="rId14" name="Check Box 57">
              <controlPr defaultSize="0" autoFill="0" autoLine="0" autoPict="0">
                <anchor moveWithCells="1" sizeWithCells="1">
                  <from>
                    <xdr:col>22</xdr:col>
                    <xdr:colOff>142875</xdr:colOff>
                    <xdr:row>33</xdr:row>
                    <xdr:rowOff>142875</xdr:rowOff>
                  </from>
                  <to>
                    <xdr:col>26</xdr:col>
                    <xdr:colOff>76200</xdr:colOff>
                    <xdr:row>35</xdr:row>
                    <xdr:rowOff>19050</xdr:rowOff>
                  </to>
                </anchor>
              </controlPr>
            </control>
          </mc:Choice>
        </mc:AlternateContent>
        <mc:AlternateContent xmlns:mc="http://schemas.openxmlformats.org/markup-compatibility/2006">
          <mc:Choice Requires="x14">
            <control shapeId="969786" r:id="rId15" name="Check Box 58">
              <controlPr defaultSize="0" autoFill="0" autoLine="0" autoPict="0">
                <anchor moveWithCells="1" sizeWithCells="1">
                  <from>
                    <xdr:col>18</xdr:col>
                    <xdr:colOff>171450</xdr:colOff>
                    <xdr:row>18</xdr:row>
                    <xdr:rowOff>133350</xdr:rowOff>
                  </from>
                  <to>
                    <xdr:col>22</xdr:col>
                    <xdr:colOff>114300</xdr:colOff>
                    <xdr:row>20</xdr:row>
                    <xdr:rowOff>38100</xdr:rowOff>
                  </to>
                </anchor>
              </controlPr>
            </control>
          </mc:Choice>
        </mc:AlternateContent>
        <mc:AlternateContent xmlns:mc="http://schemas.openxmlformats.org/markup-compatibility/2006">
          <mc:Choice Requires="x14">
            <control shapeId="969787" r:id="rId16" name="Check Box 59">
              <controlPr defaultSize="0" autoFill="0" autoLine="0" autoPict="0">
                <anchor moveWithCells="1" sizeWithCells="1">
                  <from>
                    <xdr:col>22</xdr:col>
                    <xdr:colOff>142875</xdr:colOff>
                    <xdr:row>18</xdr:row>
                    <xdr:rowOff>133350</xdr:rowOff>
                  </from>
                  <to>
                    <xdr:col>26</xdr:col>
                    <xdr:colOff>76200</xdr:colOff>
                    <xdr:row>20</xdr:row>
                    <xdr:rowOff>38100</xdr:rowOff>
                  </to>
                </anchor>
              </controlPr>
            </control>
          </mc:Choice>
        </mc:AlternateContent>
        <mc:AlternateContent xmlns:mc="http://schemas.openxmlformats.org/markup-compatibility/2006">
          <mc:Choice Requires="x14">
            <control shapeId="969788" r:id="rId17" name="Check Box 60">
              <controlPr defaultSize="0" autoFill="0" autoLine="0" autoPict="0">
                <anchor moveWithCells="1" sizeWithCells="1">
                  <from>
                    <xdr:col>13</xdr:col>
                    <xdr:colOff>123825</xdr:colOff>
                    <xdr:row>22</xdr:row>
                    <xdr:rowOff>142875</xdr:rowOff>
                  </from>
                  <to>
                    <xdr:col>17</xdr:col>
                    <xdr:colOff>66675</xdr:colOff>
                    <xdr:row>24</xdr:row>
                    <xdr:rowOff>47625</xdr:rowOff>
                  </to>
                </anchor>
              </controlPr>
            </control>
          </mc:Choice>
        </mc:AlternateContent>
        <mc:AlternateContent xmlns:mc="http://schemas.openxmlformats.org/markup-compatibility/2006">
          <mc:Choice Requires="x14">
            <control shapeId="969789" r:id="rId18" name="Check Box 61">
              <controlPr defaultSize="0" autoFill="0" autoLine="0" autoPict="0">
                <anchor moveWithCells="1" sizeWithCells="1">
                  <from>
                    <xdr:col>17</xdr:col>
                    <xdr:colOff>95250</xdr:colOff>
                    <xdr:row>22</xdr:row>
                    <xdr:rowOff>142875</xdr:rowOff>
                  </from>
                  <to>
                    <xdr:col>21</xdr:col>
                    <xdr:colOff>47625</xdr:colOff>
                    <xdr:row>24</xdr:row>
                    <xdr:rowOff>47625</xdr:rowOff>
                  </to>
                </anchor>
              </controlPr>
            </control>
          </mc:Choice>
        </mc:AlternateContent>
        <mc:AlternateContent xmlns:mc="http://schemas.openxmlformats.org/markup-compatibility/2006">
          <mc:Choice Requires="x14">
            <control shapeId="969790" r:id="rId19" name="Check Box 62">
              <controlPr defaultSize="0" autoFill="0" autoLine="0" autoPict="0">
                <anchor moveWithCells="1" sizeWithCells="1">
                  <from>
                    <xdr:col>21</xdr:col>
                    <xdr:colOff>114300</xdr:colOff>
                    <xdr:row>22</xdr:row>
                    <xdr:rowOff>142875</xdr:rowOff>
                  </from>
                  <to>
                    <xdr:col>25</xdr:col>
                    <xdr:colOff>66675</xdr:colOff>
                    <xdr:row>24</xdr:row>
                    <xdr:rowOff>47625</xdr:rowOff>
                  </to>
                </anchor>
              </controlPr>
            </control>
          </mc:Choice>
        </mc:AlternateContent>
        <mc:AlternateContent xmlns:mc="http://schemas.openxmlformats.org/markup-compatibility/2006">
          <mc:Choice Requires="x14">
            <control shapeId="969791" r:id="rId20" name="Check Box 63">
              <controlPr defaultSize="0" autoFill="0" autoLine="0" autoPict="0">
                <anchor moveWithCells="1">
                  <from>
                    <xdr:col>18</xdr:col>
                    <xdr:colOff>171450</xdr:colOff>
                    <xdr:row>28</xdr:row>
                    <xdr:rowOff>133350</xdr:rowOff>
                  </from>
                  <to>
                    <xdr:col>22</xdr:col>
                    <xdr:colOff>114300</xdr:colOff>
                    <xdr:row>30</xdr:row>
                    <xdr:rowOff>38100</xdr:rowOff>
                  </to>
                </anchor>
              </controlPr>
            </control>
          </mc:Choice>
        </mc:AlternateContent>
        <mc:AlternateContent xmlns:mc="http://schemas.openxmlformats.org/markup-compatibility/2006">
          <mc:Choice Requires="x14">
            <control shapeId="969792" r:id="rId21" name="Check Box 64">
              <controlPr defaultSize="0" autoFill="0" autoLine="0" autoPict="0">
                <anchor moveWithCells="1">
                  <from>
                    <xdr:col>22</xdr:col>
                    <xdr:colOff>142875</xdr:colOff>
                    <xdr:row>28</xdr:row>
                    <xdr:rowOff>133350</xdr:rowOff>
                  </from>
                  <to>
                    <xdr:col>26</xdr:col>
                    <xdr:colOff>76200</xdr:colOff>
                    <xdr:row>30</xdr:row>
                    <xdr:rowOff>38100</xdr:rowOff>
                  </to>
                </anchor>
              </controlPr>
            </control>
          </mc:Choice>
        </mc:AlternateContent>
        <mc:AlternateContent xmlns:mc="http://schemas.openxmlformats.org/markup-compatibility/2006">
          <mc:Choice Requires="x14">
            <control shapeId="969793" r:id="rId22" name="Check Box 65">
              <controlPr defaultSize="0" autoFill="0" autoLine="0" autoPict="0">
                <anchor moveWithCells="1" sizeWithCells="1">
                  <from>
                    <xdr:col>18</xdr:col>
                    <xdr:colOff>171450</xdr:colOff>
                    <xdr:row>25</xdr:row>
                    <xdr:rowOff>123825</xdr:rowOff>
                  </from>
                  <to>
                    <xdr:col>22</xdr:col>
                    <xdr:colOff>114300</xdr:colOff>
                    <xdr:row>27</xdr:row>
                    <xdr:rowOff>28575</xdr:rowOff>
                  </to>
                </anchor>
              </controlPr>
            </control>
          </mc:Choice>
        </mc:AlternateContent>
        <mc:AlternateContent xmlns:mc="http://schemas.openxmlformats.org/markup-compatibility/2006">
          <mc:Choice Requires="x14">
            <control shapeId="969794" r:id="rId23" name="Check Box 66">
              <controlPr defaultSize="0" autoFill="0" autoLine="0" autoPict="0">
                <anchor moveWithCells="1" sizeWithCells="1">
                  <from>
                    <xdr:col>22</xdr:col>
                    <xdr:colOff>142875</xdr:colOff>
                    <xdr:row>25</xdr:row>
                    <xdr:rowOff>123825</xdr:rowOff>
                  </from>
                  <to>
                    <xdr:col>26</xdr:col>
                    <xdr:colOff>76200</xdr:colOff>
                    <xdr:row>27</xdr:row>
                    <xdr:rowOff>28575</xdr:rowOff>
                  </to>
                </anchor>
              </controlPr>
            </control>
          </mc:Choice>
        </mc:AlternateContent>
        <mc:AlternateContent xmlns:mc="http://schemas.openxmlformats.org/markup-compatibility/2006">
          <mc:Choice Requires="x14">
            <control shapeId="2" r:id="rId24" name="Check Box 17">
              <controlPr defaultSize="0" autoFill="0" autoLine="0" autoPict="0">
                <anchor moveWithCells="1" sizeWithCells="1">
                  <from>
                    <xdr:col>18</xdr:col>
                    <xdr:colOff>171450</xdr:colOff>
                    <xdr:row>41</xdr:row>
                    <xdr:rowOff>142875</xdr:rowOff>
                  </from>
                  <to>
                    <xdr:col>22</xdr:col>
                    <xdr:colOff>114300</xdr:colOff>
                    <xdr:row>43</xdr:row>
                    <xdr:rowOff>47625</xdr:rowOff>
                  </to>
                </anchor>
              </controlPr>
            </control>
          </mc:Choice>
        </mc:AlternateContent>
        <mc:AlternateContent xmlns:mc="http://schemas.openxmlformats.org/markup-compatibility/2006">
          <mc:Choice Requires="x14">
            <control shapeId="3" r:id="rId25" name="Check Box 18">
              <controlPr defaultSize="0" autoFill="0" autoLine="0" autoPict="0">
                <anchor moveWithCells="1" sizeWithCells="1">
                  <from>
                    <xdr:col>22</xdr:col>
                    <xdr:colOff>142875</xdr:colOff>
                    <xdr:row>41</xdr:row>
                    <xdr:rowOff>142875</xdr:rowOff>
                  </from>
                  <to>
                    <xdr:col>26</xdr:col>
                    <xdr:colOff>76200</xdr:colOff>
                    <xdr:row>43</xdr:row>
                    <xdr:rowOff>47625</xdr:rowOff>
                  </to>
                </anchor>
              </controlPr>
            </control>
          </mc:Choice>
        </mc:AlternateContent>
        <mc:AlternateContent xmlns:mc="http://schemas.openxmlformats.org/markup-compatibility/2006">
          <mc:Choice Requires="x14">
            <control shapeId="5" r:id="rId26" name="Check Box 67">
              <controlPr defaultSize="0" autoFill="0" autoLine="0" autoPict="0">
                <anchor moveWithCells="1" sizeWithCells="1">
                  <from>
                    <xdr:col>18</xdr:col>
                    <xdr:colOff>171450</xdr:colOff>
                    <xdr:row>36</xdr:row>
                    <xdr:rowOff>0</xdr:rowOff>
                  </from>
                  <to>
                    <xdr:col>22</xdr:col>
                    <xdr:colOff>114300</xdr:colOff>
                    <xdr:row>37</xdr:row>
                    <xdr:rowOff>47625</xdr:rowOff>
                  </to>
                </anchor>
              </controlPr>
            </control>
          </mc:Choice>
        </mc:AlternateContent>
        <mc:AlternateContent xmlns:mc="http://schemas.openxmlformats.org/markup-compatibility/2006">
          <mc:Choice Requires="x14">
            <control shapeId="969796" r:id="rId27" name="Check Box 68">
              <controlPr defaultSize="0" autoFill="0" autoLine="0" autoPict="0">
                <anchor moveWithCells="1" sizeWithCells="1">
                  <from>
                    <xdr:col>22</xdr:col>
                    <xdr:colOff>142875</xdr:colOff>
                    <xdr:row>36</xdr:row>
                    <xdr:rowOff>0</xdr:rowOff>
                  </from>
                  <to>
                    <xdr:col>26</xdr:col>
                    <xdr:colOff>76200</xdr:colOff>
                    <xdr:row>37</xdr:row>
                    <xdr:rowOff>47625</xdr:rowOff>
                  </to>
                </anchor>
              </controlPr>
            </control>
          </mc:Choice>
        </mc:AlternateContent>
        <mc:AlternateContent xmlns:mc="http://schemas.openxmlformats.org/markup-compatibility/2006">
          <mc:Choice Requires="x14">
            <control shapeId="969797" r:id="rId28" name="Check Box 69">
              <controlPr defaultSize="0" autoFill="0" autoLine="0" autoPict="0">
                <anchor moveWithCells="1" sizeWithCells="1">
                  <from>
                    <xdr:col>18</xdr:col>
                    <xdr:colOff>171450</xdr:colOff>
                    <xdr:row>42</xdr:row>
                    <xdr:rowOff>152400</xdr:rowOff>
                  </from>
                  <to>
                    <xdr:col>22</xdr:col>
                    <xdr:colOff>114300</xdr:colOff>
                    <xdr:row>44</xdr:row>
                    <xdr:rowOff>57150</xdr:rowOff>
                  </to>
                </anchor>
              </controlPr>
            </control>
          </mc:Choice>
        </mc:AlternateContent>
        <mc:AlternateContent xmlns:mc="http://schemas.openxmlformats.org/markup-compatibility/2006">
          <mc:Choice Requires="x14">
            <control shapeId="969798" r:id="rId29" name="Check Box 70">
              <controlPr defaultSize="0" autoFill="0" autoLine="0" autoPict="0">
                <anchor moveWithCells="1" sizeWithCells="1">
                  <from>
                    <xdr:col>22</xdr:col>
                    <xdr:colOff>142875</xdr:colOff>
                    <xdr:row>42</xdr:row>
                    <xdr:rowOff>152400</xdr:rowOff>
                  </from>
                  <to>
                    <xdr:col>26</xdr:col>
                    <xdr:colOff>76200</xdr:colOff>
                    <xdr:row>44</xdr:row>
                    <xdr:rowOff>57150</xdr:rowOff>
                  </to>
                </anchor>
              </controlPr>
            </control>
          </mc:Choice>
        </mc:AlternateContent>
        <mc:AlternateContent xmlns:mc="http://schemas.openxmlformats.org/markup-compatibility/2006">
          <mc:Choice Requires="x14">
            <control shapeId="969800" r:id="rId30" name="Check Box 72">
              <controlPr defaultSize="0" autoFill="0" autoLine="0" autoPict="0">
                <anchor moveWithCells="1" sizeWithCells="1">
                  <from>
                    <xdr:col>18</xdr:col>
                    <xdr:colOff>171450</xdr:colOff>
                    <xdr:row>47</xdr:row>
                    <xdr:rowOff>123825</xdr:rowOff>
                  </from>
                  <to>
                    <xdr:col>22</xdr:col>
                    <xdr:colOff>114300</xdr:colOff>
                    <xdr:row>49</xdr:row>
                    <xdr:rowOff>28575</xdr:rowOff>
                  </to>
                </anchor>
              </controlPr>
            </control>
          </mc:Choice>
        </mc:AlternateContent>
        <mc:AlternateContent xmlns:mc="http://schemas.openxmlformats.org/markup-compatibility/2006">
          <mc:Choice Requires="x14">
            <control shapeId="969801" r:id="rId31" name="Check Box 73">
              <controlPr defaultSize="0" autoFill="0" autoLine="0" autoPict="0">
                <anchor moveWithCells="1" sizeWithCells="1">
                  <from>
                    <xdr:col>22</xdr:col>
                    <xdr:colOff>142875</xdr:colOff>
                    <xdr:row>47</xdr:row>
                    <xdr:rowOff>123825</xdr:rowOff>
                  </from>
                  <to>
                    <xdr:col>26</xdr:col>
                    <xdr:colOff>76200</xdr:colOff>
                    <xdr:row>49</xdr:row>
                    <xdr:rowOff>28575</xdr:rowOff>
                  </to>
                </anchor>
              </controlPr>
            </control>
          </mc:Choice>
        </mc:AlternateContent>
        <mc:AlternateContent xmlns:mc="http://schemas.openxmlformats.org/markup-compatibility/2006">
          <mc:Choice Requires="x14">
            <control shapeId="969802" r:id="rId32" name="Check Box 29">
              <controlPr defaultSize="0" autoFill="0" autoLine="0" autoPict="0">
                <anchor moveWithCells="1">
                  <from>
                    <xdr:col>4</xdr:col>
                    <xdr:colOff>0</xdr:colOff>
                    <xdr:row>58</xdr:row>
                    <xdr:rowOff>0</xdr:rowOff>
                  </from>
                  <to>
                    <xdr:col>5</xdr:col>
                    <xdr:colOff>28575</xdr:colOff>
                    <xdr:row>59</xdr:row>
                    <xdr:rowOff>9525</xdr:rowOff>
                  </to>
                </anchor>
              </controlPr>
            </control>
          </mc:Choice>
        </mc:AlternateContent>
        <mc:AlternateContent xmlns:mc="http://schemas.openxmlformats.org/markup-compatibility/2006">
          <mc:Choice Requires="x14">
            <control shapeId="969803" r:id="rId33" name="Check Box 29">
              <controlPr defaultSize="0" autoFill="0" autoLine="0" autoPict="0">
                <anchor moveWithCells="1">
                  <from>
                    <xdr:col>4</xdr:col>
                    <xdr:colOff>0</xdr:colOff>
                    <xdr:row>55</xdr:row>
                    <xdr:rowOff>0</xdr:rowOff>
                  </from>
                  <to>
                    <xdr:col>5</xdr:col>
                    <xdr:colOff>28575</xdr:colOff>
                    <xdr:row>56</xdr:row>
                    <xdr:rowOff>9525</xdr:rowOff>
                  </to>
                </anchor>
              </controlPr>
            </control>
          </mc:Choice>
        </mc:AlternateContent>
        <mc:AlternateContent xmlns:mc="http://schemas.openxmlformats.org/markup-compatibility/2006">
          <mc:Choice Requires="x14">
            <control shapeId="969804" r:id="rId34" name="Check Box 29">
              <controlPr defaultSize="0" autoFill="0" autoLine="0" autoPict="0">
                <anchor moveWithCells="1">
                  <from>
                    <xdr:col>4</xdr:col>
                    <xdr:colOff>0</xdr:colOff>
                    <xdr:row>56</xdr:row>
                    <xdr:rowOff>0</xdr:rowOff>
                  </from>
                  <to>
                    <xdr:col>5</xdr:col>
                    <xdr:colOff>28575</xdr:colOff>
                    <xdr:row>57</xdr:row>
                    <xdr:rowOff>9525</xdr:rowOff>
                  </to>
                </anchor>
              </controlPr>
            </control>
          </mc:Choice>
        </mc:AlternateContent>
        <mc:AlternateContent xmlns:mc="http://schemas.openxmlformats.org/markup-compatibility/2006">
          <mc:Choice Requires="x14">
            <control shapeId="969805" r:id="rId35" name="Check Box 29">
              <controlPr defaultSize="0" autoFill="0" autoLine="0" autoPict="0">
                <anchor moveWithCells="1">
                  <from>
                    <xdr:col>4</xdr:col>
                    <xdr:colOff>0</xdr:colOff>
                    <xdr:row>57</xdr:row>
                    <xdr:rowOff>0</xdr:rowOff>
                  </from>
                  <to>
                    <xdr:col>5</xdr:col>
                    <xdr:colOff>28575</xdr:colOff>
                    <xdr:row>58</xdr:row>
                    <xdr:rowOff>9525</xdr:rowOff>
                  </to>
                </anchor>
              </controlPr>
            </control>
          </mc:Choice>
        </mc:AlternateContent>
        <mc:AlternateContent xmlns:mc="http://schemas.openxmlformats.org/markup-compatibility/2006">
          <mc:Choice Requires="x14">
            <control shapeId="969806" r:id="rId36" name="Check Box 29">
              <controlPr defaultSize="0" autoFill="0" autoLine="0" autoPict="0">
                <anchor moveWithCells="1">
                  <from>
                    <xdr:col>13</xdr:col>
                    <xdr:colOff>0</xdr:colOff>
                    <xdr:row>55</xdr:row>
                    <xdr:rowOff>0</xdr:rowOff>
                  </from>
                  <to>
                    <xdr:col>14</xdr:col>
                    <xdr:colOff>28575</xdr:colOff>
                    <xdr:row>56</xdr:row>
                    <xdr:rowOff>9525</xdr:rowOff>
                  </to>
                </anchor>
              </controlPr>
            </control>
          </mc:Choice>
        </mc:AlternateContent>
        <mc:AlternateContent xmlns:mc="http://schemas.openxmlformats.org/markup-compatibility/2006">
          <mc:Choice Requires="x14">
            <control shapeId="969807" r:id="rId37" name="Check Box 29">
              <controlPr defaultSize="0" autoFill="0" autoLine="0" autoPict="0">
                <anchor moveWithCells="1">
                  <from>
                    <xdr:col>13</xdr:col>
                    <xdr:colOff>0</xdr:colOff>
                    <xdr:row>56</xdr:row>
                    <xdr:rowOff>0</xdr:rowOff>
                  </from>
                  <to>
                    <xdr:col>14</xdr:col>
                    <xdr:colOff>28575</xdr:colOff>
                    <xdr:row>57</xdr:row>
                    <xdr:rowOff>9525</xdr:rowOff>
                  </to>
                </anchor>
              </controlPr>
            </control>
          </mc:Choice>
        </mc:AlternateContent>
        <mc:AlternateContent xmlns:mc="http://schemas.openxmlformats.org/markup-compatibility/2006">
          <mc:Choice Requires="x14">
            <control shapeId="969809" r:id="rId38" name="Check Box 81">
              <controlPr defaultSize="0" autoFill="0" autoLine="0" autoPict="0">
                <anchor moveWithCells="1" sizeWithCells="1">
                  <from>
                    <xdr:col>18</xdr:col>
                    <xdr:colOff>171450</xdr:colOff>
                    <xdr:row>5</xdr:row>
                    <xdr:rowOff>133350</xdr:rowOff>
                  </from>
                  <to>
                    <xdr:col>22</xdr:col>
                    <xdr:colOff>114300</xdr:colOff>
                    <xdr:row>7</xdr:row>
                    <xdr:rowOff>38100</xdr:rowOff>
                  </to>
                </anchor>
              </controlPr>
            </control>
          </mc:Choice>
        </mc:AlternateContent>
        <mc:AlternateContent xmlns:mc="http://schemas.openxmlformats.org/markup-compatibility/2006">
          <mc:Choice Requires="x14">
            <control shapeId="969810" r:id="rId39" name="Check Box 82">
              <controlPr defaultSize="0" autoFill="0" autoLine="0" autoPict="0">
                <anchor moveWithCells="1" sizeWithCells="1">
                  <from>
                    <xdr:col>22</xdr:col>
                    <xdr:colOff>142875</xdr:colOff>
                    <xdr:row>5</xdr:row>
                    <xdr:rowOff>133350</xdr:rowOff>
                  </from>
                  <to>
                    <xdr:col>26</xdr:col>
                    <xdr:colOff>76200</xdr:colOff>
                    <xdr:row>7</xdr:row>
                    <xdr:rowOff>38100</xdr:rowOff>
                  </to>
                </anchor>
              </controlPr>
            </control>
          </mc:Choice>
        </mc:AlternateContent>
        <mc:AlternateContent xmlns:mc="http://schemas.openxmlformats.org/markup-compatibility/2006">
          <mc:Choice Requires="x14">
            <control shapeId="969811" r:id="rId40" name="Check Box 83">
              <controlPr defaultSize="0" autoFill="0" autoLine="0" autoPict="0">
                <anchor moveWithCells="1" sizeWithCells="1">
                  <from>
                    <xdr:col>18</xdr:col>
                    <xdr:colOff>171450</xdr:colOff>
                    <xdr:row>8</xdr:row>
                    <xdr:rowOff>133350</xdr:rowOff>
                  </from>
                  <to>
                    <xdr:col>22</xdr:col>
                    <xdr:colOff>114300</xdr:colOff>
                    <xdr:row>10</xdr:row>
                    <xdr:rowOff>38100</xdr:rowOff>
                  </to>
                </anchor>
              </controlPr>
            </control>
          </mc:Choice>
        </mc:AlternateContent>
        <mc:AlternateContent xmlns:mc="http://schemas.openxmlformats.org/markup-compatibility/2006">
          <mc:Choice Requires="x14">
            <control shapeId="969812" r:id="rId41" name="Check Box 84">
              <controlPr defaultSize="0" autoFill="0" autoLine="0" autoPict="0">
                <anchor moveWithCells="1" sizeWithCells="1">
                  <from>
                    <xdr:col>22</xdr:col>
                    <xdr:colOff>142875</xdr:colOff>
                    <xdr:row>8</xdr:row>
                    <xdr:rowOff>133350</xdr:rowOff>
                  </from>
                  <to>
                    <xdr:col>26</xdr:col>
                    <xdr:colOff>76200</xdr:colOff>
                    <xdr:row>10</xdr:row>
                    <xdr:rowOff>38100</xdr:rowOff>
                  </to>
                </anchor>
              </controlPr>
            </control>
          </mc:Choice>
        </mc:AlternateContent>
        <mc:AlternateContent xmlns:mc="http://schemas.openxmlformats.org/markup-compatibility/2006">
          <mc:Choice Requires="x14">
            <control shapeId="969813" r:id="rId42" name="Check Box 85">
              <controlPr defaultSize="0" autoFill="0" autoLine="0" autoPict="0">
                <anchor moveWithCells="1" sizeWithCells="1">
                  <from>
                    <xdr:col>18</xdr:col>
                    <xdr:colOff>171450</xdr:colOff>
                    <xdr:row>49</xdr:row>
                    <xdr:rowOff>142875</xdr:rowOff>
                  </from>
                  <to>
                    <xdr:col>22</xdr:col>
                    <xdr:colOff>114300</xdr:colOff>
                    <xdr:row>51</xdr:row>
                    <xdr:rowOff>47625</xdr:rowOff>
                  </to>
                </anchor>
              </controlPr>
            </control>
          </mc:Choice>
        </mc:AlternateContent>
        <mc:AlternateContent xmlns:mc="http://schemas.openxmlformats.org/markup-compatibility/2006">
          <mc:Choice Requires="x14">
            <control shapeId="969814" r:id="rId43" name="Check Box 86">
              <controlPr defaultSize="0" autoFill="0" autoLine="0" autoPict="0">
                <anchor moveWithCells="1" sizeWithCells="1">
                  <from>
                    <xdr:col>22</xdr:col>
                    <xdr:colOff>142875</xdr:colOff>
                    <xdr:row>49</xdr:row>
                    <xdr:rowOff>142875</xdr:rowOff>
                  </from>
                  <to>
                    <xdr:col>26</xdr:col>
                    <xdr:colOff>76200</xdr:colOff>
                    <xdr:row>51</xdr:row>
                    <xdr:rowOff>47625</xdr:rowOff>
                  </to>
                </anchor>
              </controlPr>
            </control>
          </mc:Choice>
        </mc:AlternateContent>
        <mc:AlternateContent xmlns:mc="http://schemas.openxmlformats.org/markup-compatibility/2006">
          <mc:Choice Requires="x14">
            <control shapeId="969815" r:id="rId44" name="Check Box 87">
              <controlPr defaultSize="0" autoFill="0" autoLine="0" autoPict="0">
                <anchor moveWithCells="1" sizeWithCells="1">
                  <from>
                    <xdr:col>18</xdr:col>
                    <xdr:colOff>171450</xdr:colOff>
                    <xdr:row>52</xdr:row>
                    <xdr:rowOff>152400</xdr:rowOff>
                  </from>
                  <to>
                    <xdr:col>22</xdr:col>
                    <xdr:colOff>114300</xdr:colOff>
                    <xdr:row>54</xdr:row>
                    <xdr:rowOff>57150</xdr:rowOff>
                  </to>
                </anchor>
              </controlPr>
            </control>
          </mc:Choice>
        </mc:AlternateContent>
        <mc:AlternateContent xmlns:mc="http://schemas.openxmlformats.org/markup-compatibility/2006">
          <mc:Choice Requires="x14">
            <control shapeId="969816" r:id="rId45" name="Check Box 88">
              <controlPr defaultSize="0" autoFill="0" autoLine="0" autoPict="0">
                <anchor moveWithCells="1" sizeWithCells="1">
                  <from>
                    <xdr:col>22</xdr:col>
                    <xdr:colOff>142875</xdr:colOff>
                    <xdr:row>52</xdr:row>
                    <xdr:rowOff>152400</xdr:rowOff>
                  </from>
                  <to>
                    <xdr:col>26</xdr:col>
                    <xdr:colOff>76200</xdr:colOff>
                    <xdr:row>54</xdr:row>
                    <xdr:rowOff>57150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7E97C-D337-400C-8B8B-2275624E121B}">
  <sheetPr>
    <tabColor theme="8" tint="0.59999389629810485"/>
  </sheetPr>
  <dimension ref="A1:BP94"/>
  <sheetViews>
    <sheetView showGridLines="0" view="pageBreakPreview" topLeftCell="A4" zoomScaleNormal="100" zoomScaleSheetLayoutView="100" workbookViewId="0">
      <selection activeCell="AE8" sqref="AE8"/>
    </sheetView>
  </sheetViews>
  <sheetFormatPr defaultColWidth="8" defaultRowHeight="12"/>
  <cols>
    <col min="1" max="1" width="1.375" style="22" customWidth="1"/>
    <col min="2" max="2" width="1.625" style="22" customWidth="1"/>
    <col min="3" max="40" width="2.375" style="22" customWidth="1"/>
    <col min="41" max="58" width="2.625" style="22" customWidth="1"/>
    <col min="59" max="16384" width="8" style="22"/>
  </cols>
  <sheetData>
    <row r="1" spans="1:45" ht="14.1" customHeight="1">
      <c r="A1" s="1337" t="s">
        <v>1459</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M1" s="1337"/>
      <c r="AO1" s="194"/>
      <c r="AP1" s="194"/>
      <c r="AQ1" s="194"/>
      <c r="AR1" s="194"/>
      <c r="AS1" s="194"/>
    </row>
    <row r="2" spans="1:45" ht="5.0999999999999996" customHeight="1" thickBot="1"/>
    <row r="3" spans="1:45" ht="14.1" customHeight="1">
      <c r="B3" s="1339" t="s">
        <v>1460</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0"/>
      <c r="AB3" s="2873" t="s">
        <v>117</v>
      </c>
      <c r="AC3" s="2874"/>
      <c r="AD3" s="2874"/>
      <c r="AE3" s="2874"/>
      <c r="AF3" s="2874"/>
      <c r="AG3" s="2874"/>
      <c r="AH3" s="2874"/>
      <c r="AI3" s="2874"/>
      <c r="AJ3" s="2874"/>
      <c r="AK3" s="2874"/>
      <c r="AL3" s="2874"/>
      <c r="AM3" s="2874"/>
    </row>
    <row r="4" spans="1:45" ht="5.25" customHeight="1">
      <c r="B4" s="1055"/>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241"/>
      <c r="AC4" s="197"/>
      <c r="AD4" s="197"/>
      <c r="AE4" s="197"/>
      <c r="AF4" s="197"/>
      <c r="AG4" s="197"/>
      <c r="AH4" s="197"/>
      <c r="AI4" s="197"/>
      <c r="AJ4" s="197"/>
      <c r="AK4" s="197"/>
      <c r="AL4" s="197"/>
      <c r="AM4" s="706"/>
    </row>
    <row r="5" spans="1:45" ht="14.1" customHeight="1">
      <c r="A5" s="23"/>
      <c r="B5" s="200"/>
      <c r="C5" s="1056"/>
      <c r="D5" s="136" t="s">
        <v>38</v>
      </c>
      <c r="E5" s="1737" t="s">
        <v>814</v>
      </c>
      <c r="F5" s="1737"/>
      <c r="G5" s="1737"/>
      <c r="H5" s="1737"/>
      <c r="I5" s="1737"/>
      <c r="J5" s="1737"/>
      <c r="K5" s="1737"/>
      <c r="L5" s="1737"/>
      <c r="M5" s="1737"/>
      <c r="N5" s="1737"/>
      <c r="O5" s="1737"/>
      <c r="P5" s="1737"/>
      <c r="Q5" s="1737"/>
      <c r="R5" s="1737"/>
      <c r="S5" s="1737"/>
      <c r="T5" s="1737"/>
      <c r="U5" s="1737"/>
      <c r="V5" s="1737"/>
      <c r="W5" s="1737"/>
      <c r="X5" s="1737"/>
      <c r="Y5" s="1737"/>
      <c r="Z5" s="1737"/>
      <c r="AA5" s="23"/>
      <c r="AB5" s="176"/>
      <c r="AC5" s="86"/>
      <c r="AD5" s="86"/>
      <c r="AE5" s="86"/>
      <c r="AF5" s="86"/>
      <c r="AG5" s="86"/>
      <c r="AH5" s="86"/>
      <c r="AI5" s="86"/>
      <c r="AJ5" s="86"/>
      <c r="AK5" s="86"/>
      <c r="AL5" s="86"/>
      <c r="AM5" s="28"/>
    </row>
    <row r="6" spans="1:45" ht="14.1" customHeight="1">
      <c r="A6" s="23"/>
      <c r="B6" s="200"/>
      <c r="C6" s="1056"/>
      <c r="G6" s="705"/>
      <c r="H6" s="705"/>
      <c r="I6" s="705"/>
      <c r="J6" s="705"/>
      <c r="K6" s="705"/>
      <c r="L6" s="705"/>
      <c r="M6" s="705"/>
      <c r="N6" s="705"/>
      <c r="O6" s="705"/>
      <c r="P6" s="705"/>
      <c r="Q6" s="705"/>
      <c r="R6" s="705"/>
      <c r="S6" s="705"/>
      <c r="T6" s="705"/>
      <c r="U6" s="705"/>
      <c r="V6" s="705"/>
      <c r="W6" s="705"/>
      <c r="X6" s="705"/>
      <c r="Y6" s="705"/>
      <c r="Z6" s="23"/>
      <c r="AA6" s="23"/>
      <c r="AB6" s="176"/>
      <c r="AC6" s="35"/>
      <c r="AD6" s="35"/>
      <c r="AE6" s="35"/>
      <c r="AF6" s="35"/>
      <c r="AG6" s="35"/>
      <c r="AH6" s="35"/>
      <c r="AI6" s="35"/>
      <c r="AJ6" s="35"/>
      <c r="AK6" s="35"/>
      <c r="AL6" s="35"/>
      <c r="AM6" s="28"/>
    </row>
    <row r="7" spans="1:45" ht="14.1" customHeight="1">
      <c r="A7" s="23"/>
      <c r="B7" s="29"/>
      <c r="AA7" s="23"/>
      <c r="AB7" s="176"/>
      <c r="AC7" s="160"/>
      <c r="AD7" s="160"/>
      <c r="AE7" s="160"/>
      <c r="AF7" s="160"/>
      <c r="AG7" s="160"/>
      <c r="AH7" s="160"/>
      <c r="AI7" s="160"/>
      <c r="AJ7" s="160"/>
      <c r="AK7" s="160"/>
      <c r="AL7" s="160"/>
      <c r="AM7" s="613"/>
    </row>
    <row r="8" spans="1:45" ht="14.1" customHeight="1">
      <c r="A8" s="23"/>
      <c r="B8" s="2729" t="s">
        <v>616</v>
      </c>
      <c r="C8" s="2256"/>
      <c r="D8" s="1740" t="s">
        <v>1585</v>
      </c>
      <c r="E8" s="1740"/>
      <c r="F8" s="1740"/>
      <c r="G8" s="1740"/>
      <c r="H8" s="1740"/>
      <c r="I8" s="1740"/>
      <c r="J8" s="1740"/>
      <c r="K8" s="1740"/>
      <c r="L8" s="1740"/>
      <c r="M8" s="1740"/>
      <c r="N8" s="1740"/>
      <c r="O8" s="1740"/>
      <c r="P8" s="1740"/>
      <c r="Q8" s="1740"/>
      <c r="R8" s="1740"/>
      <c r="S8" s="1740"/>
      <c r="T8" s="1740"/>
      <c r="U8" s="1740"/>
      <c r="V8" s="1740"/>
      <c r="W8" s="1740"/>
      <c r="X8" s="1740"/>
      <c r="Y8" s="1740"/>
      <c r="Z8" s="1740"/>
      <c r="AA8" s="23"/>
      <c r="AB8" s="31"/>
      <c r="AC8" s="160"/>
      <c r="AD8" s="160"/>
      <c r="AE8" s="160"/>
      <c r="AF8" s="160"/>
      <c r="AG8" s="160"/>
      <c r="AH8" s="160"/>
      <c r="AI8" s="160"/>
      <c r="AJ8" s="160"/>
      <c r="AK8" s="160"/>
      <c r="AL8" s="160"/>
      <c r="AM8" s="613"/>
    </row>
    <row r="9" spans="1:45" ht="14.1" customHeight="1">
      <c r="A9" s="23"/>
      <c r="B9" s="29"/>
      <c r="D9" s="165"/>
      <c r="E9" s="165"/>
      <c r="F9" s="165"/>
      <c r="G9" s="165"/>
      <c r="H9" s="165"/>
      <c r="I9" s="165"/>
      <c r="J9" s="165"/>
      <c r="K9" s="165"/>
      <c r="L9" s="165"/>
      <c r="M9" s="165"/>
      <c r="N9" s="165"/>
      <c r="O9" s="165"/>
      <c r="P9" s="165"/>
      <c r="Q9" s="165"/>
      <c r="R9" s="165"/>
      <c r="S9" s="165"/>
      <c r="T9" s="165"/>
      <c r="U9" s="165"/>
      <c r="V9" s="165"/>
      <c r="W9" s="165"/>
      <c r="X9" s="165"/>
      <c r="Y9" s="165"/>
      <c r="Z9" s="165"/>
      <c r="AA9" s="23"/>
      <c r="AB9" s="176"/>
      <c r="AC9" s="86"/>
      <c r="AD9" s="86"/>
      <c r="AE9" s="86"/>
      <c r="AF9" s="86"/>
      <c r="AG9" s="86"/>
      <c r="AH9" s="86"/>
      <c r="AI9" s="86"/>
      <c r="AJ9" s="86"/>
      <c r="AK9" s="86"/>
      <c r="AL9" s="86"/>
      <c r="AM9" s="864"/>
    </row>
    <row r="10" spans="1:45" ht="14.1" customHeight="1">
      <c r="A10" s="23"/>
      <c r="B10" s="2729" t="s">
        <v>587</v>
      </c>
      <c r="C10" s="2256"/>
      <c r="D10" s="1740" t="s">
        <v>1586</v>
      </c>
      <c r="E10" s="1740"/>
      <c r="F10" s="1740"/>
      <c r="G10" s="1740"/>
      <c r="H10" s="1740"/>
      <c r="I10" s="1740"/>
      <c r="J10" s="1740"/>
      <c r="K10" s="1740"/>
      <c r="L10" s="1740"/>
      <c r="M10" s="1740"/>
      <c r="N10" s="1740"/>
      <c r="O10" s="1740"/>
      <c r="P10" s="1740"/>
      <c r="Q10" s="1740"/>
      <c r="R10" s="1740"/>
      <c r="S10" s="1740"/>
      <c r="T10" s="1740"/>
      <c r="U10" s="1740"/>
      <c r="V10" s="1740"/>
      <c r="W10" s="1740"/>
      <c r="X10" s="1740"/>
      <c r="Y10" s="1740"/>
      <c r="Z10" s="1740"/>
      <c r="AA10" s="23"/>
      <c r="AB10" s="176"/>
      <c r="AC10" s="86"/>
      <c r="AD10" s="86"/>
      <c r="AE10" s="86"/>
      <c r="AF10" s="86"/>
      <c r="AG10" s="86"/>
      <c r="AH10" s="86"/>
      <c r="AI10" s="86"/>
      <c r="AJ10" s="86"/>
      <c r="AK10" s="86"/>
      <c r="AL10" s="86"/>
      <c r="AM10" s="864"/>
    </row>
    <row r="11" spans="1:45" ht="14.1" customHeight="1">
      <c r="A11" s="23"/>
      <c r="B11" s="34"/>
      <c r="E11" s="2155" t="s">
        <v>1488</v>
      </c>
      <c r="F11" s="2155"/>
      <c r="G11" s="2155"/>
      <c r="H11" s="2155"/>
      <c r="I11" s="142"/>
      <c r="J11" s="2155" t="s">
        <v>1489</v>
      </c>
      <c r="K11" s="2155"/>
      <c r="L11" s="2155"/>
      <c r="M11" s="2155"/>
      <c r="N11" s="2155"/>
      <c r="O11" s="2155"/>
      <c r="P11" s="142"/>
      <c r="Q11" s="2155" t="s">
        <v>162</v>
      </c>
      <c r="R11" s="2155"/>
      <c r="S11" s="2155"/>
      <c r="T11" s="4165"/>
      <c r="U11" s="4165"/>
      <c r="V11" s="4165"/>
      <c r="W11" s="4165"/>
      <c r="X11" s="4165"/>
      <c r="Y11" s="4165"/>
      <c r="Z11" s="4165"/>
      <c r="AA11" s="22" t="s">
        <v>139</v>
      </c>
      <c r="AB11" s="1057"/>
      <c r="AD11" s="86"/>
      <c r="AE11" s="86"/>
      <c r="AF11" s="86"/>
      <c r="AG11" s="86"/>
      <c r="AH11" s="86"/>
      <c r="AI11" s="86"/>
      <c r="AJ11" s="86"/>
      <c r="AK11" s="86"/>
      <c r="AL11" s="86"/>
      <c r="AM11" s="864"/>
    </row>
    <row r="12" spans="1:45" ht="14.1" customHeight="1">
      <c r="A12" s="23"/>
      <c r="B12" s="34"/>
      <c r="AA12" s="23"/>
      <c r="AB12" s="176"/>
      <c r="AC12" s="86"/>
      <c r="AD12" s="86"/>
      <c r="AE12" s="86"/>
      <c r="AF12" s="86"/>
      <c r="AG12" s="86"/>
      <c r="AH12" s="86"/>
      <c r="AI12" s="86"/>
      <c r="AJ12" s="86"/>
      <c r="AK12" s="86"/>
      <c r="AL12" s="86"/>
      <c r="AM12" s="864"/>
    </row>
    <row r="13" spans="1:45" ht="14.1" customHeight="1">
      <c r="A13" s="23"/>
      <c r="B13" s="1921">
        <v>8</v>
      </c>
      <c r="C13" s="1922"/>
      <c r="D13" s="1882" t="s">
        <v>656</v>
      </c>
      <c r="E13" s="1882"/>
      <c r="F13" s="1882"/>
      <c r="G13" s="1882"/>
      <c r="H13" s="1882"/>
      <c r="I13" s="1882"/>
      <c r="J13" s="1882"/>
      <c r="K13" s="1882"/>
      <c r="L13" s="1882"/>
      <c r="M13" s="1882"/>
      <c r="N13" s="1882"/>
      <c r="O13" s="1882"/>
      <c r="P13" s="1882"/>
      <c r="Q13" s="1882"/>
      <c r="R13" s="1882"/>
      <c r="S13" s="1882"/>
      <c r="T13" s="1882"/>
      <c r="U13" s="1882"/>
      <c r="V13" s="1882"/>
      <c r="W13" s="1882"/>
      <c r="X13" s="1882"/>
      <c r="Y13" s="1882"/>
      <c r="Z13" s="1882"/>
      <c r="AA13" s="23"/>
      <c r="AB13" s="176"/>
      <c r="AC13" s="86"/>
      <c r="AD13" s="86"/>
      <c r="AE13" s="86"/>
      <c r="AF13" s="86"/>
      <c r="AG13" s="86"/>
      <c r="AH13" s="86"/>
      <c r="AI13" s="86"/>
      <c r="AJ13" s="86"/>
      <c r="AK13" s="86"/>
      <c r="AL13" s="86"/>
      <c r="AM13" s="1058"/>
    </row>
    <row r="14" spans="1:45" ht="14.1" customHeight="1">
      <c r="A14" s="23"/>
      <c r="B14" s="1736" t="s">
        <v>451</v>
      </c>
      <c r="C14" s="1462"/>
      <c r="D14" s="1737" t="s">
        <v>657</v>
      </c>
      <c r="E14" s="1737"/>
      <c r="F14" s="1737"/>
      <c r="G14" s="1737"/>
      <c r="H14" s="1737"/>
      <c r="I14" s="1737"/>
      <c r="J14" s="1737"/>
      <c r="K14" s="1737"/>
      <c r="L14" s="1737"/>
      <c r="M14" s="1737"/>
      <c r="N14" s="1737"/>
      <c r="O14" s="1737"/>
      <c r="P14" s="1737"/>
      <c r="Q14" s="1737"/>
      <c r="R14" s="1737"/>
      <c r="S14" s="1737"/>
      <c r="T14" s="1737"/>
      <c r="U14" s="1737"/>
      <c r="V14" s="1737"/>
      <c r="W14" s="1737"/>
      <c r="X14" s="1737"/>
      <c r="Y14" s="1737"/>
      <c r="Z14" s="1737"/>
      <c r="AA14" s="30"/>
      <c r="AB14" s="1059"/>
      <c r="AC14" s="1060"/>
      <c r="AD14" s="1060"/>
      <c r="AE14" s="1060"/>
      <c r="AF14" s="1060"/>
      <c r="AG14" s="1060"/>
      <c r="AH14" s="1060"/>
      <c r="AI14" s="1060"/>
      <c r="AJ14" s="1060"/>
      <c r="AK14" s="1060"/>
      <c r="AL14" s="1060"/>
      <c r="AM14" s="1058"/>
    </row>
    <row r="15" spans="1:45" ht="14.1" customHeight="1">
      <c r="A15" s="23"/>
      <c r="B15" s="34"/>
      <c r="D15" s="136" t="s">
        <v>594</v>
      </c>
      <c r="E15" s="4164" t="s">
        <v>535</v>
      </c>
      <c r="F15" s="4164"/>
      <c r="G15" s="4164"/>
      <c r="H15" s="4164"/>
      <c r="I15" s="4164"/>
      <c r="J15" s="4164"/>
      <c r="K15" s="4164"/>
      <c r="L15" s="4164"/>
      <c r="M15" s="4164"/>
      <c r="N15" s="4164"/>
      <c r="O15" s="4164"/>
      <c r="P15" s="4164"/>
      <c r="Q15" s="4164"/>
      <c r="R15" s="4164"/>
      <c r="S15" s="4164"/>
      <c r="T15" s="4164"/>
      <c r="U15" s="4164"/>
      <c r="V15" s="4164"/>
      <c r="W15" s="4164"/>
      <c r="X15" s="4164"/>
      <c r="Y15" s="4164"/>
      <c r="Z15" s="4164"/>
      <c r="AA15" s="30"/>
      <c r="AB15" s="226"/>
      <c r="AC15" s="160"/>
      <c r="AD15" s="160"/>
      <c r="AE15" s="160"/>
      <c r="AF15" s="160"/>
      <c r="AG15" s="160"/>
      <c r="AH15" s="160"/>
      <c r="AI15" s="160"/>
      <c r="AJ15" s="160"/>
      <c r="AK15" s="160"/>
      <c r="AL15" s="160"/>
      <c r="AM15" s="161"/>
    </row>
    <row r="16" spans="1:45" ht="14.1" customHeight="1">
      <c r="A16" s="23"/>
      <c r="B16" s="34"/>
      <c r="C16" s="1403"/>
      <c r="D16" s="1404"/>
      <c r="E16" s="1405"/>
      <c r="F16" s="1403" t="s">
        <v>19</v>
      </c>
      <c r="G16" s="1404"/>
      <c r="H16" s="1404"/>
      <c r="I16" s="1404"/>
      <c r="J16" s="1404"/>
      <c r="K16" s="1404"/>
      <c r="L16" s="1404"/>
      <c r="M16" s="1404"/>
      <c r="N16" s="1404"/>
      <c r="O16" s="1404"/>
      <c r="P16" s="1405"/>
      <c r="Q16" s="1403" t="s">
        <v>74</v>
      </c>
      <c r="R16" s="1404"/>
      <c r="S16" s="1404"/>
      <c r="T16" s="1404"/>
      <c r="U16" s="1404"/>
      <c r="V16" s="1404"/>
      <c r="W16" s="1404"/>
      <c r="X16" s="1404"/>
      <c r="Y16" s="1404"/>
      <c r="Z16" s="1404"/>
      <c r="AA16" s="1405"/>
      <c r="AB16" s="1403" t="s">
        <v>19</v>
      </c>
      <c r="AC16" s="1404"/>
      <c r="AD16" s="1404"/>
      <c r="AE16" s="1404"/>
      <c r="AF16" s="1404"/>
      <c r="AG16" s="1404"/>
      <c r="AH16" s="1404"/>
      <c r="AI16" s="1404"/>
      <c r="AJ16" s="1404"/>
      <c r="AK16" s="1404"/>
      <c r="AL16" s="1404"/>
      <c r="AM16" s="1061"/>
    </row>
    <row r="17" spans="1:45" ht="14.1" customHeight="1">
      <c r="A17" s="23"/>
      <c r="B17" s="34"/>
      <c r="C17" s="1363" t="s">
        <v>1490</v>
      </c>
      <c r="D17" s="1364"/>
      <c r="E17" s="1365"/>
      <c r="F17" s="4166"/>
      <c r="G17" s="4167"/>
      <c r="H17" s="499" t="s">
        <v>10</v>
      </c>
      <c r="I17" s="4168"/>
      <c r="J17" s="4168"/>
      <c r="K17" s="499" t="s">
        <v>11</v>
      </c>
      <c r="L17" s="1884"/>
      <c r="M17" s="1884"/>
      <c r="N17" s="499" t="s">
        <v>10</v>
      </c>
      <c r="O17" s="4169"/>
      <c r="P17" s="4170"/>
      <c r="Q17" s="4171"/>
      <c r="R17" s="4172"/>
      <c r="S17" s="499" t="s">
        <v>10</v>
      </c>
      <c r="T17" s="4173"/>
      <c r="U17" s="4173"/>
      <c r="V17" s="499" t="s">
        <v>11</v>
      </c>
      <c r="W17" s="4174"/>
      <c r="X17" s="4175"/>
      <c r="Y17" s="499" t="s">
        <v>10</v>
      </c>
      <c r="Z17" s="4176"/>
      <c r="AA17" s="4177"/>
      <c r="AB17" s="4171"/>
      <c r="AC17" s="4172"/>
      <c r="AD17" s="499" t="s">
        <v>10</v>
      </c>
      <c r="AE17" s="4173"/>
      <c r="AF17" s="4173"/>
      <c r="AG17" s="499" t="s">
        <v>11</v>
      </c>
      <c r="AH17" s="4174"/>
      <c r="AI17" s="4175"/>
      <c r="AJ17" s="499" t="s">
        <v>10</v>
      </c>
      <c r="AK17" s="4176"/>
      <c r="AL17" s="4176"/>
      <c r="AM17" s="1061"/>
    </row>
    <row r="18" spans="1:45" ht="14.1" customHeight="1">
      <c r="A18" s="23"/>
      <c r="B18" s="34"/>
      <c r="C18" s="4100" t="s">
        <v>1491</v>
      </c>
      <c r="D18" s="1507"/>
      <c r="E18" s="1508"/>
      <c r="F18" s="4178"/>
      <c r="G18" s="4179"/>
      <c r="H18" s="497" t="s">
        <v>10</v>
      </c>
      <c r="I18" s="4180"/>
      <c r="J18" s="4180"/>
      <c r="K18" s="497" t="s">
        <v>11</v>
      </c>
      <c r="L18" s="4134"/>
      <c r="M18" s="4134"/>
      <c r="N18" s="497" t="s">
        <v>10</v>
      </c>
      <c r="O18" s="4181"/>
      <c r="P18" s="4182"/>
      <c r="Q18" s="4178"/>
      <c r="R18" s="4179"/>
      <c r="S18" s="497" t="s">
        <v>10</v>
      </c>
      <c r="T18" s="4180"/>
      <c r="U18" s="4180"/>
      <c r="V18" s="497" t="s">
        <v>11</v>
      </c>
      <c r="W18" s="4134"/>
      <c r="X18" s="4183"/>
      <c r="Y18" s="497" t="s">
        <v>10</v>
      </c>
      <c r="Z18" s="4181"/>
      <c r="AA18" s="4182"/>
      <c r="AB18" s="4178"/>
      <c r="AC18" s="4179"/>
      <c r="AD18" s="497" t="s">
        <v>10</v>
      </c>
      <c r="AE18" s="4180"/>
      <c r="AF18" s="4180"/>
      <c r="AG18" s="497" t="s">
        <v>11</v>
      </c>
      <c r="AH18" s="4134"/>
      <c r="AI18" s="4183"/>
      <c r="AJ18" s="497" t="s">
        <v>10</v>
      </c>
      <c r="AK18" s="4181"/>
      <c r="AL18" s="4181"/>
      <c r="AM18" s="1061"/>
    </row>
    <row r="19" spans="1:45" ht="14.1" customHeight="1">
      <c r="A19" s="23"/>
      <c r="B19" s="34"/>
      <c r="C19" s="4100" t="s">
        <v>166</v>
      </c>
      <c r="D19" s="1507"/>
      <c r="E19" s="1508"/>
      <c r="F19" s="4178"/>
      <c r="G19" s="4179"/>
      <c r="H19" s="497" t="s">
        <v>10</v>
      </c>
      <c r="I19" s="4180"/>
      <c r="J19" s="4180"/>
      <c r="K19" s="497" t="s">
        <v>11</v>
      </c>
      <c r="L19" s="4134"/>
      <c r="M19" s="4134"/>
      <c r="N19" s="497" t="s">
        <v>10</v>
      </c>
      <c r="O19" s="4181"/>
      <c r="P19" s="4182"/>
      <c r="Q19" s="4178"/>
      <c r="R19" s="4179"/>
      <c r="S19" s="497" t="s">
        <v>10</v>
      </c>
      <c r="T19" s="4180"/>
      <c r="U19" s="4180"/>
      <c r="V19" s="497" t="s">
        <v>11</v>
      </c>
      <c r="W19" s="4134"/>
      <c r="X19" s="4183"/>
      <c r="Y19" s="497" t="s">
        <v>10</v>
      </c>
      <c r="Z19" s="4181"/>
      <c r="AA19" s="4182"/>
      <c r="AB19" s="4178"/>
      <c r="AC19" s="4179"/>
      <c r="AD19" s="497" t="s">
        <v>10</v>
      </c>
      <c r="AE19" s="4180"/>
      <c r="AF19" s="4180"/>
      <c r="AG19" s="497" t="s">
        <v>11</v>
      </c>
      <c r="AH19" s="4134"/>
      <c r="AI19" s="4183"/>
      <c r="AJ19" s="497" t="s">
        <v>10</v>
      </c>
      <c r="AK19" s="4181"/>
      <c r="AL19" s="4181"/>
      <c r="AM19" s="1061"/>
    </row>
    <row r="20" spans="1:45" ht="14.1" customHeight="1">
      <c r="A20" s="23"/>
      <c r="B20" s="34"/>
      <c r="C20" s="4184" t="s">
        <v>1492</v>
      </c>
      <c r="D20" s="4185"/>
      <c r="E20" s="4186"/>
      <c r="F20" s="4187"/>
      <c r="G20" s="4188"/>
      <c r="H20" s="496" t="s">
        <v>10</v>
      </c>
      <c r="I20" s="4189"/>
      <c r="J20" s="4189"/>
      <c r="K20" s="496" t="s">
        <v>11</v>
      </c>
      <c r="L20" s="4148"/>
      <c r="M20" s="4148"/>
      <c r="N20" s="496" t="s">
        <v>10</v>
      </c>
      <c r="O20" s="4190"/>
      <c r="P20" s="4191"/>
      <c r="Q20" s="4192"/>
      <c r="R20" s="4193"/>
      <c r="S20" s="496" t="s">
        <v>10</v>
      </c>
      <c r="T20" s="4198"/>
      <c r="U20" s="4198"/>
      <c r="V20" s="496" t="s">
        <v>11</v>
      </c>
      <c r="W20" s="4199"/>
      <c r="X20" s="4200"/>
      <c r="Y20" s="496" t="s">
        <v>10</v>
      </c>
      <c r="Z20" s="1950"/>
      <c r="AA20" s="1977"/>
      <c r="AB20" s="4192"/>
      <c r="AC20" s="4193"/>
      <c r="AD20" s="496" t="s">
        <v>10</v>
      </c>
      <c r="AE20" s="4198"/>
      <c r="AF20" s="4198"/>
      <c r="AG20" s="496" t="s">
        <v>11</v>
      </c>
      <c r="AH20" s="4199"/>
      <c r="AI20" s="4200"/>
      <c r="AJ20" s="496" t="s">
        <v>10</v>
      </c>
      <c r="AK20" s="1950"/>
      <c r="AL20" s="1950"/>
      <c r="AM20" s="1061"/>
    </row>
    <row r="21" spans="1:45" ht="14.1" customHeight="1">
      <c r="A21" s="23"/>
      <c r="B21" s="34"/>
      <c r="AB21" s="256"/>
      <c r="AM21" s="32"/>
    </row>
    <row r="22" spans="1:45" ht="14.1" customHeight="1">
      <c r="A22" s="23"/>
      <c r="B22" s="4196" t="s">
        <v>450</v>
      </c>
      <c r="C22" s="4197"/>
      <c r="D22" s="1994" t="s">
        <v>536</v>
      </c>
      <c r="E22" s="1994"/>
      <c r="F22" s="1994"/>
      <c r="G22" s="1994"/>
      <c r="H22" s="1994"/>
      <c r="I22" s="1994"/>
      <c r="J22" s="1994"/>
      <c r="K22" s="1994"/>
      <c r="L22" s="1994"/>
      <c r="M22" s="1994"/>
      <c r="N22" s="1994"/>
      <c r="O22" s="1994"/>
      <c r="P22" s="1994"/>
      <c r="Q22" s="1994"/>
      <c r="R22" s="1994"/>
      <c r="S22" s="1994"/>
      <c r="T22" s="1994"/>
      <c r="U22" s="1994"/>
      <c r="V22" s="1994"/>
      <c r="W22" s="1994"/>
      <c r="X22" s="1994"/>
      <c r="Y22" s="1994"/>
      <c r="Z22" s="1994"/>
      <c r="AA22" s="30"/>
      <c r="AB22" s="176" t="s">
        <v>126</v>
      </c>
      <c r="AC22" s="2022" t="s">
        <v>1076</v>
      </c>
      <c r="AD22" s="2022"/>
      <c r="AE22" s="2022"/>
      <c r="AF22" s="2022"/>
      <c r="AG22" s="2022"/>
      <c r="AH22" s="2022"/>
      <c r="AI22" s="2022"/>
      <c r="AJ22" s="2022"/>
      <c r="AK22" s="2022"/>
      <c r="AL22" s="2022"/>
      <c r="AM22" s="228"/>
    </row>
    <row r="23" spans="1:45" ht="14.1" customHeight="1">
      <c r="A23" s="23"/>
      <c r="B23" s="29"/>
      <c r="C23" s="595"/>
      <c r="E23" s="1764" t="s">
        <v>537</v>
      </c>
      <c r="F23" s="1764"/>
      <c r="G23" s="1764"/>
      <c r="H23" s="1764"/>
      <c r="I23" s="105" t="s">
        <v>126</v>
      </c>
      <c r="K23" s="1764" t="s">
        <v>538</v>
      </c>
      <c r="L23" s="1764"/>
      <c r="M23" s="1764"/>
      <c r="N23" s="1764"/>
      <c r="O23" s="105" t="s">
        <v>126</v>
      </c>
      <c r="Q23" s="1764" t="s">
        <v>539</v>
      </c>
      <c r="R23" s="1764"/>
      <c r="S23" s="1764"/>
      <c r="T23" s="1764"/>
      <c r="U23" s="105"/>
      <c r="AA23" s="30"/>
      <c r="AB23" s="176" t="s">
        <v>15</v>
      </c>
      <c r="AC23" s="1707" t="s">
        <v>584</v>
      </c>
      <c r="AD23" s="1707"/>
      <c r="AE23" s="1707"/>
      <c r="AF23" s="1707"/>
      <c r="AG23" s="1707"/>
      <c r="AH23" s="1707"/>
      <c r="AI23" s="1707"/>
      <c r="AJ23" s="1707"/>
      <c r="AK23" s="1707"/>
      <c r="AL23" s="1707"/>
      <c r="AM23" s="228"/>
      <c r="AO23" s="50"/>
    </row>
    <row r="24" spans="1:45" ht="14.1" customHeight="1">
      <c r="A24" s="23"/>
      <c r="B24" s="34"/>
      <c r="AA24" s="30"/>
      <c r="AB24" s="245"/>
      <c r="AC24" s="1707"/>
      <c r="AD24" s="1707"/>
      <c r="AE24" s="1707"/>
      <c r="AF24" s="1707"/>
      <c r="AG24" s="1707"/>
      <c r="AH24" s="1707"/>
      <c r="AI24" s="1707"/>
      <c r="AJ24" s="1707"/>
      <c r="AK24" s="1707"/>
      <c r="AL24" s="1707"/>
      <c r="AM24" s="161"/>
      <c r="AO24" s="50"/>
      <c r="AP24" s="50"/>
      <c r="AQ24" s="50"/>
      <c r="AR24" s="50"/>
      <c r="AS24" s="50"/>
    </row>
    <row r="25" spans="1:45" ht="14.1" customHeight="1">
      <c r="A25" s="23"/>
      <c r="B25" s="1736" t="s">
        <v>445</v>
      </c>
      <c r="C25" s="1462"/>
      <c r="D25" s="1740" t="s">
        <v>1588</v>
      </c>
      <c r="E25" s="1740"/>
      <c r="F25" s="1740"/>
      <c r="G25" s="1740"/>
      <c r="H25" s="1740"/>
      <c r="I25" s="1740"/>
      <c r="J25" s="1740"/>
      <c r="K25" s="1740"/>
      <c r="L25" s="1740"/>
      <c r="M25" s="1740"/>
      <c r="N25" s="1740"/>
      <c r="O25" s="1740"/>
      <c r="P25" s="1740"/>
      <c r="Q25" s="1740"/>
      <c r="R25" s="1740"/>
      <c r="S25" s="1740"/>
      <c r="T25" s="1740"/>
      <c r="U25" s="1740"/>
      <c r="V25" s="1740"/>
      <c r="W25" s="1740"/>
      <c r="X25" s="1740"/>
      <c r="Y25" s="1740"/>
      <c r="Z25" s="1740"/>
      <c r="AA25" s="30"/>
      <c r="AB25" s="169" t="s">
        <v>126</v>
      </c>
      <c r="AC25" s="1707" t="s">
        <v>922</v>
      </c>
      <c r="AD25" s="1707"/>
      <c r="AE25" s="1707"/>
      <c r="AF25" s="1707"/>
      <c r="AG25" s="1707"/>
      <c r="AH25" s="1707"/>
      <c r="AI25" s="1707"/>
      <c r="AJ25" s="1707"/>
      <c r="AK25" s="1707"/>
      <c r="AL25" s="1707"/>
      <c r="AM25" s="161"/>
      <c r="AO25" s="50"/>
    </row>
    <row r="26" spans="1:45" ht="14.1" customHeight="1">
      <c r="A26" s="23"/>
      <c r="B26" s="29"/>
      <c r="D26" s="1740"/>
      <c r="E26" s="1740"/>
      <c r="F26" s="1740"/>
      <c r="G26" s="1740"/>
      <c r="H26" s="1740"/>
      <c r="I26" s="1740"/>
      <c r="J26" s="1740"/>
      <c r="K26" s="1740"/>
      <c r="L26" s="1740"/>
      <c r="M26" s="1740"/>
      <c r="N26" s="1740"/>
      <c r="O26" s="1740"/>
      <c r="P26" s="1740"/>
      <c r="Q26" s="1740"/>
      <c r="R26" s="1740"/>
      <c r="S26" s="1740"/>
      <c r="T26" s="1740"/>
      <c r="U26" s="1740"/>
      <c r="V26" s="1740"/>
      <c r="W26" s="1740"/>
      <c r="X26" s="1740"/>
      <c r="Y26" s="1740"/>
      <c r="Z26" s="1740"/>
      <c r="AA26" s="1062"/>
      <c r="AB26" s="174"/>
      <c r="AC26" s="1707"/>
      <c r="AD26" s="1707"/>
      <c r="AE26" s="1707"/>
      <c r="AF26" s="1707"/>
      <c r="AG26" s="1707"/>
      <c r="AH26" s="1707"/>
      <c r="AI26" s="1707"/>
      <c r="AJ26" s="1707"/>
      <c r="AK26" s="1707"/>
      <c r="AL26" s="1707"/>
      <c r="AM26" s="161"/>
    </row>
    <row r="27" spans="1:45" ht="14.1" customHeight="1">
      <c r="A27" s="23"/>
      <c r="B27" s="34"/>
      <c r="D27" s="136" t="s">
        <v>464</v>
      </c>
      <c r="E27" s="4164" t="s">
        <v>1756</v>
      </c>
      <c r="F27" s="4164"/>
      <c r="G27" s="4164"/>
      <c r="H27" s="4164"/>
      <c r="I27" s="4164"/>
      <c r="J27" s="4164"/>
      <c r="K27" s="4164"/>
      <c r="L27" s="4164"/>
      <c r="M27" s="4164"/>
      <c r="N27" s="4164"/>
      <c r="O27" s="4164"/>
      <c r="P27" s="4164"/>
      <c r="Q27" s="4164"/>
      <c r="R27" s="4164"/>
      <c r="S27" s="4164"/>
      <c r="T27" s="4164"/>
      <c r="U27" s="4164"/>
      <c r="V27" s="4164"/>
      <c r="W27" s="4164"/>
      <c r="X27" s="4164"/>
      <c r="Y27" s="4164"/>
      <c r="Z27" s="4164"/>
      <c r="AA27" s="259"/>
      <c r="AB27" s="169" t="s">
        <v>126</v>
      </c>
      <c r="AC27" s="2897" t="s">
        <v>1043</v>
      </c>
      <c r="AD27" s="2897"/>
      <c r="AE27" s="2897"/>
      <c r="AF27" s="2897"/>
      <c r="AG27" s="2897"/>
      <c r="AH27" s="2897"/>
      <c r="AI27" s="2897"/>
      <c r="AJ27" s="2897"/>
      <c r="AK27" s="2897"/>
      <c r="AL27" s="2897"/>
      <c r="AM27" s="233"/>
    </row>
    <row r="28" spans="1:45" ht="14.1" customHeight="1">
      <c r="A28" s="23"/>
      <c r="B28" s="29"/>
      <c r="D28" s="1403" t="s">
        <v>78</v>
      </c>
      <c r="E28" s="1404"/>
      <c r="F28" s="1404"/>
      <c r="G28" s="1404"/>
      <c r="H28" s="1404"/>
      <c r="I28" s="1405"/>
      <c r="J28" s="1403" t="s">
        <v>56</v>
      </c>
      <c r="K28" s="1404"/>
      <c r="L28" s="2519"/>
      <c r="M28" s="2520" t="s">
        <v>660</v>
      </c>
      <c r="N28" s="1405"/>
      <c r="O28" s="1403" t="s">
        <v>661</v>
      </c>
      <c r="P28" s="1405"/>
      <c r="Q28" s="1403" t="s">
        <v>662</v>
      </c>
      <c r="R28" s="1405"/>
      <c r="S28" s="1403" t="s">
        <v>663</v>
      </c>
      <c r="T28" s="1405"/>
      <c r="U28" s="1403" t="s">
        <v>664</v>
      </c>
      <c r="V28" s="1405"/>
      <c r="W28" s="1403" t="s">
        <v>665</v>
      </c>
      <c r="X28" s="1405"/>
      <c r="Y28" s="1403" t="s">
        <v>73</v>
      </c>
      <c r="Z28" s="1405"/>
      <c r="AA28" s="1403" t="s">
        <v>71</v>
      </c>
      <c r="AB28" s="1405"/>
      <c r="AC28" s="1403" t="s">
        <v>72</v>
      </c>
      <c r="AD28" s="1405"/>
      <c r="AE28" s="1403" t="s">
        <v>924</v>
      </c>
      <c r="AF28" s="1405"/>
      <c r="AG28" s="1403" t="s">
        <v>925</v>
      </c>
      <c r="AH28" s="1405"/>
      <c r="AI28" s="1403" t="s">
        <v>926</v>
      </c>
      <c r="AJ28" s="1405"/>
      <c r="AM28" s="853"/>
    </row>
    <row r="29" spans="1:45" ht="14.1" customHeight="1">
      <c r="A29" s="23"/>
      <c r="B29" s="29"/>
      <c r="D29" s="4205"/>
      <c r="E29" s="2344"/>
      <c r="F29" s="2344"/>
      <c r="G29" s="2344"/>
      <c r="H29" s="2344"/>
      <c r="I29" s="2345"/>
      <c r="J29" s="4205"/>
      <c r="K29" s="2344"/>
      <c r="L29" s="2508"/>
      <c r="M29" s="4206"/>
      <c r="N29" s="4195"/>
      <c r="O29" s="4194"/>
      <c r="P29" s="4195"/>
      <c r="Q29" s="4194"/>
      <c r="R29" s="4195"/>
      <c r="S29" s="4194"/>
      <c r="T29" s="4195"/>
      <c r="U29" s="4194"/>
      <c r="V29" s="4195"/>
      <c r="W29" s="4194"/>
      <c r="X29" s="4195"/>
      <c r="Y29" s="4194"/>
      <c r="Z29" s="4195"/>
      <c r="AA29" s="4194"/>
      <c r="AB29" s="4195"/>
      <c r="AC29" s="4194"/>
      <c r="AD29" s="4195"/>
      <c r="AE29" s="4194"/>
      <c r="AF29" s="4195"/>
      <c r="AG29" s="4194"/>
      <c r="AH29" s="4195"/>
      <c r="AI29" s="4194"/>
      <c r="AJ29" s="4195"/>
      <c r="AK29" s="160"/>
      <c r="AL29" s="160"/>
      <c r="AM29" s="32"/>
    </row>
    <row r="30" spans="1:45" ht="14.1" customHeight="1">
      <c r="A30" s="23"/>
      <c r="B30" s="29"/>
      <c r="D30" s="4203"/>
      <c r="E30" s="2487"/>
      <c r="F30" s="2487"/>
      <c r="G30" s="2487"/>
      <c r="H30" s="2487"/>
      <c r="I30" s="2488"/>
      <c r="J30" s="4203"/>
      <c r="K30" s="2487"/>
      <c r="L30" s="2490"/>
      <c r="M30" s="4204"/>
      <c r="N30" s="4202"/>
      <c r="O30" s="4201"/>
      <c r="P30" s="4202"/>
      <c r="Q30" s="4201"/>
      <c r="R30" s="4202"/>
      <c r="S30" s="4201"/>
      <c r="T30" s="4202"/>
      <c r="U30" s="4201"/>
      <c r="V30" s="4202"/>
      <c r="W30" s="4201"/>
      <c r="X30" s="4202"/>
      <c r="Y30" s="4201"/>
      <c r="Z30" s="4202"/>
      <c r="AA30" s="4201"/>
      <c r="AB30" s="4202"/>
      <c r="AC30" s="4201"/>
      <c r="AD30" s="4202"/>
      <c r="AE30" s="4201"/>
      <c r="AF30" s="4202"/>
      <c r="AG30" s="4201"/>
      <c r="AH30" s="4202"/>
      <c r="AI30" s="4201"/>
      <c r="AJ30" s="4202"/>
      <c r="AK30" s="160"/>
      <c r="AL30" s="160"/>
      <c r="AM30" s="32"/>
    </row>
    <row r="31" spans="1:45" ht="14.1" customHeight="1">
      <c r="A31" s="23"/>
      <c r="B31" s="29"/>
      <c r="D31" s="4203"/>
      <c r="E31" s="2487"/>
      <c r="F31" s="2487"/>
      <c r="G31" s="2487"/>
      <c r="H31" s="2487"/>
      <c r="I31" s="2488"/>
      <c r="J31" s="4203"/>
      <c r="K31" s="2487"/>
      <c r="L31" s="2490"/>
      <c r="M31" s="4204"/>
      <c r="N31" s="4202"/>
      <c r="O31" s="4201"/>
      <c r="P31" s="4202"/>
      <c r="Q31" s="4201"/>
      <c r="R31" s="4202"/>
      <c r="S31" s="4201"/>
      <c r="T31" s="4202"/>
      <c r="U31" s="4201"/>
      <c r="V31" s="4202"/>
      <c r="W31" s="4201"/>
      <c r="X31" s="4202"/>
      <c r="Y31" s="4201"/>
      <c r="Z31" s="4202"/>
      <c r="AA31" s="4201"/>
      <c r="AB31" s="4202"/>
      <c r="AC31" s="4201"/>
      <c r="AD31" s="4202"/>
      <c r="AE31" s="4201"/>
      <c r="AF31" s="4202"/>
      <c r="AG31" s="4201"/>
      <c r="AH31" s="4202"/>
      <c r="AI31" s="4201"/>
      <c r="AJ31" s="4202"/>
      <c r="AM31" s="206"/>
    </row>
    <row r="32" spans="1:45" ht="14.1" customHeight="1">
      <c r="A32" s="23"/>
      <c r="B32" s="29"/>
      <c r="C32" s="171"/>
      <c r="D32" s="4203"/>
      <c r="E32" s="2487"/>
      <c r="F32" s="2487"/>
      <c r="G32" s="2487"/>
      <c r="H32" s="2487"/>
      <c r="I32" s="2488"/>
      <c r="J32" s="4203"/>
      <c r="K32" s="2487"/>
      <c r="L32" s="2490"/>
      <c r="M32" s="4204"/>
      <c r="N32" s="4202"/>
      <c r="O32" s="4201"/>
      <c r="P32" s="4202"/>
      <c r="Q32" s="4201"/>
      <c r="R32" s="4202"/>
      <c r="S32" s="4201"/>
      <c r="T32" s="4202"/>
      <c r="U32" s="4201"/>
      <c r="V32" s="4202"/>
      <c r="W32" s="4201"/>
      <c r="X32" s="4202"/>
      <c r="Y32" s="4201"/>
      <c r="Z32" s="4202"/>
      <c r="AA32" s="4201"/>
      <c r="AB32" s="4202"/>
      <c r="AC32" s="4201"/>
      <c r="AD32" s="4202"/>
      <c r="AE32" s="4201"/>
      <c r="AF32" s="4202"/>
      <c r="AG32" s="4201"/>
      <c r="AH32" s="4202"/>
      <c r="AI32" s="4201"/>
      <c r="AJ32" s="4202"/>
      <c r="AK32" s="35"/>
      <c r="AL32" s="35"/>
      <c r="AM32" s="211"/>
    </row>
    <row r="33" spans="1:68" ht="14.1" customHeight="1">
      <c r="A33" s="23"/>
      <c r="B33" s="34"/>
      <c r="D33" s="4203"/>
      <c r="E33" s="2487"/>
      <c r="F33" s="2487"/>
      <c r="G33" s="2487"/>
      <c r="H33" s="2487"/>
      <c r="I33" s="2488"/>
      <c r="J33" s="4203"/>
      <c r="K33" s="2487"/>
      <c r="L33" s="2490"/>
      <c r="M33" s="4204"/>
      <c r="N33" s="4202"/>
      <c r="O33" s="4201"/>
      <c r="P33" s="4202"/>
      <c r="Q33" s="4201"/>
      <c r="R33" s="4202"/>
      <c r="S33" s="4201"/>
      <c r="T33" s="4202"/>
      <c r="U33" s="4201"/>
      <c r="V33" s="4202"/>
      <c r="W33" s="4201"/>
      <c r="X33" s="4202"/>
      <c r="Y33" s="4201"/>
      <c r="Z33" s="4202"/>
      <c r="AA33" s="4201"/>
      <c r="AB33" s="4202"/>
      <c r="AC33" s="4201"/>
      <c r="AD33" s="4202"/>
      <c r="AE33" s="4201"/>
      <c r="AF33" s="4202"/>
      <c r="AG33" s="4201"/>
      <c r="AH33" s="4202"/>
      <c r="AI33" s="4201"/>
      <c r="AJ33" s="4202"/>
      <c r="AM33" s="211"/>
    </row>
    <row r="34" spans="1:68" ht="14.1" customHeight="1">
      <c r="A34" s="23"/>
      <c r="B34" s="34"/>
      <c r="D34" s="4203"/>
      <c r="E34" s="2487"/>
      <c r="F34" s="2487"/>
      <c r="G34" s="2487"/>
      <c r="H34" s="2487"/>
      <c r="I34" s="2488"/>
      <c r="J34" s="4203"/>
      <c r="K34" s="2487"/>
      <c r="L34" s="2490"/>
      <c r="M34" s="4204"/>
      <c r="N34" s="4202"/>
      <c r="O34" s="4201"/>
      <c r="P34" s="4202"/>
      <c r="Q34" s="4201"/>
      <c r="R34" s="4202"/>
      <c r="S34" s="4201"/>
      <c r="T34" s="4202"/>
      <c r="U34" s="4201"/>
      <c r="V34" s="4202"/>
      <c r="W34" s="4201"/>
      <c r="X34" s="4202"/>
      <c r="Y34" s="4201"/>
      <c r="Z34" s="4202"/>
      <c r="AA34" s="4201"/>
      <c r="AB34" s="4202"/>
      <c r="AC34" s="4201"/>
      <c r="AD34" s="4202"/>
      <c r="AE34" s="4201"/>
      <c r="AF34" s="4202"/>
      <c r="AG34" s="4201"/>
      <c r="AH34" s="4202"/>
      <c r="AI34" s="4201"/>
      <c r="AJ34" s="4202"/>
      <c r="AM34" s="211"/>
    </row>
    <row r="35" spans="1:68" ht="14.1" customHeight="1">
      <c r="A35" s="23"/>
      <c r="B35" s="29"/>
      <c r="C35" s="136"/>
      <c r="D35" s="4203"/>
      <c r="E35" s="2487"/>
      <c r="F35" s="2487"/>
      <c r="G35" s="2487"/>
      <c r="H35" s="2487"/>
      <c r="I35" s="2488"/>
      <c r="J35" s="4203"/>
      <c r="K35" s="2487"/>
      <c r="L35" s="2490"/>
      <c r="M35" s="4204"/>
      <c r="N35" s="4202"/>
      <c r="O35" s="4201"/>
      <c r="P35" s="4202"/>
      <c r="Q35" s="4201"/>
      <c r="R35" s="4202"/>
      <c r="S35" s="4201"/>
      <c r="T35" s="4202"/>
      <c r="U35" s="4201"/>
      <c r="V35" s="4202"/>
      <c r="W35" s="4201"/>
      <c r="X35" s="4202"/>
      <c r="Y35" s="4201"/>
      <c r="Z35" s="4202"/>
      <c r="AA35" s="4201"/>
      <c r="AB35" s="4202"/>
      <c r="AC35" s="4201"/>
      <c r="AD35" s="4202"/>
      <c r="AE35" s="4201"/>
      <c r="AF35" s="4202"/>
      <c r="AG35" s="4201"/>
      <c r="AH35" s="4202"/>
      <c r="AI35" s="4201"/>
      <c r="AJ35" s="4202"/>
      <c r="AM35" s="211"/>
    </row>
    <row r="36" spans="1:68" ht="14.1" customHeight="1">
      <c r="A36" s="23"/>
      <c r="B36" s="34"/>
      <c r="D36" s="4203"/>
      <c r="E36" s="2487"/>
      <c r="F36" s="2487"/>
      <c r="G36" s="2487"/>
      <c r="H36" s="2487"/>
      <c r="I36" s="2488"/>
      <c r="J36" s="4203"/>
      <c r="K36" s="2487"/>
      <c r="L36" s="2490"/>
      <c r="M36" s="4204"/>
      <c r="N36" s="4202"/>
      <c r="O36" s="4201"/>
      <c r="P36" s="4202"/>
      <c r="Q36" s="4201"/>
      <c r="R36" s="4202"/>
      <c r="S36" s="4201"/>
      <c r="T36" s="4202"/>
      <c r="U36" s="4201"/>
      <c r="V36" s="4202"/>
      <c r="W36" s="4201"/>
      <c r="X36" s="4202"/>
      <c r="Y36" s="4201"/>
      <c r="Z36" s="4202"/>
      <c r="AA36" s="4201"/>
      <c r="AB36" s="4202"/>
      <c r="AC36" s="4201"/>
      <c r="AD36" s="4202"/>
      <c r="AE36" s="4201"/>
      <c r="AF36" s="4202"/>
      <c r="AG36" s="4201"/>
      <c r="AH36" s="4202"/>
      <c r="AI36" s="4201"/>
      <c r="AJ36" s="4202"/>
      <c r="AM36" s="211"/>
    </row>
    <row r="37" spans="1:68" ht="14.1" customHeight="1">
      <c r="A37" s="23"/>
      <c r="B37" s="34"/>
      <c r="D37" s="4203"/>
      <c r="E37" s="2487"/>
      <c r="F37" s="2487"/>
      <c r="G37" s="2487"/>
      <c r="H37" s="2487"/>
      <c r="I37" s="2488"/>
      <c r="J37" s="4203"/>
      <c r="K37" s="2487"/>
      <c r="L37" s="2490"/>
      <c r="M37" s="4204"/>
      <c r="N37" s="4202"/>
      <c r="O37" s="4201"/>
      <c r="P37" s="4202"/>
      <c r="Q37" s="4201"/>
      <c r="R37" s="4202"/>
      <c r="S37" s="4201"/>
      <c r="T37" s="4202"/>
      <c r="U37" s="4201"/>
      <c r="V37" s="4202"/>
      <c r="W37" s="4201"/>
      <c r="X37" s="4202"/>
      <c r="Y37" s="4201"/>
      <c r="Z37" s="4202"/>
      <c r="AA37" s="4201"/>
      <c r="AB37" s="4202"/>
      <c r="AC37" s="4201"/>
      <c r="AD37" s="4202"/>
      <c r="AE37" s="4201"/>
      <c r="AF37" s="4202"/>
      <c r="AG37" s="4201"/>
      <c r="AH37" s="4202"/>
      <c r="AI37" s="4201"/>
      <c r="AJ37" s="4202"/>
      <c r="AM37" s="211"/>
    </row>
    <row r="38" spans="1:68" ht="14.1" customHeight="1">
      <c r="A38" s="23"/>
      <c r="B38" s="29"/>
      <c r="D38" s="4203"/>
      <c r="E38" s="2487"/>
      <c r="F38" s="2487"/>
      <c r="G38" s="2487"/>
      <c r="H38" s="2487"/>
      <c r="I38" s="2488"/>
      <c r="J38" s="4203"/>
      <c r="K38" s="2487"/>
      <c r="L38" s="2490"/>
      <c r="M38" s="4204"/>
      <c r="N38" s="4202"/>
      <c r="O38" s="4201"/>
      <c r="P38" s="4202"/>
      <c r="Q38" s="4201"/>
      <c r="R38" s="4202"/>
      <c r="S38" s="4201"/>
      <c r="T38" s="4202"/>
      <c r="U38" s="4201"/>
      <c r="V38" s="4202"/>
      <c r="W38" s="4201"/>
      <c r="X38" s="4202"/>
      <c r="Y38" s="4201"/>
      <c r="Z38" s="4202"/>
      <c r="AA38" s="4201"/>
      <c r="AB38" s="4202"/>
      <c r="AC38" s="4201"/>
      <c r="AD38" s="4202"/>
      <c r="AE38" s="4201"/>
      <c r="AF38" s="4202"/>
      <c r="AG38" s="4201"/>
      <c r="AH38" s="4202"/>
      <c r="AI38" s="4201"/>
      <c r="AJ38" s="4202"/>
      <c r="AM38" s="211"/>
    </row>
    <row r="39" spans="1:68" ht="14.1" customHeight="1">
      <c r="A39" s="23"/>
      <c r="B39" s="34"/>
      <c r="C39" s="23"/>
      <c r="D39" s="4209"/>
      <c r="E39" s="2259"/>
      <c r="F39" s="2259"/>
      <c r="G39" s="2259"/>
      <c r="H39" s="2259"/>
      <c r="I39" s="2260"/>
      <c r="J39" s="4209"/>
      <c r="K39" s="2259"/>
      <c r="L39" s="4210"/>
      <c r="M39" s="4211"/>
      <c r="N39" s="4208"/>
      <c r="O39" s="4207"/>
      <c r="P39" s="4208"/>
      <c r="Q39" s="4207"/>
      <c r="R39" s="4208"/>
      <c r="S39" s="4207"/>
      <c r="T39" s="4208"/>
      <c r="U39" s="4207"/>
      <c r="V39" s="4208"/>
      <c r="W39" s="4207"/>
      <c r="X39" s="4208"/>
      <c r="Y39" s="4207"/>
      <c r="Z39" s="4208"/>
      <c r="AA39" s="4207"/>
      <c r="AB39" s="4208"/>
      <c r="AC39" s="4207"/>
      <c r="AD39" s="4208"/>
      <c r="AE39" s="4207"/>
      <c r="AF39" s="4208"/>
      <c r="AG39" s="4207"/>
      <c r="AH39" s="4208"/>
      <c r="AI39" s="4207"/>
      <c r="AJ39" s="4208"/>
      <c r="AM39" s="211"/>
    </row>
    <row r="40" spans="1:68" ht="14.1" customHeight="1">
      <c r="A40" s="23"/>
      <c r="B40" s="34"/>
      <c r="C40" s="23"/>
      <c r="D40" s="171" t="s">
        <v>30</v>
      </c>
      <c r="E40" s="1740" t="s">
        <v>927</v>
      </c>
      <c r="F40" s="1740"/>
      <c r="G40" s="1740"/>
      <c r="H40" s="1740"/>
      <c r="I40" s="1740"/>
      <c r="J40" s="1740"/>
      <c r="K40" s="1740"/>
      <c r="L40" s="1740"/>
      <c r="M40" s="1740"/>
      <c r="N40" s="1740"/>
      <c r="O40" s="1740"/>
      <c r="P40" s="1740"/>
      <c r="Q40" s="1740"/>
      <c r="R40" s="1740"/>
      <c r="S40" s="1740"/>
      <c r="T40" s="1740"/>
      <c r="U40" s="1740"/>
      <c r="V40" s="1740"/>
      <c r="W40" s="1740"/>
      <c r="X40" s="1740"/>
      <c r="Y40" s="1740"/>
      <c r="Z40" s="1740"/>
      <c r="AA40" s="1740"/>
      <c r="AB40" s="1740"/>
      <c r="AC40" s="1740"/>
      <c r="AD40" s="1740"/>
      <c r="AE40" s="1740"/>
      <c r="AF40" s="1740"/>
      <c r="AG40" s="1740"/>
      <c r="AH40" s="1740"/>
      <c r="AI40" s="1740"/>
      <c r="AJ40" s="1740"/>
      <c r="AM40" s="211"/>
    </row>
    <row r="41" spans="1:68" ht="14.1" customHeight="1">
      <c r="A41" s="23"/>
      <c r="B41" s="34"/>
      <c r="AB41" s="31"/>
      <c r="AM41" s="211"/>
    </row>
    <row r="42" spans="1:68" ht="13.5" customHeight="1">
      <c r="A42" s="23"/>
      <c r="B42" s="4196" t="s">
        <v>462</v>
      </c>
      <c r="C42" s="4197"/>
      <c r="D42" s="4214" t="s">
        <v>658</v>
      </c>
      <c r="E42" s="4214"/>
      <c r="F42" s="4214"/>
      <c r="G42" s="4214"/>
      <c r="H42" s="4214"/>
      <c r="I42" s="4214"/>
      <c r="J42" s="4214"/>
      <c r="K42" s="4214"/>
      <c r="L42" s="4214"/>
      <c r="M42" s="4214"/>
      <c r="N42" s="4214"/>
      <c r="O42" s="4214"/>
      <c r="P42" s="4214"/>
      <c r="Q42" s="4214"/>
      <c r="R42" s="4214"/>
      <c r="S42" s="4214"/>
      <c r="T42" s="4214"/>
      <c r="U42" s="4214"/>
      <c r="V42" s="4214"/>
      <c r="W42" s="4214"/>
      <c r="X42" s="4214"/>
      <c r="Y42" s="4214"/>
      <c r="Z42" s="23"/>
      <c r="AB42" s="90" t="s">
        <v>500</v>
      </c>
      <c r="AC42" s="1707" t="s">
        <v>277</v>
      </c>
      <c r="AD42" s="1707"/>
      <c r="AE42" s="1707"/>
      <c r="AF42" s="1707"/>
      <c r="AG42" s="1707"/>
      <c r="AH42" s="1707"/>
      <c r="AI42" s="1707"/>
      <c r="AJ42" s="1707"/>
      <c r="AK42" s="1707"/>
      <c r="AL42" s="1707"/>
      <c r="AM42" s="211"/>
    </row>
    <row r="43" spans="1:68" ht="14.1" customHeight="1">
      <c r="A43" s="23"/>
      <c r="B43" s="29"/>
      <c r="D43" s="136" t="s">
        <v>35</v>
      </c>
      <c r="E43" s="2155" t="s">
        <v>919</v>
      </c>
      <c r="F43" s="2155"/>
      <c r="G43" s="2155"/>
      <c r="H43" s="2155"/>
      <c r="I43" s="2155"/>
      <c r="J43" s="2155"/>
      <c r="K43" s="2155"/>
      <c r="L43" s="2155"/>
      <c r="M43" s="2155"/>
      <c r="N43" s="2155"/>
      <c r="O43" s="2155"/>
      <c r="P43" s="2155"/>
      <c r="Q43" s="2155"/>
      <c r="R43" s="2155"/>
      <c r="S43" s="2155"/>
      <c r="T43" s="2155"/>
      <c r="V43" s="1344" t="s">
        <v>781</v>
      </c>
      <c r="W43" s="1344"/>
      <c r="X43" s="1344"/>
      <c r="Y43" s="1344"/>
      <c r="Z43" s="23"/>
      <c r="AB43" s="31"/>
      <c r="AC43" s="1707"/>
      <c r="AD43" s="1707"/>
      <c r="AE43" s="1707"/>
      <c r="AF43" s="1707"/>
      <c r="AG43" s="1707"/>
      <c r="AH43" s="1707"/>
      <c r="AI43" s="1707"/>
      <c r="AJ43" s="1707"/>
      <c r="AK43" s="1707"/>
      <c r="AL43" s="1707"/>
      <c r="AM43" s="211"/>
    </row>
    <row r="44" spans="1:68" ht="14.1" customHeight="1">
      <c r="A44" s="23"/>
      <c r="B44" s="29"/>
      <c r="C44" s="136"/>
      <c r="E44" s="4215"/>
      <c r="F44" s="4215"/>
      <c r="G44" s="4215"/>
      <c r="H44" s="4215"/>
      <c r="I44" s="4215"/>
      <c r="J44" s="4215"/>
      <c r="K44" s="4215"/>
      <c r="L44" s="4215"/>
      <c r="M44" s="4215"/>
      <c r="N44" s="4215"/>
      <c r="O44" s="4215"/>
      <c r="P44" s="4215"/>
      <c r="Q44" s="4215"/>
      <c r="R44" s="4215"/>
      <c r="S44" s="4215"/>
      <c r="T44" s="4215"/>
      <c r="U44" s="105" t="s">
        <v>27</v>
      </c>
      <c r="V44" s="2624"/>
      <c r="W44" s="2624"/>
      <c r="X44" s="2624"/>
      <c r="Y44" s="2624"/>
      <c r="Z44" s="105" t="s">
        <v>17</v>
      </c>
      <c r="AB44" s="90" t="s">
        <v>500</v>
      </c>
      <c r="AC44" s="1707" t="s">
        <v>278</v>
      </c>
      <c r="AD44" s="1707"/>
      <c r="AE44" s="1707"/>
      <c r="AF44" s="1707"/>
      <c r="AG44" s="1707"/>
      <c r="AH44" s="1707"/>
      <c r="AI44" s="1707"/>
      <c r="AJ44" s="1707"/>
      <c r="AK44" s="1707"/>
      <c r="AL44" s="1707"/>
      <c r="AM44" s="211"/>
      <c r="BO44" s="23"/>
      <c r="BP44" s="23"/>
    </row>
    <row r="45" spans="1:68" ht="14.1" customHeight="1">
      <c r="A45" s="23"/>
      <c r="B45" s="34"/>
      <c r="AB45" s="31"/>
      <c r="AC45" s="1707"/>
      <c r="AD45" s="1707"/>
      <c r="AE45" s="1707"/>
      <c r="AF45" s="1707"/>
      <c r="AG45" s="1707"/>
      <c r="AH45" s="1707"/>
      <c r="AI45" s="1707"/>
      <c r="AJ45" s="1707"/>
      <c r="AK45" s="1707"/>
      <c r="AL45" s="1707"/>
      <c r="AM45" s="211"/>
      <c r="BO45" s="23"/>
      <c r="BP45" s="23"/>
    </row>
    <row r="46" spans="1:68" ht="14.1" customHeight="1">
      <c r="A46" s="23"/>
      <c r="B46" s="29"/>
      <c r="C46" s="136"/>
      <c r="D46" s="244" t="s">
        <v>32</v>
      </c>
      <c r="E46" s="4212" t="s">
        <v>1348</v>
      </c>
      <c r="F46" s="4212"/>
      <c r="G46" s="4212"/>
      <c r="H46" s="4212"/>
      <c r="I46" s="4212"/>
      <c r="J46" s="4212"/>
      <c r="K46" s="4212"/>
      <c r="L46" s="4212"/>
      <c r="M46" s="4212"/>
      <c r="N46" s="4212"/>
      <c r="O46" s="4212"/>
      <c r="P46" s="4212"/>
      <c r="Q46" s="4212"/>
      <c r="R46" s="4212"/>
      <c r="S46" s="4212"/>
      <c r="T46" s="4212"/>
      <c r="U46" s="4212"/>
      <c r="V46" s="4212"/>
      <c r="W46" s="4212"/>
      <c r="X46" s="4212"/>
      <c r="Y46" s="4212"/>
      <c r="Z46" s="4212"/>
      <c r="AB46" s="36"/>
      <c r="AC46" s="160"/>
      <c r="AD46" s="160"/>
      <c r="AE46" s="160"/>
      <c r="AF46" s="160"/>
      <c r="AG46" s="160"/>
      <c r="AH46" s="160"/>
      <c r="AI46" s="160"/>
      <c r="AJ46" s="160"/>
      <c r="AK46" s="160"/>
      <c r="AL46" s="160"/>
      <c r="AM46" s="211"/>
    </row>
    <row r="47" spans="1:68" ht="14.1" customHeight="1">
      <c r="A47" s="23"/>
      <c r="B47" s="29"/>
      <c r="P47" s="40"/>
      <c r="Q47" s="40"/>
      <c r="R47" s="40"/>
      <c r="S47" s="40"/>
      <c r="T47" s="40"/>
      <c r="U47" s="40"/>
      <c r="V47" s="40"/>
      <c r="W47" s="40"/>
      <c r="X47" s="40"/>
      <c r="Y47" s="40"/>
      <c r="Z47" s="23"/>
      <c r="AB47" s="176" t="s">
        <v>15</v>
      </c>
      <c r="AC47" s="1707" t="s">
        <v>918</v>
      </c>
      <c r="AD47" s="1707"/>
      <c r="AE47" s="1707"/>
      <c r="AF47" s="1707"/>
      <c r="AG47" s="1707"/>
      <c r="AH47" s="1707"/>
      <c r="AI47" s="1707"/>
      <c r="AJ47" s="1707"/>
      <c r="AK47" s="1707"/>
      <c r="AL47" s="1707"/>
      <c r="AM47" s="211"/>
    </row>
    <row r="48" spans="1:68" ht="14.1" customHeight="1">
      <c r="A48" s="23"/>
      <c r="B48" s="29"/>
      <c r="C48" s="136"/>
      <c r="D48" s="244" t="s">
        <v>38</v>
      </c>
      <c r="E48" s="4212" t="s">
        <v>1802</v>
      </c>
      <c r="F48" s="4212"/>
      <c r="G48" s="4212"/>
      <c r="H48" s="4212"/>
      <c r="I48" s="4212"/>
      <c r="J48" s="4212"/>
      <c r="K48" s="4212"/>
      <c r="L48" s="4212"/>
      <c r="M48" s="4212"/>
      <c r="N48" s="4212"/>
      <c r="O48" s="4212"/>
      <c r="P48" s="4212"/>
      <c r="Q48" s="4212"/>
      <c r="R48" s="4212"/>
      <c r="S48" s="4212"/>
      <c r="T48" s="4212"/>
      <c r="U48" s="4212"/>
      <c r="V48" s="4212"/>
      <c r="W48" s="4212"/>
      <c r="X48" s="4212"/>
      <c r="Y48" s="4212"/>
      <c r="Z48" s="4212"/>
      <c r="AB48" s="36"/>
      <c r="AC48" s="1707"/>
      <c r="AD48" s="1707"/>
      <c r="AE48" s="1707"/>
      <c r="AF48" s="1707"/>
      <c r="AG48" s="1707"/>
      <c r="AH48" s="1707"/>
      <c r="AI48" s="1707"/>
      <c r="AJ48" s="1707"/>
      <c r="AK48" s="1707"/>
      <c r="AL48" s="1707"/>
      <c r="AM48" s="177"/>
    </row>
    <row r="49" spans="1:63" ht="14.1" customHeight="1">
      <c r="A49" s="23"/>
      <c r="B49" s="247"/>
      <c r="AB49" s="36"/>
      <c r="AC49" s="1707"/>
      <c r="AD49" s="1707"/>
      <c r="AE49" s="1707"/>
      <c r="AF49" s="1707"/>
      <c r="AG49" s="1707"/>
      <c r="AH49" s="1707"/>
      <c r="AI49" s="1707"/>
      <c r="AJ49" s="1707"/>
      <c r="AK49" s="1707"/>
      <c r="AL49" s="1707"/>
      <c r="AM49" s="161"/>
    </row>
    <row r="50" spans="1:63" ht="14.1" customHeight="1">
      <c r="A50" s="23"/>
      <c r="B50" s="247"/>
      <c r="C50" s="244"/>
      <c r="D50" s="248" t="s">
        <v>307</v>
      </c>
      <c r="E50" s="4213" t="s">
        <v>1461</v>
      </c>
      <c r="F50" s="4213"/>
      <c r="G50" s="4213"/>
      <c r="H50" s="4213"/>
      <c r="I50" s="4213"/>
      <c r="J50" s="4213"/>
      <c r="K50" s="4213"/>
      <c r="L50" s="4213"/>
      <c r="M50" s="4213"/>
      <c r="N50" s="4213"/>
      <c r="O50" s="4213"/>
      <c r="P50" s="4213"/>
      <c r="Q50" s="4213"/>
      <c r="R50" s="4213"/>
      <c r="S50" s="4213"/>
      <c r="T50" s="4213"/>
      <c r="U50" s="4213"/>
      <c r="V50" s="4213"/>
      <c r="W50" s="4213"/>
      <c r="X50" s="4213"/>
      <c r="Y50" s="4213"/>
      <c r="Z50" s="4213"/>
      <c r="AB50" s="31"/>
      <c r="AK50" s="160"/>
      <c r="AL50" s="160"/>
      <c r="AM50" s="211"/>
    </row>
    <row r="51" spans="1:63" ht="14.1" customHeight="1">
      <c r="A51" s="23"/>
      <c r="B51" s="247"/>
      <c r="D51" s="254"/>
      <c r="E51" s="4213"/>
      <c r="F51" s="4213"/>
      <c r="G51" s="4213"/>
      <c r="H51" s="4213"/>
      <c r="I51" s="4213"/>
      <c r="J51" s="4213"/>
      <c r="K51" s="4213"/>
      <c r="L51" s="4213"/>
      <c r="M51" s="4213"/>
      <c r="N51" s="4213"/>
      <c r="O51" s="4213"/>
      <c r="P51" s="4213"/>
      <c r="Q51" s="4213"/>
      <c r="R51" s="4213"/>
      <c r="S51" s="4213"/>
      <c r="T51" s="4213"/>
      <c r="U51" s="4213"/>
      <c r="V51" s="4213"/>
      <c r="W51" s="4213"/>
      <c r="X51" s="4213"/>
      <c r="Y51" s="4213"/>
      <c r="Z51" s="4213"/>
      <c r="AB51" s="31"/>
      <c r="AK51" s="35"/>
      <c r="AL51" s="35"/>
      <c r="AM51" s="211"/>
    </row>
    <row r="52" spans="1:63" ht="14.1" customHeight="1">
      <c r="A52" s="23"/>
      <c r="B52" s="29"/>
      <c r="C52" s="136"/>
      <c r="AB52" s="31"/>
      <c r="AM52" s="161"/>
    </row>
    <row r="53" spans="1:63" ht="14.1" customHeight="1">
      <c r="A53" s="23"/>
      <c r="B53" s="4196" t="s">
        <v>437</v>
      </c>
      <c r="C53" s="4197"/>
      <c r="D53" s="4214" t="s">
        <v>659</v>
      </c>
      <c r="E53" s="4214"/>
      <c r="F53" s="4214"/>
      <c r="G53" s="4214"/>
      <c r="H53" s="4214"/>
      <c r="I53" s="4214"/>
      <c r="J53" s="4214"/>
      <c r="K53" s="4214"/>
      <c r="L53" s="4214"/>
      <c r="M53" s="4214"/>
      <c r="N53" s="4214"/>
      <c r="O53" s="4214"/>
      <c r="P53" s="4214"/>
      <c r="Q53" s="4214"/>
      <c r="R53" s="4214"/>
      <c r="S53" s="4214"/>
      <c r="T53" s="4214"/>
      <c r="U53" s="4214"/>
      <c r="V53" s="4214"/>
      <c r="W53" s="4214"/>
      <c r="X53" s="4214"/>
      <c r="Y53" s="4214"/>
      <c r="AB53" s="176" t="s">
        <v>15</v>
      </c>
      <c r="AC53" s="1707" t="s">
        <v>584</v>
      </c>
      <c r="AD53" s="1707"/>
      <c r="AE53" s="1707"/>
      <c r="AF53" s="1707"/>
      <c r="AG53" s="1707"/>
      <c r="AH53" s="1707"/>
      <c r="AI53" s="1707"/>
      <c r="AJ53" s="1707"/>
      <c r="AK53" s="1707"/>
      <c r="AL53" s="1707"/>
      <c r="AM53" s="28"/>
    </row>
    <row r="54" spans="1:63" ht="14.1" customHeight="1">
      <c r="A54" s="23"/>
      <c r="B54" s="1063"/>
      <c r="C54" s="246"/>
      <c r="D54" s="217" t="s">
        <v>469</v>
      </c>
      <c r="E54" s="1740" t="s">
        <v>1114</v>
      </c>
      <c r="F54" s="1740"/>
      <c r="G54" s="1740"/>
      <c r="H54" s="1740"/>
      <c r="I54" s="1740"/>
      <c r="J54" s="1740"/>
      <c r="K54" s="1740"/>
      <c r="L54" s="1740"/>
      <c r="M54" s="1740"/>
      <c r="N54" s="1740"/>
      <c r="O54" s="1740"/>
      <c r="P54" s="1740"/>
      <c r="Q54" s="1740"/>
      <c r="R54" s="1740"/>
      <c r="S54" s="1740"/>
      <c r="T54" s="1740"/>
      <c r="U54" s="1740"/>
      <c r="V54" s="1740"/>
      <c r="W54" s="1740"/>
      <c r="X54" s="1740"/>
      <c r="Y54" s="1740"/>
      <c r="Z54" s="1740"/>
      <c r="AB54" s="245"/>
      <c r="AC54" s="1707"/>
      <c r="AD54" s="1707"/>
      <c r="AE54" s="1707"/>
      <c r="AF54" s="1707"/>
      <c r="AG54" s="1707"/>
      <c r="AH54" s="1707"/>
      <c r="AI54" s="1707"/>
      <c r="AJ54" s="1707"/>
      <c r="AK54" s="1707"/>
      <c r="AL54" s="1707"/>
      <c r="AM54" s="28"/>
    </row>
    <row r="55" spans="1:63" ht="14.25" customHeight="1">
      <c r="B55" s="29"/>
      <c r="C55" s="171"/>
      <c r="D55" s="165"/>
      <c r="E55" s="1740"/>
      <c r="F55" s="1740"/>
      <c r="G55" s="1740"/>
      <c r="H55" s="1740"/>
      <c r="I55" s="1740"/>
      <c r="J55" s="1740"/>
      <c r="K55" s="1740"/>
      <c r="L55" s="1740"/>
      <c r="M55" s="1740"/>
      <c r="N55" s="1740"/>
      <c r="O55" s="1740"/>
      <c r="P55" s="1740"/>
      <c r="Q55" s="1740"/>
      <c r="R55" s="1740"/>
      <c r="S55" s="1740"/>
      <c r="T55" s="1740"/>
      <c r="U55" s="1740"/>
      <c r="V55" s="1740"/>
      <c r="W55" s="1740"/>
      <c r="X55" s="1740"/>
      <c r="Y55" s="1740"/>
      <c r="Z55" s="1740"/>
      <c r="AB55" s="31"/>
      <c r="AM55" s="32"/>
    </row>
    <row r="56" spans="1:63" ht="13.5" customHeight="1">
      <c r="B56" s="29"/>
      <c r="D56" s="165"/>
      <c r="E56" s="165"/>
      <c r="F56" s="165"/>
      <c r="G56" s="165"/>
      <c r="H56" s="165"/>
      <c r="I56" s="165"/>
      <c r="J56" s="165"/>
      <c r="K56" s="165"/>
      <c r="L56" s="165"/>
      <c r="M56" s="165"/>
      <c r="N56" s="165"/>
      <c r="O56" s="165"/>
      <c r="P56" s="165"/>
      <c r="Q56" s="165"/>
      <c r="R56" s="165"/>
      <c r="S56" s="165"/>
      <c r="T56" s="165"/>
      <c r="U56" s="165"/>
      <c r="V56" s="165"/>
      <c r="W56" s="165"/>
      <c r="X56" s="165"/>
      <c r="Y56" s="165"/>
      <c r="AB56" s="31"/>
      <c r="AM56" s="32"/>
    </row>
    <row r="57" spans="1:63" ht="14.25" customHeight="1">
      <c r="B57" s="34"/>
      <c r="D57" s="136" t="s">
        <v>32</v>
      </c>
      <c r="E57" s="2155" t="s">
        <v>920</v>
      </c>
      <c r="F57" s="2155"/>
      <c r="G57" s="2155"/>
      <c r="H57" s="2155"/>
      <c r="I57" s="2155"/>
      <c r="J57" s="2155"/>
      <c r="K57" s="2155"/>
      <c r="L57" s="2155"/>
      <c r="M57" s="2155"/>
      <c r="N57" s="2155"/>
      <c r="O57" s="2155"/>
      <c r="P57" s="2155"/>
      <c r="Q57" s="2155"/>
      <c r="R57" s="2155"/>
      <c r="S57" s="2155"/>
      <c r="T57" s="2155"/>
      <c r="U57" s="2155"/>
      <c r="V57" s="1344" t="s">
        <v>781</v>
      </c>
      <c r="W57" s="1344"/>
      <c r="X57" s="1344"/>
      <c r="Y57" s="1344"/>
      <c r="Z57" s="166"/>
      <c r="AB57" s="31"/>
      <c r="AM57" s="32"/>
    </row>
    <row r="58" spans="1:63" ht="14.1" customHeight="1">
      <c r="B58" s="34"/>
      <c r="E58" s="4216"/>
      <c r="F58" s="4216"/>
      <c r="G58" s="4216"/>
      <c r="H58" s="4216"/>
      <c r="I58" s="4216"/>
      <c r="J58" s="4216"/>
      <c r="K58" s="4216"/>
      <c r="L58" s="4216"/>
      <c r="M58" s="4216"/>
      <c r="N58" s="4216"/>
      <c r="O58" s="4216"/>
      <c r="P58" s="4216"/>
      <c r="Q58" s="4216"/>
      <c r="R58" s="4216"/>
      <c r="S58" s="4216"/>
      <c r="T58" s="4216"/>
      <c r="U58" s="105" t="s">
        <v>27</v>
      </c>
      <c r="V58" s="2624"/>
      <c r="W58" s="2624"/>
      <c r="X58" s="2624"/>
      <c r="Y58" s="2624"/>
      <c r="Z58" s="105" t="s">
        <v>17</v>
      </c>
      <c r="AA58" s="142"/>
      <c r="AB58" s="31"/>
      <c r="AM58" s="32"/>
    </row>
    <row r="59" spans="1:63" ht="14.1" customHeight="1">
      <c r="B59" s="34"/>
      <c r="D59" s="136" t="s">
        <v>468</v>
      </c>
      <c r="E59" s="1737" t="s">
        <v>921</v>
      </c>
      <c r="F59" s="1737"/>
      <c r="G59" s="1737"/>
      <c r="H59" s="1737"/>
      <c r="I59" s="1737"/>
      <c r="J59" s="1737"/>
      <c r="K59" s="1737"/>
      <c r="L59" s="1737"/>
      <c r="M59" s="1737"/>
      <c r="N59" s="1737"/>
      <c r="O59" s="1737"/>
      <c r="P59" s="1737"/>
      <c r="Q59" s="1737"/>
      <c r="R59" s="1737"/>
      <c r="S59" s="1737"/>
      <c r="T59" s="1737"/>
      <c r="U59" s="1737"/>
      <c r="V59" s="1737"/>
      <c r="W59" s="1737"/>
      <c r="X59" s="1737"/>
      <c r="Y59" s="1737"/>
      <c r="Z59" s="1737"/>
      <c r="AA59" s="246"/>
      <c r="AB59" s="31"/>
      <c r="AM59" s="32"/>
    </row>
    <row r="60" spans="1:63" ht="14.1" customHeight="1">
      <c r="A60" s="23"/>
      <c r="B60" s="34"/>
      <c r="AA60" s="1064"/>
      <c r="AB60" s="1057"/>
      <c r="AC60" s="142"/>
      <c r="AD60" s="142"/>
      <c r="AE60" s="142"/>
      <c r="AF60" s="142"/>
      <c r="AG60" s="142"/>
      <c r="AH60" s="142"/>
      <c r="AI60" s="142"/>
      <c r="AJ60" s="142"/>
      <c r="AK60" s="142"/>
      <c r="AM60" s="211"/>
    </row>
    <row r="61" spans="1:63" ht="14.1" customHeight="1">
      <c r="A61" s="23"/>
      <c r="B61" s="34"/>
      <c r="D61" s="248" t="s">
        <v>440</v>
      </c>
      <c r="E61" s="4213" t="s">
        <v>1587</v>
      </c>
      <c r="F61" s="4213"/>
      <c r="G61" s="4213"/>
      <c r="H61" s="4213"/>
      <c r="I61" s="4213"/>
      <c r="J61" s="4213"/>
      <c r="K61" s="4213"/>
      <c r="L61" s="4213"/>
      <c r="M61" s="4213"/>
      <c r="N61" s="4213"/>
      <c r="O61" s="4213"/>
      <c r="P61" s="4213"/>
      <c r="Q61" s="4213"/>
      <c r="R61" s="4213"/>
      <c r="S61" s="4213"/>
      <c r="T61" s="4213"/>
      <c r="U61" s="4213"/>
      <c r="V61" s="4213"/>
      <c r="W61" s="4213"/>
      <c r="X61" s="4213"/>
      <c r="Y61" s="4213"/>
      <c r="Z61" s="4213"/>
      <c r="AA61" s="195"/>
      <c r="AB61" s="1065"/>
      <c r="AC61" s="172"/>
      <c r="AD61" s="172"/>
      <c r="AE61" s="172"/>
      <c r="AF61" s="172"/>
      <c r="AG61" s="172"/>
      <c r="AH61" s="172"/>
      <c r="AI61" s="172"/>
      <c r="AJ61" s="172"/>
      <c r="AK61" s="172"/>
      <c r="AL61" s="172"/>
      <c r="AM61" s="211"/>
    </row>
    <row r="62" spans="1:63" ht="14.1" customHeight="1">
      <c r="A62" s="23"/>
      <c r="B62" s="34"/>
      <c r="D62" s="254"/>
      <c r="E62" s="4213"/>
      <c r="F62" s="4213"/>
      <c r="G62" s="4213"/>
      <c r="H62" s="4213"/>
      <c r="I62" s="4213"/>
      <c r="J62" s="4213"/>
      <c r="K62" s="4213"/>
      <c r="L62" s="4213"/>
      <c r="M62" s="4213"/>
      <c r="N62" s="4213"/>
      <c r="O62" s="4213"/>
      <c r="P62" s="4213"/>
      <c r="Q62" s="4213"/>
      <c r="R62" s="4213"/>
      <c r="S62" s="4213"/>
      <c r="T62" s="4213"/>
      <c r="U62" s="4213"/>
      <c r="V62" s="4213"/>
      <c r="W62" s="4213"/>
      <c r="X62" s="4213"/>
      <c r="Y62" s="4213"/>
      <c r="Z62" s="4213"/>
      <c r="AA62" s="195"/>
      <c r="AB62" s="1065"/>
      <c r="AC62" s="172"/>
      <c r="AD62" s="172"/>
      <c r="AE62" s="172"/>
      <c r="AF62" s="172"/>
      <c r="AG62" s="172"/>
      <c r="AH62" s="172"/>
      <c r="AI62" s="172"/>
      <c r="AJ62" s="172"/>
      <c r="AK62" s="172"/>
      <c r="AL62" s="172"/>
      <c r="AM62" s="211"/>
      <c r="AS62" s="163"/>
      <c r="AT62" s="142"/>
      <c r="AU62" s="142"/>
      <c r="AV62" s="142"/>
      <c r="AW62" s="163"/>
      <c r="AX62" s="2638"/>
      <c r="AY62" s="2638"/>
      <c r="AZ62" s="2638"/>
      <c r="BA62" s="2638"/>
      <c r="BB62" s="2638"/>
      <c r="BC62" s="2638"/>
      <c r="BD62" s="2638"/>
      <c r="BE62" s="2638"/>
      <c r="BF62" s="2638"/>
      <c r="BG62" s="2638"/>
      <c r="BH62" s="2638"/>
      <c r="BI62" s="2638"/>
      <c r="BJ62" s="2638"/>
      <c r="BK62" s="588"/>
    </row>
    <row r="63" spans="1:63" ht="14.1" customHeight="1" thickBot="1">
      <c r="A63" s="23"/>
      <c r="B63" s="94"/>
      <c r="C63" s="95"/>
      <c r="D63" s="96"/>
      <c r="E63" s="96"/>
      <c r="F63" s="96"/>
      <c r="G63" s="96"/>
      <c r="H63" s="96"/>
      <c r="I63" s="96"/>
      <c r="J63" s="96"/>
      <c r="K63" s="96"/>
      <c r="L63" s="96"/>
      <c r="M63" s="96"/>
      <c r="N63" s="96"/>
      <c r="O63" s="96"/>
      <c r="P63" s="96"/>
      <c r="Q63" s="96"/>
      <c r="R63" s="96"/>
      <c r="S63" s="96"/>
      <c r="T63" s="96"/>
      <c r="U63" s="96"/>
      <c r="V63" s="96"/>
      <c r="W63" s="96"/>
      <c r="X63" s="96"/>
      <c r="Y63" s="96"/>
      <c r="Z63" s="96"/>
      <c r="AA63" s="96"/>
      <c r="AB63" s="1066"/>
      <c r="AC63" s="96"/>
      <c r="AD63" s="96"/>
      <c r="AE63" s="96"/>
      <c r="AF63" s="857"/>
      <c r="AG63" s="857"/>
      <c r="AH63" s="857"/>
      <c r="AI63" s="857"/>
      <c r="AJ63" s="857"/>
      <c r="AK63" s="857"/>
      <c r="AL63" s="857"/>
      <c r="AM63" s="1067"/>
      <c r="AT63" s="142"/>
      <c r="AU63" s="142"/>
      <c r="AV63" s="142"/>
      <c r="AW63" s="163"/>
      <c r="AX63" s="2638"/>
      <c r="AY63" s="2638"/>
      <c r="AZ63" s="2638"/>
      <c r="BA63" s="2638"/>
      <c r="BB63" s="2638"/>
      <c r="BC63" s="2638"/>
      <c r="BD63" s="2638"/>
      <c r="BE63" s="2638"/>
      <c r="BF63" s="2638"/>
      <c r="BG63" s="2638"/>
      <c r="BH63" s="2638"/>
      <c r="BI63" s="2638"/>
      <c r="BJ63" s="2638"/>
      <c r="BK63" s="588"/>
    </row>
    <row r="64" spans="1:63" ht="7.5" customHeight="1">
      <c r="A64" s="23"/>
      <c r="B64" s="23"/>
      <c r="C64" s="23"/>
      <c r="AM64" s="249"/>
      <c r="AT64" s="163"/>
      <c r="AU64" s="141"/>
      <c r="AV64" s="1068"/>
      <c r="AW64" s="1068"/>
      <c r="AX64" s="1764"/>
      <c r="AY64" s="1764"/>
      <c r="AZ64" s="1764"/>
      <c r="BA64" s="164"/>
      <c r="BB64" s="1764"/>
      <c r="BC64" s="1764"/>
      <c r="BD64" s="1764"/>
      <c r="BE64" s="164"/>
      <c r="BF64" s="1764"/>
      <c r="BG64" s="1764"/>
      <c r="BH64" s="1764"/>
      <c r="BI64" s="1764"/>
      <c r="BJ64" s="1764"/>
      <c r="BK64" s="588"/>
    </row>
    <row r="65" spans="1:63" ht="14.1" customHeight="1">
      <c r="A65" s="23"/>
      <c r="B65" s="23"/>
      <c r="AA65" s="1069"/>
      <c r="AB65" s="23"/>
      <c r="AC65" s="23"/>
      <c r="AD65" s="1069"/>
      <c r="AE65" s="23"/>
      <c r="AF65" s="23"/>
      <c r="AG65" s="23"/>
      <c r="AH65" s="23"/>
      <c r="AI65" s="23"/>
      <c r="AJ65" s="23"/>
      <c r="AK65" s="23"/>
      <c r="AL65" s="23"/>
      <c r="AM65" s="249"/>
      <c r="AT65" s="163"/>
      <c r="AU65" s="163"/>
      <c r="AV65" s="163"/>
      <c r="AW65" s="163"/>
      <c r="AX65" s="2638"/>
      <c r="AY65" s="2638"/>
      <c r="AZ65" s="2638"/>
      <c r="BA65" s="2638"/>
      <c r="BB65" s="2638"/>
      <c r="BC65" s="2638"/>
      <c r="BD65" s="2638"/>
      <c r="BE65" s="2638"/>
      <c r="BF65" s="2638"/>
      <c r="BG65" s="2638"/>
      <c r="BH65" s="2638"/>
      <c r="BI65" s="2638"/>
      <c r="BJ65" s="2638"/>
      <c r="BK65" s="588"/>
    </row>
    <row r="66" spans="1:63" ht="14.1" customHeight="1">
      <c r="A66" s="23"/>
      <c r="B66" s="23"/>
      <c r="AA66" s="1069"/>
      <c r="AB66" s="23"/>
      <c r="AC66" s="23"/>
      <c r="AD66" s="1069"/>
      <c r="AE66" s="23"/>
      <c r="AF66" s="23"/>
      <c r="AG66" s="23"/>
      <c r="AH66" s="23"/>
      <c r="AI66" s="23"/>
      <c r="AJ66" s="23"/>
      <c r="AK66" s="23"/>
      <c r="AL66" s="23"/>
      <c r="AM66" s="249"/>
      <c r="AT66" s="163"/>
      <c r="AU66" s="163"/>
      <c r="AV66" s="163"/>
      <c r="AW66" s="163"/>
      <c r="AX66" s="2638"/>
      <c r="AY66" s="2638"/>
      <c r="AZ66" s="2638"/>
      <c r="BA66" s="2638"/>
      <c r="BB66" s="2638"/>
      <c r="BC66" s="2638"/>
      <c r="BD66" s="2638"/>
      <c r="BE66" s="2638"/>
      <c r="BF66" s="2638"/>
      <c r="BG66" s="2638"/>
      <c r="BH66" s="2638"/>
      <c r="BI66" s="2638"/>
      <c r="BJ66" s="2638"/>
      <c r="BK66" s="588"/>
    </row>
    <row r="67" spans="1:63" ht="14.1" customHeight="1">
      <c r="A67" s="23"/>
      <c r="B67" s="23"/>
      <c r="C67" s="23"/>
      <c r="AM67" s="249"/>
    </row>
    <row r="68" spans="1:63" ht="14.1" customHeight="1">
      <c r="A68" s="23"/>
      <c r="B68" s="23"/>
      <c r="C68" s="23"/>
      <c r="S68" s="40"/>
      <c r="T68" s="40"/>
      <c r="U68" s="26"/>
      <c r="V68" s="41"/>
      <c r="W68" s="41"/>
      <c r="X68" s="23"/>
      <c r="Y68" s="23"/>
      <c r="Z68" s="23"/>
      <c r="AM68" s="249"/>
    </row>
    <row r="69" spans="1:63" ht="14.1" customHeight="1">
      <c r="A69" s="23"/>
      <c r="B69" s="23"/>
      <c r="C69" s="23"/>
      <c r="S69" s="40"/>
      <c r="T69" s="40"/>
      <c r="U69" s="26"/>
      <c r="V69" s="41"/>
      <c r="W69" s="41"/>
      <c r="X69" s="23"/>
      <c r="Y69" s="23"/>
      <c r="Z69" s="23"/>
      <c r="AM69" s="249"/>
    </row>
    <row r="70" spans="1:63" ht="14.1" customHeight="1">
      <c r="A70" s="23"/>
      <c r="B70" s="23"/>
      <c r="D70" s="23"/>
      <c r="E70" s="23"/>
      <c r="F70" s="23"/>
      <c r="G70" s="23"/>
      <c r="H70" s="23"/>
      <c r="I70" s="23"/>
      <c r="J70" s="23"/>
      <c r="K70" s="23"/>
      <c r="L70" s="23"/>
      <c r="M70" s="23"/>
      <c r="N70" s="105"/>
      <c r="O70" s="105"/>
      <c r="AM70" s="250"/>
    </row>
    <row r="71" spans="1:63" ht="14.1" customHeight="1">
      <c r="A71" s="23"/>
      <c r="B71" s="23"/>
      <c r="D71" s="23"/>
      <c r="E71" s="23"/>
      <c r="F71" s="23"/>
      <c r="G71" s="23"/>
      <c r="H71" s="23"/>
      <c r="I71" s="23"/>
      <c r="J71" s="23"/>
      <c r="K71" s="23"/>
      <c r="L71" s="23"/>
      <c r="M71" s="23"/>
      <c r="N71" s="23"/>
      <c r="O71" s="23"/>
      <c r="P71" s="23"/>
      <c r="Q71" s="23"/>
      <c r="R71" s="23"/>
      <c r="T71" s="133"/>
      <c r="U71" s="133"/>
      <c r="V71" s="133"/>
      <c r="W71" s="133"/>
      <c r="X71" s="133"/>
      <c r="Y71" s="133"/>
      <c r="Z71" s="133"/>
      <c r="AA71" s="23"/>
      <c r="AB71" s="23"/>
      <c r="AM71" s="250"/>
    </row>
    <row r="72" spans="1:63" ht="14.1" customHeight="1">
      <c r="A72" s="23"/>
      <c r="B72" s="23"/>
      <c r="C72" s="23"/>
      <c r="F72" s="23"/>
      <c r="G72" s="23"/>
      <c r="H72" s="23"/>
      <c r="I72" s="23"/>
      <c r="J72" s="23"/>
      <c r="K72" s="23"/>
      <c r="L72" s="23"/>
      <c r="M72" s="23"/>
      <c r="N72" s="23"/>
      <c r="O72" s="23"/>
      <c r="P72" s="23"/>
      <c r="Q72" s="23"/>
      <c r="R72" s="23"/>
      <c r="S72" s="23"/>
      <c r="T72" s="23"/>
      <c r="U72" s="40"/>
      <c r="V72" s="40"/>
      <c r="W72" s="23"/>
      <c r="X72" s="40"/>
      <c r="Y72" s="40"/>
      <c r="Z72" s="23"/>
      <c r="AA72" s="23"/>
      <c r="AD72" s="23"/>
      <c r="AE72" s="23"/>
      <c r="AF72" s="23"/>
      <c r="AG72" s="23"/>
      <c r="AH72" s="23"/>
      <c r="AI72" s="23"/>
      <c r="AJ72" s="23"/>
      <c r="AK72" s="23"/>
      <c r="AL72" s="23"/>
      <c r="AM72" s="250"/>
    </row>
    <row r="73" spans="1:63" ht="14.1" customHeight="1">
      <c r="A73" s="23"/>
      <c r="B73" s="23"/>
      <c r="C73" s="23"/>
      <c r="D73" s="105"/>
      <c r="E73" s="105"/>
      <c r="F73" s="105"/>
      <c r="G73" s="105"/>
      <c r="H73" s="23"/>
      <c r="I73" s="23"/>
      <c r="J73" s="23"/>
      <c r="K73" s="23"/>
      <c r="L73" s="23"/>
      <c r="M73" s="23"/>
      <c r="N73" s="23"/>
      <c r="O73" s="23"/>
      <c r="P73" s="23"/>
      <c r="Q73" s="23"/>
      <c r="R73" s="23"/>
      <c r="S73" s="23"/>
      <c r="T73" s="23"/>
      <c r="U73" s="23"/>
      <c r="W73" s="23"/>
      <c r="X73" s="23"/>
      <c r="Y73" s="23"/>
      <c r="AA73" s="35"/>
      <c r="AB73" s="35"/>
      <c r="AD73" s="35"/>
      <c r="AE73" s="35"/>
      <c r="AF73" s="35"/>
      <c r="AG73" s="35"/>
      <c r="AH73" s="35"/>
      <c r="AI73" s="35"/>
      <c r="AJ73" s="35"/>
      <c r="AK73" s="35"/>
      <c r="AL73" s="35"/>
      <c r="AM73" s="250"/>
    </row>
    <row r="74" spans="1:63" ht="14.1" customHeight="1">
      <c r="A74" s="23"/>
      <c r="B74" s="23"/>
      <c r="C74" s="23"/>
      <c r="D74" s="105"/>
      <c r="E74" s="105"/>
      <c r="F74" s="105"/>
      <c r="G74" s="105"/>
      <c r="H74" s="23"/>
      <c r="I74" s="23"/>
      <c r="J74" s="23"/>
      <c r="K74" s="23"/>
      <c r="L74" s="23"/>
      <c r="M74" s="137"/>
      <c r="N74" s="137"/>
      <c r="O74" s="137"/>
      <c r="P74" s="137"/>
      <c r="Q74" s="137"/>
      <c r="R74" s="137"/>
      <c r="S74" s="137"/>
      <c r="T74" s="137"/>
      <c r="U74" s="137"/>
      <c r="V74" s="137"/>
      <c r="W74" s="137"/>
      <c r="X74" s="137"/>
      <c r="Y74" s="137"/>
      <c r="AA74" s="1070"/>
      <c r="AB74" s="35"/>
      <c r="AC74" s="35"/>
      <c r="AD74" s="35"/>
      <c r="AE74" s="35"/>
      <c r="AF74" s="35"/>
      <c r="AG74" s="35"/>
      <c r="AH74" s="35"/>
      <c r="AI74" s="35"/>
      <c r="AJ74" s="35"/>
      <c r="AK74" s="35"/>
      <c r="AL74" s="35"/>
      <c r="AM74" s="250"/>
    </row>
    <row r="75" spans="1:63" ht="14.1" customHeight="1">
      <c r="A75" s="23"/>
      <c r="B75" s="23"/>
      <c r="C75" s="23"/>
      <c r="D75" s="105"/>
      <c r="E75" s="105"/>
      <c r="F75" s="105"/>
      <c r="G75" s="105"/>
      <c r="H75" s="23"/>
      <c r="I75" s="23"/>
      <c r="J75" s="23"/>
      <c r="K75" s="23"/>
      <c r="L75" s="23"/>
      <c r="M75" s="23"/>
      <c r="N75" s="23"/>
      <c r="O75" s="23"/>
      <c r="P75" s="23"/>
      <c r="Q75" s="23"/>
      <c r="R75" s="23"/>
      <c r="S75" s="23"/>
      <c r="T75" s="23"/>
      <c r="U75" s="23"/>
      <c r="W75" s="23"/>
      <c r="X75" s="23"/>
      <c r="Y75" s="23"/>
      <c r="AA75" s="35"/>
      <c r="AB75" s="35"/>
      <c r="AC75" s="35"/>
      <c r="AD75" s="35"/>
      <c r="AE75" s="35"/>
      <c r="AF75" s="35"/>
      <c r="AG75" s="35"/>
      <c r="AH75" s="35"/>
      <c r="AI75" s="35"/>
      <c r="AJ75" s="35"/>
      <c r="AK75" s="35"/>
      <c r="AL75" s="35"/>
      <c r="AM75" s="250"/>
    </row>
    <row r="76" spans="1:63" ht="14.1" customHeight="1">
      <c r="A76" s="23"/>
      <c r="B76" s="23"/>
      <c r="C76" s="23"/>
      <c r="D76" s="105"/>
      <c r="E76" s="105"/>
      <c r="F76" s="105"/>
      <c r="G76" s="105"/>
      <c r="H76" s="23"/>
      <c r="I76" s="23"/>
      <c r="J76" s="23"/>
      <c r="K76" s="23"/>
      <c r="L76" s="23"/>
      <c r="M76" s="137"/>
      <c r="N76" s="137"/>
      <c r="O76" s="137"/>
      <c r="P76" s="137"/>
      <c r="Q76" s="137"/>
      <c r="R76" s="137"/>
      <c r="S76" s="137"/>
      <c r="T76" s="137"/>
      <c r="U76" s="137"/>
      <c r="V76" s="137"/>
      <c r="W76" s="137"/>
      <c r="X76" s="137"/>
      <c r="Y76" s="137"/>
      <c r="AA76" s="1070"/>
      <c r="AB76" s="35"/>
      <c r="AC76" s="35"/>
      <c r="AD76" s="35"/>
      <c r="AE76" s="35"/>
      <c r="AF76" s="35"/>
      <c r="AG76" s="35"/>
      <c r="AH76" s="35"/>
      <c r="AI76" s="35"/>
      <c r="AJ76" s="35"/>
      <c r="AK76" s="35"/>
      <c r="AL76" s="35"/>
      <c r="AM76" s="250"/>
    </row>
    <row r="77" spans="1:63" ht="14.1" customHeight="1">
      <c r="A77" s="23"/>
      <c r="B77" s="23"/>
      <c r="C77" s="23"/>
      <c r="D77" s="105"/>
      <c r="E77" s="105"/>
      <c r="F77" s="105"/>
      <c r="G77" s="105"/>
      <c r="H77" s="23"/>
      <c r="I77" s="23"/>
      <c r="J77" s="23"/>
      <c r="K77" s="23"/>
      <c r="L77" s="23"/>
      <c r="M77" s="23"/>
      <c r="N77" s="23"/>
      <c r="O77" s="23"/>
      <c r="P77" s="23"/>
      <c r="Q77" s="23"/>
      <c r="R77" s="23"/>
      <c r="S77" s="23"/>
      <c r="T77" s="23"/>
      <c r="U77" s="23"/>
      <c r="W77" s="23"/>
      <c r="X77" s="23"/>
      <c r="Y77" s="23"/>
      <c r="AA77" s="35"/>
      <c r="AB77" s="35"/>
      <c r="AC77" s="35"/>
      <c r="AD77" s="35"/>
      <c r="AE77" s="35"/>
      <c r="AF77" s="35"/>
      <c r="AG77" s="35"/>
      <c r="AH77" s="35"/>
      <c r="AI77" s="35"/>
      <c r="AJ77" s="35"/>
      <c r="AK77" s="35"/>
      <c r="AL77" s="35"/>
      <c r="AM77" s="250"/>
    </row>
    <row r="78" spans="1:63" ht="14.1" customHeight="1">
      <c r="A78" s="23"/>
      <c r="B78" s="23"/>
      <c r="C78" s="23"/>
      <c r="D78" s="105"/>
      <c r="E78" s="105"/>
      <c r="F78" s="105"/>
      <c r="G78" s="105"/>
      <c r="H78" s="23"/>
      <c r="I78" s="23"/>
      <c r="J78" s="23"/>
      <c r="K78" s="23"/>
      <c r="M78" s="1070"/>
      <c r="N78" s="35"/>
      <c r="O78" s="35"/>
      <c r="P78" s="35"/>
      <c r="Q78" s="35"/>
      <c r="R78" s="35"/>
      <c r="S78" s="35"/>
      <c r="T78" s="35"/>
      <c r="U78" s="35"/>
      <c r="V78" s="35"/>
      <c r="W78" s="35"/>
      <c r="X78" s="35"/>
      <c r="Y78" s="250"/>
    </row>
    <row r="79" spans="1:63" ht="14.1" customHeight="1">
      <c r="A79" s="23"/>
      <c r="B79" s="23"/>
      <c r="C79" s="23"/>
      <c r="D79" s="23"/>
      <c r="G79" s="23"/>
      <c r="H79" s="23"/>
      <c r="I79" s="23"/>
      <c r="J79" s="23"/>
      <c r="K79" s="23"/>
      <c r="L79" s="35"/>
      <c r="M79" s="35"/>
      <c r="N79" s="35"/>
      <c r="O79" s="35"/>
      <c r="P79" s="35"/>
      <c r="Q79" s="35"/>
      <c r="R79" s="35"/>
      <c r="S79" s="35"/>
      <c r="T79" s="35"/>
      <c r="U79" s="35"/>
      <c r="V79" s="35"/>
      <c r="W79" s="35"/>
      <c r="X79" s="35"/>
      <c r="Y79" s="250"/>
    </row>
    <row r="80" spans="1:63" ht="14.1" customHeight="1">
      <c r="A80" s="23"/>
      <c r="B80" s="23"/>
      <c r="C80" s="23"/>
      <c r="D80" s="105"/>
      <c r="E80" s="105"/>
      <c r="F80" s="105"/>
      <c r="G80" s="105"/>
      <c r="H80" s="105"/>
      <c r="I80" s="23"/>
      <c r="J80" s="23"/>
      <c r="K80" s="23"/>
      <c r="L80" s="35"/>
      <c r="M80" s="35"/>
      <c r="N80" s="35"/>
      <c r="O80" s="35"/>
      <c r="P80" s="35"/>
      <c r="Q80" s="35"/>
      <c r="R80" s="35"/>
      <c r="S80" s="35"/>
      <c r="T80" s="35"/>
      <c r="U80" s="35"/>
      <c r="V80" s="35"/>
      <c r="W80" s="35"/>
      <c r="X80" s="35"/>
      <c r="Y80" s="250"/>
    </row>
    <row r="81" spans="1:39" ht="14.1" customHeight="1">
      <c r="A81" s="23"/>
      <c r="B81" s="23"/>
      <c r="C81" s="23"/>
      <c r="D81" s="105"/>
      <c r="E81" s="105"/>
      <c r="F81" s="105"/>
      <c r="G81" s="105"/>
      <c r="H81" s="105"/>
      <c r="I81" s="23"/>
      <c r="J81" s="23"/>
      <c r="K81" s="23"/>
      <c r="L81" s="35"/>
      <c r="M81" s="35"/>
      <c r="N81" s="35"/>
      <c r="O81" s="35"/>
      <c r="P81" s="35"/>
      <c r="Q81" s="35"/>
      <c r="R81" s="35"/>
      <c r="S81" s="35"/>
      <c r="T81" s="35"/>
      <c r="U81" s="35"/>
      <c r="V81" s="35"/>
      <c r="W81" s="35"/>
      <c r="X81" s="35"/>
      <c r="Y81" s="250"/>
    </row>
    <row r="82" spans="1:39" ht="14.1" customHeight="1">
      <c r="A82" s="23"/>
      <c r="B82" s="23"/>
      <c r="C82" s="23"/>
      <c r="E82" s="105"/>
      <c r="F82" s="105"/>
      <c r="G82" s="105"/>
      <c r="H82" s="105"/>
      <c r="I82" s="23"/>
      <c r="J82" s="23"/>
      <c r="K82" s="23"/>
      <c r="L82" s="35"/>
      <c r="M82" s="35"/>
      <c r="N82" s="35"/>
      <c r="O82" s="35"/>
      <c r="P82" s="35"/>
      <c r="Q82" s="35"/>
      <c r="R82" s="35"/>
      <c r="S82" s="35"/>
      <c r="T82" s="35"/>
      <c r="U82" s="35"/>
      <c r="V82" s="35"/>
      <c r="W82" s="35"/>
      <c r="X82" s="35"/>
      <c r="Y82" s="250"/>
    </row>
    <row r="83" spans="1:39" ht="14.1" customHeight="1">
      <c r="A83" s="23"/>
      <c r="B83" s="23"/>
      <c r="C83" s="23"/>
      <c r="D83" s="105"/>
      <c r="E83" s="105"/>
      <c r="F83" s="105"/>
      <c r="G83" s="105"/>
      <c r="H83" s="105"/>
      <c r="I83" s="23"/>
      <c r="J83" s="23"/>
      <c r="K83" s="23"/>
      <c r="L83" s="35"/>
      <c r="M83" s="35"/>
      <c r="N83" s="35"/>
      <c r="O83" s="35"/>
      <c r="P83" s="35"/>
      <c r="Q83" s="35"/>
      <c r="R83" s="35"/>
      <c r="S83" s="35"/>
      <c r="T83" s="35"/>
      <c r="U83" s="35"/>
      <c r="V83" s="35"/>
      <c r="W83" s="35"/>
      <c r="X83" s="35"/>
      <c r="Y83" s="250"/>
    </row>
    <row r="84" spans="1:39" ht="14.1" customHeight="1">
      <c r="A84" s="23"/>
      <c r="B84" s="23"/>
      <c r="D84" s="105"/>
      <c r="E84" s="105"/>
      <c r="F84" s="105"/>
      <c r="G84" s="105"/>
      <c r="H84" s="105"/>
      <c r="I84" s="23"/>
      <c r="J84" s="23"/>
      <c r="K84" s="23"/>
      <c r="L84" s="35"/>
      <c r="M84" s="35"/>
      <c r="N84" s="35"/>
      <c r="O84" s="35"/>
      <c r="P84" s="35"/>
      <c r="Q84" s="35"/>
      <c r="R84" s="35"/>
      <c r="S84" s="35"/>
      <c r="T84" s="35"/>
      <c r="U84" s="35"/>
      <c r="V84" s="35"/>
      <c r="W84" s="35"/>
      <c r="X84" s="35"/>
      <c r="Y84" s="250"/>
    </row>
    <row r="85" spans="1:39" ht="14.1" customHeight="1">
      <c r="A85" s="23"/>
      <c r="B85" s="23"/>
      <c r="C85" s="23"/>
      <c r="D85" s="105"/>
      <c r="E85" s="105"/>
      <c r="F85" s="105"/>
      <c r="G85" s="105"/>
      <c r="H85" s="105"/>
      <c r="I85" s="23"/>
      <c r="J85" s="23"/>
      <c r="K85" s="23"/>
      <c r="L85" s="35"/>
      <c r="M85" s="35"/>
      <c r="N85" s="35"/>
      <c r="O85" s="35"/>
      <c r="P85" s="35"/>
      <c r="Q85" s="35"/>
      <c r="R85" s="35"/>
      <c r="S85" s="35"/>
      <c r="T85" s="35"/>
      <c r="U85" s="35"/>
      <c r="V85" s="35"/>
      <c r="W85" s="35"/>
      <c r="X85" s="35"/>
      <c r="Y85" s="250"/>
    </row>
    <row r="86" spans="1:39" ht="14.1" customHeight="1">
      <c r="A86" s="23"/>
      <c r="B86" s="23"/>
      <c r="C86" s="23"/>
      <c r="L86" s="23"/>
      <c r="N86" s="137"/>
      <c r="O86" s="35"/>
      <c r="P86" s="35"/>
      <c r="Q86" s="35"/>
      <c r="R86" s="35"/>
      <c r="S86" s="35"/>
      <c r="T86" s="35"/>
      <c r="U86" s="35"/>
      <c r="V86" s="35"/>
      <c r="W86" s="35"/>
      <c r="X86" s="35"/>
      <c r="Y86" s="250"/>
    </row>
    <row r="87" spans="1:39" ht="14.1" customHeight="1">
      <c r="A87" s="23"/>
      <c r="B87" s="23"/>
      <c r="C87" s="23"/>
      <c r="N87" s="35"/>
      <c r="O87" s="35"/>
      <c r="P87" s="35"/>
      <c r="Q87" s="35"/>
      <c r="R87" s="35"/>
      <c r="S87" s="35"/>
      <c r="T87" s="35"/>
      <c r="U87" s="35"/>
      <c r="V87" s="35"/>
      <c r="W87" s="35"/>
      <c r="X87" s="35"/>
      <c r="Y87" s="250"/>
    </row>
    <row r="88" spans="1:39" ht="14.1" customHeight="1">
      <c r="A88" s="23"/>
      <c r="B88" s="23"/>
      <c r="C88" s="23"/>
      <c r="N88" s="23"/>
      <c r="O88" s="23"/>
      <c r="P88" s="23"/>
      <c r="R88" s="133"/>
      <c r="S88" s="133"/>
      <c r="T88" s="133"/>
      <c r="U88" s="133"/>
      <c r="V88" s="133"/>
      <c r="W88" s="133"/>
      <c r="X88" s="133"/>
      <c r="Y88" s="23"/>
      <c r="AB88" s="35"/>
      <c r="AC88" s="35"/>
      <c r="AD88" s="35"/>
      <c r="AE88" s="35"/>
      <c r="AF88" s="35"/>
      <c r="AG88" s="35"/>
      <c r="AH88" s="35"/>
      <c r="AI88" s="35"/>
      <c r="AJ88" s="35"/>
      <c r="AK88" s="35"/>
      <c r="AL88" s="35"/>
      <c r="AM88" s="250"/>
    </row>
    <row r="89" spans="1:39" ht="14.1" customHeight="1">
      <c r="A89" s="23"/>
      <c r="B89" s="23"/>
      <c r="C89" s="23"/>
      <c r="E89" s="23"/>
      <c r="G89" s="23"/>
      <c r="H89" s="23"/>
      <c r="I89" s="23"/>
      <c r="J89" s="23"/>
      <c r="K89" s="23"/>
      <c r="O89" s="136"/>
      <c r="P89" s="136"/>
      <c r="Q89" s="23"/>
      <c r="R89" s="105"/>
      <c r="S89" s="105"/>
      <c r="T89" s="136"/>
      <c r="U89" s="136"/>
      <c r="X89" s="105"/>
      <c r="Y89" s="105"/>
      <c r="Z89" s="23"/>
      <c r="AB89" s="23"/>
      <c r="AD89" s="23"/>
      <c r="AE89" s="23"/>
      <c r="AF89" s="23"/>
      <c r="AG89" s="23"/>
      <c r="AH89" s="23"/>
      <c r="AI89" s="23"/>
      <c r="AJ89" s="23"/>
      <c r="AK89" s="23"/>
      <c r="AL89" s="23"/>
      <c r="AM89" s="250"/>
    </row>
    <row r="90" spans="1:39" ht="14.1" customHeight="1">
      <c r="A90" s="23"/>
      <c r="B90" s="23"/>
      <c r="C90" s="23"/>
      <c r="E90" s="23"/>
      <c r="G90" s="23"/>
      <c r="H90" s="23"/>
      <c r="L90" s="23"/>
      <c r="O90" s="136"/>
      <c r="P90" s="136"/>
      <c r="Q90" s="23"/>
      <c r="R90" s="105"/>
      <c r="S90" s="105"/>
      <c r="T90" s="136"/>
      <c r="U90" s="136"/>
      <c r="X90" s="105"/>
      <c r="Y90" s="105"/>
      <c r="Z90" s="23"/>
      <c r="AB90" s="23"/>
      <c r="AC90" s="23"/>
      <c r="AD90" s="23"/>
      <c r="AE90" s="23"/>
      <c r="AF90" s="23"/>
      <c r="AG90" s="23"/>
      <c r="AH90" s="23"/>
      <c r="AI90" s="23"/>
      <c r="AJ90" s="23"/>
      <c r="AM90" s="250"/>
    </row>
    <row r="91" spans="1:39" ht="14.1" customHeight="1">
      <c r="A91" s="23"/>
      <c r="B91" s="23"/>
      <c r="C91" s="23"/>
      <c r="E91" s="23"/>
      <c r="F91" s="23"/>
      <c r="G91" s="23"/>
      <c r="H91" s="23"/>
      <c r="I91" s="23"/>
      <c r="J91" s="23"/>
      <c r="K91" s="23"/>
      <c r="L91" s="23"/>
      <c r="M91" s="23"/>
      <c r="N91" s="23"/>
      <c r="O91" s="23"/>
      <c r="P91" s="105"/>
      <c r="Q91" s="105"/>
      <c r="S91" s="23"/>
      <c r="Y91" s="105"/>
      <c r="Z91" s="105"/>
      <c r="AA91" s="23"/>
      <c r="AB91" s="23"/>
      <c r="AC91" s="23"/>
      <c r="AD91" s="23"/>
      <c r="AE91" s="23"/>
      <c r="AF91" s="23"/>
      <c r="AG91" s="23"/>
      <c r="AH91" s="23"/>
      <c r="AI91" s="23"/>
      <c r="AJ91" s="23"/>
      <c r="AK91" s="23"/>
      <c r="AL91" s="23"/>
      <c r="AM91" s="250"/>
    </row>
    <row r="92" spans="1:39" ht="14.1" customHeight="1">
      <c r="A92" s="23"/>
      <c r="B92" s="23"/>
      <c r="AM92" s="250"/>
    </row>
    <row r="93" spans="1:39" ht="14.1" customHeight="1">
      <c r="A93" s="23"/>
      <c r="B93" s="23"/>
      <c r="C93" s="23"/>
      <c r="S93" s="23"/>
      <c r="T93" s="133"/>
      <c r="U93" s="133"/>
      <c r="V93" s="23"/>
      <c r="W93" s="40"/>
      <c r="X93" s="40"/>
      <c r="Y93" s="23"/>
      <c r="Z93" s="23"/>
      <c r="AB93" s="35"/>
      <c r="AC93" s="35"/>
      <c r="AD93" s="35"/>
      <c r="AE93" s="35"/>
      <c r="AF93" s="35"/>
      <c r="AG93" s="35"/>
      <c r="AH93" s="35"/>
      <c r="AI93" s="35"/>
      <c r="AJ93" s="35"/>
      <c r="AK93" s="35"/>
      <c r="AL93" s="35"/>
      <c r="AM93" s="250"/>
    </row>
    <row r="94" spans="1:39" ht="14.1" customHeight="1">
      <c r="A94" s="23"/>
      <c r="B94" s="23"/>
      <c r="C94" s="23"/>
      <c r="S94" s="23"/>
      <c r="T94" s="133"/>
      <c r="U94" s="133"/>
      <c r="V94" s="23"/>
      <c r="W94" s="40"/>
      <c r="X94" s="40"/>
      <c r="Y94" s="23"/>
      <c r="Z94" s="23"/>
      <c r="AB94" s="35"/>
      <c r="AC94" s="35"/>
      <c r="AD94" s="35"/>
      <c r="AE94" s="35"/>
      <c r="AF94" s="35"/>
      <c r="AG94" s="35"/>
      <c r="AH94" s="35"/>
      <c r="AI94" s="35"/>
      <c r="AJ94" s="35"/>
      <c r="AK94" s="35"/>
      <c r="AL94" s="35"/>
      <c r="AM94" s="250"/>
    </row>
  </sheetData>
  <sheetProtection algorithmName="SHA-512" hashValue="lsA/NMQaVf1oV3+9+XpYKrj9XvHHyiyjhAqfOTtR0DQy9EoW1ck9Yhu4gpLUoftMfViQ4CQuoTBtdf3tfGVRNg==" saltValue="f2l6uYpGMjAuEs2hWFDjgw==" spinCount="100000" sheet="1" formatCells="0" formatColumns="0" formatRows="0" insertColumns="0" insertRows="0"/>
  <mergeCells count="281">
    <mergeCell ref="AX62:BJ63"/>
    <mergeCell ref="AX64:AZ64"/>
    <mergeCell ref="BB64:BD64"/>
    <mergeCell ref="BF64:BJ64"/>
    <mergeCell ref="AX65:BJ66"/>
    <mergeCell ref="E57:U57"/>
    <mergeCell ref="V57:Y57"/>
    <mergeCell ref="E58:T58"/>
    <mergeCell ref="V58:Y58"/>
    <mergeCell ref="E59:Z59"/>
    <mergeCell ref="E61:Z62"/>
    <mergeCell ref="E46:Z46"/>
    <mergeCell ref="AC47:AL49"/>
    <mergeCell ref="E48:Z48"/>
    <mergeCell ref="E50:Z51"/>
    <mergeCell ref="B53:C53"/>
    <mergeCell ref="D53:Y53"/>
    <mergeCell ref="AC53:AL54"/>
    <mergeCell ref="E54:Z55"/>
    <mergeCell ref="B42:C42"/>
    <mergeCell ref="D42:Y42"/>
    <mergeCell ref="AC42:AL43"/>
    <mergeCell ref="E43:T43"/>
    <mergeCell ref="V43:Y43"/>
    <mergeCell ref="E44:T44"/>
    <mergeCell ref="V44:Y44"/>
    <mergeCell ref="AC44:AL45"/>
    <mergeCell ref="AA39:AB39"/>
    <mergeCell ref="AC39:AD39"/>
    <mergeCell ref="AE39:AF39"/>
    <mergeCell ref="AG39:AH39"/>
    <mergeCell ref="AI39:AJ39"/>
    <mergeCell ref="E40:AJ40"/>
    <mergeCell ref="AI38:AJ38"/>
    <mergeCell ref="D39:I39"/>
    <mergeCell ref="J39:L39"/>
    <mergeCell ref="M39:N39"/>
    <mergeCell ref="O39:P39"/>
    <mergeCell ref="Q39:R39"/>
    <mergeCell ref="S39:T39"/>
    <mergeCell ref="U39:V39"/>
    <mergeCell ref="W39:X39"/>
    <mergeCell ref="Y39:Z39"/>
    <mergeCell ref="W38:X38"/>
    <mergeCell ref="Y38:Z38"/>
    <mergeCell ref="AA38:AB38"/>
    <mergeCell ref="AC38:AD38"/>
    <mergeCell ref="AE38:AF38"/>
    <mergeCell ref="AG38:AH38"/>
    <mergeCell ref="D37:I37"/>
    <mergeCell ref="J37:L37"/>
    <mergeCell ref="M37:N37"/>
    <mergeCell ref="O37:P37"/>
    <mergeCell ref="Q37:R37"/>
    <mergeCell ref="AE37:AF37"/>
    <mergeCell ref="AG37:AH37"/>
    <mergeCell ref="AI37:AJ37"/>
    <mergeCell ref="D38:I38"/>
    <mergeCell ref="J38:L38"/>
    <mergeCell ref="M38:N38"/>
    <mergeCell ref="O38:P38"/>
    <mergeCell ref="Q38:R38"/>
    <mergeCell ref="S38:T38"/>
    <mergeCell ref="U38:V38"/>
    <mergeCell ref="S37:T37"/>
    <mergeCell ref="U37:V37"/>
    <mergeCell ref="W37:X37"/>
    <mergeCell ref="Y37:Z37"/>
    <mergeCell ref="AA37:AB37"/>
    <mergeCell ref="AC37:AD37"/>
    <mergeCell ref="AA35:AB35"/>
    <mergeCell ref="AC35:AD35"/>
    <mergeCell ref="AE35:AF35"/>
    <mergeCell ref="AG35:AH35"/>
    <mergeCell ref="AA36:AB36"/>
    <mergeCell ref="AC36:AD36"/>
    <mergeCell ref="AE36:AF36"/>
    <mergeCell ref="AG36:AH36"/>
    <mergeCell ref="AI36:AJ36"/>
    <mergeCell ref="D36:I36"/>
    <mergeCell ref="J36:L36"/>
    <mergeCell ref="M36:N36"/>
    <mergeCell ref="O36:P36"/>
    <mergeCell ref="Q36:R36"/>
    <mergeCell ref="S36:T36"/>
    <mergeCell ref="U36:V36"/>
    <mergeCell ref="W36:X36"/>
    <mergeCell ref="Y36:Z36"/>
    <mergeCell ref="D34:I34"/>
    <mergeCell ref="J34:L34"/>
    <mergeCell ref="M34:N34"/>
    <mergeCell ref="O34:P34"/>
    <mergeCell ref="Q34:R34"/>
    <mergeCell ref="AE34:AF34"/>
    <mergeCell ref="AG34:AH34"/>
    <mergeCell ref="AI34:AJ34"/>
    <mergeCell ref="D35:I35"/>
    <mergeCell ref="J35:L35"/>
    <mergeCell ref="M35:N35"/>
    <mergeCell ref="O35:P35"/>
    <mergeCell ref="Q35:R35"/>
    <mergeCell ref="S35:T35"/>
    <mergeCell ref="U35:V35"/>
    <mergeCell ref="S34:T34"/>
    <mergeCell ref="U34:V34"/>
    <mergeCell ref="W34:X34"/>
    <mergeCell ref="Y34:Z34"/>
    <mergeCell ref="AA34:AB34"/>
    <mergeCell ref="AC34:AD34"/>
    <mergeCell ref="AI35:AJ35"/>
    <mergeCell ref="W35:X35"/>
    <mergeCell ref="Y35:Z35"/>
    <mergeCell ref="AI32:AJ32"/>
    <mergeCell ref="W32:X32"/>
    <mergeCell ref="Y32:Z32"/>
    <mergeCell ref="D33:I33"/>
    <mergeCell ref="J33:L33"/>
    <mergeCell ref="M33:N33"/>
    <mergeCell ref="O33:P33"/>
    <mergeCell ref="Q33:R33"/>
    <mergeCell ref="S33:T33"/>
    <mergeCell ref="U33:V33"/>
    <mergeCell ref="W33:X33"/>
    <mergeCell ref="Y33:Z33"/>
    <mergeCell ref="AA32:AB32"/>
    <mergeCell ref="AC32:AD32"/>
    <mergeCell ref="AE32:AF32"/>
    <mergeCell ref="AG32:AH32"/>
    <mergeCell ref="AA33:AB33"/>
    <mergeCell ref="AC33:AD33"/>
    <mergeCell ref="AE33:AF33"/>
    <mergeCell ref="AG33:AH33"/>
    <mergeCell ref="AI33:AJ33"/>
    <mergeCell ref="D32:I32"/>
    <mergeCell ref="J32:L32"/>
    <mergeCell ref="M32:N32"/>
    <mergeCell ref="O32:P32"/>
    <mergeCell ref="Q32:R32"/>
    <mergeCell ref="S32:T32"/>
    <mergeCell ref="U32:V32"/>
    <mergeCell ref="S31:T31"/>
    <mergeCell ref="U31:V31"/>
    <mergeCell ref="AI30:AJ30"/>
    <mergeCell ref="D29:I29"/>
    <mergeCell ref="J29:L29"/>
    <mergeCell ref="M29:N29"/>
    <mergeCell ref="D31:I31"/>
    <mergeCell ref="J31:L31"/>
    <mergeCell ref="M31:N31"/>
    <mergeCell ref="O31:P31"/>
    <mergeCell ref="Q31:R31"/>
    <mergeCell ref="AE31:AF31"/>
    <mergeCell ref="AG31:AH31"/>
    <mergeCell ref="AI31:AJ31"/>
    <mergeCell ref="W31:X31"/>
    <mergeCell ref="Y31:Z31"/>
    <mergeCell ref="AA31:AB31"/>
    <mergeCell ref="AC31:AD31"/>
    <mergeCell ref="W29:X29"/>
    <mergeCell ref="Y29:Z29"/>
    <mergeCell ref="AA29:AB29"/>
    <mergeCell ref="AC29:AD29"/>
    <mergeCell ref="AE29:AF29"/>
    <mergeCell ref="AG29:AH29"/>
    <mergeCell ref="AA30:AB30"/>
    <mergeCell ref="AC30:AD30"/>
    <mergeCell ref="AE30:AF30"/>
    <mergeCell ref="AG30:AH30"/>
    <mergeCell ref="D30:I30"/>
    <mergeCell ref="J30:L30"/>
    <mergeCell ref="M30:N30"/>
    <mergeCell ref="O30:P30"/>
    <mergeCell ref="Q30:R30"/>
    <mergeCell ref="S30:T30"/>
    <mergeCell ref="U30:V30"/>
    <mergeCell ref="W30:X30"/>
    <mergeCell ref="Y30:Z30"/>
    <mergeCell ref="O29:P29"/>
    <mergeCell ref="Q29:R29"/>
    <mergeCell ref="S29:T29"/>
    <mergeCell ref="U29:V29"/>
    <mergeCell ref="O28:P28"/>
    <mergeCell ref="Q28:R28"/>
    <mergeCell ref="AE28:AF28"/>
    <mergeCell ref="AG28:AH28"/>
    <mergeCell ref="AI28:AJ28"/>
    <mergeCell ref="W28:X28"/>
    <mergeCell ref="Y28:Z28"/>
    <mergeCell ref="AA28:AB28"/>
    <mergeCell ref="AC28:AD28"/>
    <mergeCell ref="AI29:AJ29"/>
    <mergeCell ref="B22:C22"/>
    <mergeCell ref="D22:Z22"/>
    <mergeCell ref="AC22:AL22"/>
    <mergeCell ref="E23:H23"/>
    <mergeCell ref="K23:N23"/>
    <mergeCell ref="Q23:T23"/>
    <mergeCell ref="AC23:AL24"/>
    <mergeCell ref="T20:U20"/>
    <mergeCell ref="W20:X20"/>
    <mergeCell ref="Z20:AA20"/>
    <mergeCell ref="AB20:AC20"/>
    <mergeCell ref="AE20:AF20"/>
    <mergeCell ref="AH20:AI20"/>
    <mergeCell ref="S28:T28"/>
    <mergeCell ref="U28:V28"/>
    <mergeCell ref="B25:C25"/>
    <mergeCell ref="D25:Z26"/>
    <mergeCell ref="AC25:AL26"/>
    <mergeCell ref="E27:Z27"/>
    <mergeCell ref="AC27:AL27"/>
    <mergeCell ref="D28:I28"/>
    <mergeCell ref="J28:L28"/>
    <mergeCell ref="M28:N28"/>
    <mergeCell ref="AH19:AI19"/>
    <mergeCell ref="AK19:AL19"/>
    <mergeCell ref="C20:E20"/>
    <mergeCell ref="F20:G20"/>
    <mergeCell ref="I20:J20"/>
    <mergeCell ref="L20:M20"/>
    <mergeCell ref="O20:P20"/>
    <mergeCell ref="Q20:R20"/>
    <mergeCell ref="AK20:AL20"/>
    <mergeCell ref="C18:E18"/>
    <mergeCell ref="F18:G18"/>
    <mergeCell ref="I18:J18"/>
    <mergeCell ref="L18:M18"/>
    <mergeCell ref="O18:P18"/>
    <mergeCell ref="Q18:R18"/>
    <mergeCell ref="AK18:AL18"/>
    <mergeCell ref="C19:E19"/>
    <mergeCell ref="F19:G19"/>
    <mergeCell ref="I19:J19"/>
    <mergeCell ref="L19:M19"/>
    <mergeCell ref="O19:P19"/>
    <mergeCell ref="Q19:R19"/>
    <mergeCell ref="T19:U19"/>
    <mergeCell ref="W19:X19"/>
    <mergeCell ref="Z19:AA19"/>
    <mergeCell ref="T18:U18"/>
    <mergeCell ref="W18:X18"/>
    <mergeCell ref="Z18:AA18"/>
    <mergeCell ref="AB18:AC18"/>
    <mergeCell ref="AE18:AF18"/>
    <mergeCell ref="AH18:AI18"/>
    <mergeCell ref="AB19:AC19"/>
    <mergeCell ref="AE19:AF19"/>
    <mergeCell ref="AB16:AL16"/>
    <mergeCell ref="C17:E17"/>
    <mergeCell ref="F17:G17"/>
    <mergeCell ref="I17:J17"/>
    <mergeCell ref="L17:M17"/>
    <mergeCell ref="O17:P17"/>
    <mergeCell ref="Q17:R17"/>
    <mergeCell ref="T17:U17"/>
    <mergeCell ref="W17:X17"/>
    <mergeCell ref="Z17:AA17"/>
    <mergeCell ref="AB17:AC17"/>
    <mergeCell ref="AE17:AF17"/>
    <mergeCell ref="AH17:AI17"/>
    <mergeCell ref="AK17:AL17"/>
    <mergeCell ref="E15:Z15"/>
    <mergeCell ref="C16:E16"/>
    <mergeCell ref="F16:P16"/>
    <mergeCell ref="Q16:AA16"/>
    <mergeCell ref="B10:C10"/>
    <mergeCell ref="D10:Z10"/>
    <mergeCell ref="E11:H11"/>
    <mergeCell ref="J11:O11"/>
    <mergeCell ref="Q11:S11"/>
    <mergeCell ref="T11:Z11"/>
    <mergeCell ref="A1:AM1"/>
    <mergeCell ref="B3:AA3"/>
    <mergeCell ref="AB3:AM3"/>
    <mergeCell ref="E5:Z5"/>
    <mergeCell ref="B8:C8"/>
    <mergeCell ref="D8:Z8"/>
    <mergeCell ref="B13:C13"/>
    <mergeCell ref="D13:Z13"/>
    <mergeCell ref="B14:C14"/>
    <mergeCell ref="D14:Z14"/>
  </mergeCells>
  <phoneticPr fontId="4"/>
  <conditionalFormatting sqref="D29:D39 J29:J39 M29:M39 O29:O39 Q29:Q39 S29:S39 U29:U39 W29:W39 Y29:Y39 AA29:AA39 AC29:AC39 AE29:AE39 AG29:AG39 AI29:AI39">
    <cfRule type="containsBlanks" dxfId="68" priority="6">
      <formula>LEN(TRIM(D29))=0</formula>
    </cfRule>
  </conditionalFormatting>
  <conditionalFormatting sqref="E44">
    <cfRule type="containsBlanks" dxfId="67" priority="5">
      <formula>LEN(TRIM(E44))=0</formula>
    </cfRule>
  </conditionalFormatting>
  <conditionalFormatting sqref="E58">
    <cfRule type="containsBlanks" dxfId="66" priority="3">
      <formula>LEN(TRIM(E58))=0</formula>
    </cfRule>
  </conditionalFormatting>
  <conditionalFormatting sqref="F17:G20 I17:J20 L17:M20 O17:R20 T17:U20 W17:X20 Z17:AC20 AE17:AF20 AH17:AI20 AK17:AL20">
    <cfRule type="containsBlanks" dxfId="65" priority="7">
      <formula>LEN(TRIM(F17))=0</formula>
    </cfRule>
  </conditionalFormatting>
  <conditionalFormatting sqref="T11">
    <cfRule type="containsBlanks" dxfId="64" priority="1">
      <formula>LEN(TRIM(T11))=0</formula>
    </cfRule>
  </conditionalFormatting>
  <conditionalFormatting sqref="V44:Y44">
    <cfRule type="containsBlanks" dxfId="63" priority="4">
      <formula>LEN(TRIM(V44))=0</formula>
    </cfRule>
  </conditionalFormatting>
  <conditionalFormatting sqref="V58:Y58">
    <cfRule type="containsBlanks" dxfId="62" priority="2">
      <formula>LEN(TRIM(V58))=0</formula>
    </cfRule>
  </conditionalFormatting>
  <dataValidations count="1">
    <dataValidation imeMode="off" allowBlank="1" showInputMessage="1" showErrorMessage="1" sqref="M29:AJ39 F17:G20 I17:J20 L17:M20 O17:R20 T17:U20 W17:X20 Z17:AC20 AE17:AF20 AH17:AI20 AK17:AL20" xr:uid="{EF3D83A4-6C52-4EAD-B93E-E083C740D645}"/>
  </dataValidations>
  <printOptions horizontalCentered="1"/>
  <pageMargins left="0.70866141732283472" right="0.31496062992125984" top="0.27559055118110237" bottom="0.27559055118110237"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29153" r:id="rId4" name="Check Box 1">
              <controlPr defaultSize="0" autoFill="0" autoLine="0" autoPict="0">
                <anchor moveWithCells="1" sizeWithCells="1">
                  <from>
                    <xdr:col>18</xdr:col>
                    <xdr:colOff>171450</xdr:colOff>
                    <xdr:row>24</xdr:row>
                    <xdr:rowOff>133350</xdr:rowOff>
                  </from>
                  <to>
                    <xdr:col>22</xdr:col>
                    <xdr:colOff>104775</xdr:colOff>
                    <xdr:row>26</xdr:row>
                    <xdr:rowOff>38100</xdr:rowOff>
                  </to>
                </anchor>
              </controlPr>
            </control>
          </mc:Choice>
        </mc:AlternateContent>
        <mc:AlternateContent xmlns:mc="http://schemas.openxmlformats.org/markup-compatibility/2006">
          <mc:Choice Requires="x14">
            <control shapeId="1329154" r:id="rId5" name="Check Box 2">
              <controlPr defaultSize="0" autoFill="0" autoLine="0" autoPict="0">
                <anchor moveWithCells="1" sizeWithCells="1">
                  <from>
                    <xdr:col>22</xdr:col>
                    <xdr:colOff>133350</xdr:colOff>
                    <xdr:row>24</xdr:row>
                    <xdr:rowOff>133350</xdr:rowOff>
                  </from>
                  <to>
                    <xdr:col>26</xdr:col>
                    <xdr:colOff>76200</xdr:colOff>
                    <xdr:row>26</xdr:row>
                    <xdr:rowOff>38100</xdr:rowOff>
                  </to>
                </anchor>
              </controlPr>
            </control>
          </mc:Choice>
        </mc:AlternateContent>
        <mc:AlternateContent xmlns:mc="http://schemas.openxmlformats.org/markup-compatibility/2006">
          <mc:Choice Requires="x14">
            <control shapeId="1329155" r:id="rId6" name="Check Box 3">
              <controlPr defaultSize="0" autoFill="0" autoLine="0" autoPict="0">
                <anchor moveWithCells="1" sizeWithCells="1">
                  <from>
                    <xdr:col>18</xdr:col>
                    <xdr:colOff>171450</xdr:colOff>
                    <xdr:row>12</xdr:row>
                    <xdr:rowOff>142875</xdr:rowOff>
                  </from>
                  <to>
                    <xdr:col>22</xdr:col>
                    <xdr:colOff>104775</xdr:colOff>
                    <xdr:row>14</xdr:row>
                    <xdr:rowOff>19050</xdr:rowOff>
                  </to>
                </anchor>
              </controlPr>
            </control>
          </mc:Choice>
        </mc:AlternateContent>
        <mc:AlternateContent xmlns:mc="http://schemas.openxmlformats.org/markup-compatibility/2006">
          <mc:Choice Requires="x14">
            <control shapeId="1329156" r:id="rId7" name="Check Box 4">
              <controlPr defaultSize="0" autoFill="0" autoLine="0" autoPict="0">
                <anchor moveWithCells="1" sizeWithCells="1">
                  <from>
                    <xdr:col>22</xdr:col>
                    <xdr:colOff>133350</xdr:colOff>
                    <xdr:row>12</xdr:row>
                    <xdr:rowOff>142875</xdr:rowOff>
                  </from>
                  <to>
                    <xdr:col>26</xdr:col>
                    <xdr:colOff>76200</xdr:colOff>
                    <xdr:row>14</xdr:row>
                    <xdr:rowOff>19050</xdr:rowOff>
                  </to>
                </anchor>
              </controlPr>
            </control>
          </mc:Choice>
        </mc:AlternateContent>
        <mc:AlternateContent xmlns:mc="http://schemas.openxmlformats.org/markup-compatibility/2006">
          <mc:Choice Requires="x14">
            <control shapeId="1329157" r:id="rId8" name="Check Box 5">
              <controlPr defaultSize="0" autoFill="0" autoLine="0" autoPict="0">
                <anchor moveWithCells="1" sizeWithCells="1">
                  <from>
                    <xdr:col>18</xdr:col>
                    <xdr:colOff>171450</xdr:colOff>
                    <xdr:row>4</xdr:row>
                    <xdr:rowOff>123825</xdr:rowOff>
                  </from>
                  <to>
                    <xdr:col>22</xdr:col>
                    <xdr:colOff>104775</xdr:colOff>
                    <xdr:row>6</xdr:row>
                    <xdr:rowOff>28575</xdr:rowOff>
                  </to>
                </anchor>
              </controlPr>
            </control>
          </mc:Choice>
        </mc:AlternateContent>
        <mc:AlternateContent xmlns:mc="http://schemas.openxmlformats.org/markup-compatibility/2006">
          <mc:Choice Requires="x14">
            <control shapeId="1329158" r:id="rId9" name="Check Box 6">
              <controlPr defaultSize="0" autoFill="0" autoLine="0" autoPict="0">
                <anchor moveWithCells="1" sizeWithCells="1">
                  <from>
                    <xdr:col>22</xdr:col>
                    <xdr:colOff>133350</xdr:colOff>
                    <xdr:row>4</xdr:row>
                    <xdr:rowOff>123825</xdr:rowOff>
                  </from>
                  <to>
                    <xdr:col>26</xdr:col>
                    <xdr:colOff>76200</xdr:colOff>
                    <xdr:row>6</xdr:row>
                    <xdr:rowOff>28575</xdr:rowOff>
                  </to>
                </anchor>
              </controlPr>
            </control>
          </mc:Choice>
        </mc:AlternateContent>
        <mc:AlternateContent xmlns:mc="http://schemas.openxmlformats.org/markup-compatibility/2006">
          <mc:Choice Requires="x14">
            <control shapeId="1329159" r:id="rId10" name="チェック 41">
              <controlPr defaultSize="0" autoFill="0" autoLine="0" autoPict="0" altText="その他">
                <anchor moveWithCells="1">
                  <from>
                    <xdr:col>2</xdr:col>
                    <xdr:colOff>171450</xdr:colOff>
                    <xdr:row>21</xdr:row>
                    <xdr:rowOff>161925</xdr:rowOff>
                  </from>
                  <to>
                    <xdr:col>4</xdr:col>
                    <xdr:colOff>38100</xdr:colOff>
                    <xdr:row>23</xdr:row>
                    <xdr:rowOff>28575</xdr:rowOff>
                  </to>
                </anchor>
              </controlPr>
            </control>
          </mc:Choice>
        </mc:AlternateContent>
        <mc:AlternateContent xmlns:mc="http://schemas.openxmlformats.org/markup-compatibility/2006">
          <mc:Choice Requires="x14">
            <control shapeId="1329160" r:id="rId11" name="Check Box 42">
              <controlPr defaultSize="0" autoFill="0" autoLine="0" autoPict="0" altText="その他">
                <anchor moveWithCells="1">
                  <from>
                    <xdr:col>8</xdr:col>
                    <xdr:colOff>171450</xdr:colOff>
                    <xdr:row>21</xdr:row>
                    <xdr:rowOff>161925</xdr:rowOff>
                  </from>
                  <to>
                    <xdr:col>10</xdr:col>
                    <xdr:colOff>38100</xdr:colOff>
                    <xdr:row>23</xdr:row>
                    <xdr:rowOff>28575</xdr:rowOff>
                  </to>
                </anchor>
              </controlPr>
            </control>
          </mc:Choice>
        </mc:AlternateContent>
        <mc:AlternateContent xmlns:mc="http://schemas.openxmlformats.org/markup-compatibility/2006">
          <mc:Choice Requires="x14">
            <control shapeId="1329161" r:id="rId12" name="Check Box 43">
              <controlPr defaultSize="0" autoFill="0" autoLine="0" autoPict="0" altText="その他">
                <anchor moveWithCells="1">
                  <from>
                    <xdr:col>14</xdr:col>
                    <xdr:colOff>171450</xdr:colOff>
                    <xdr:row>21</xdr:row>
                    <xdr:rowOff>161925</xdr:rowOff>
                  </from>
                  <to>
                    <xdr:col>16</xdr:col>
                    <xdr:colOff>38100</xdr:colOff>
                    <xdr:row>23</xdr:row>
                    <xdr:rowOff>28575</xdr:rowOff>
                  </to>
                </anchor>
              </controlPr>
            </control>
          </mc:Choice>
        </mc:AlternateContent>
        <mc:AlternateContent xmlns:mc="http://schemas.openxmlformats.org/markup-compatibility/2006">
          <mc:Choice Requires="x14">
            <control shapeId="1329162" r:id="rId13" name="Check Box 10">
              <controlPr defaultSize="0" autoFill="0" autoLine="0" autoPict="0">
                <anchor moveWithCells="1" sizeWithCells="1">
                  <from>
                    <xdr:col>18</xdr:col>
                    <xdr:colOff>171450</xdr:colOff>
                    <xdr:row>49</xdr:row>
                    <xdr:rowOff>123825</xdr:rowOff>
                  </from>
                  <to>
                    <xdr:col>22</xdr:col>
                    <xdr:colOff>104775</xdr:colOff>
                    <xdr:row>51</xdr:row>
                    <xdr:rowOff>28575</xdr:rowOff>
                  </to>
                </anchor>
              </controlPr>
            </control>
          </mc:Choice>
        </mc:AlternateContent>
        <mc:AlternateContent xmlns:mc="http://schemas.openxmlformats.org/markup-compatibility/2006">
          <mc:Choice Requires="x14">
            <control shapeId="1329163" r:id="rId14" name="Check Box 11">
              <controlPr defaultSize="0" autoFill="0" autoLine="0" autoPict="0">
                <anchor moveWithCells="1" sizeWithCells="1">
                  <from>
                    <xdr:col>22</xdr:col>
                    <xdr:colOff>133350</xdr:colOff>
                    <xdr:row>49</xdr:row>
                    <xdr:rowOff>123825</xdr:rowOff>
                  </from>
                  <to>
                    <xdr:col>26</xdr:col>
                    <xdr:colOff>76200</xdr:colOff>
                    <xdr:row>51</xdr:row>
                    <xdr:rowOff>28575</xdr:rowOff>
                  </to>
                </anchor>
              </controlPr>
            </control>
          </mc:Choice>
        </mc:AlternateContent>
        <mc:AlternateContent xmlns:mc="http://schemas.openxmlformats.org/markup-compatibility/2006">
          <mc:Choice Requires="x14">
            <control shapeId="1329164" r:id="rId15" name="Check Box 12">
              <controlPr defaultSize="0" autoFill="0" autoLine="0" autoPict="0">
                <anchor moveWithCells="1" sizeWithCells="1">
                  <from>
                    <xdr:col>18</xdr:col>
                    <xdr:colOff>171450</xdr:colOff>
                    <xdr:row>44</xdr:row>
                    <xdr:rowOff>142875</xdr:rowOff>
                  </from>
                  <to>
                    <xdr:col>22</xdr:col>
                    <xdr:colOff>104775</xdr:colOff>
                    <xdr:row>46</xdr:row>
                    <xdr:rowOff>38100</xdr:rowOff>
                  </to>
                </anchor>
              </controlPr>
            </control>
          </mc:Choice>
        </mc:AlternateContent>
        <mc:AlternateContent xmlns:mc="http://schemas.openxmlformats.org/markup-compatibility/2006">
          <mc:Choice Requires="x14">
            <control shapeId="1329165" r:id="rId16" name="Check Box 13">
              <controlPr defaultSize="0" autoFill="0" autoLine="0" autoPict="0">
                <anchor moveWithCells="1" sizeWithCells="1">
                  <from>
                    <xdr:col>22</xdr:col>
                    <xdr:colOff>133350</xdr:colOff>
                    <xdr:row>44</xdr:row>
                    <xdr:rowOff>142875</xdr:rowOff>
                  </from>
                  <to>
                    <xdr:col>26</xdr:col>
                    <xdr:colOff>76200</xdr:colOff>
                    <xdr:row>46</xdr:row>
                    <xdr:rowOff>38100</xdr:rowOff>
                  </to>
                </anchor>
              </controlPr>
            </control>
          </mc:Choice>
        </mc:AlternateContent>
        <mc:AlternateContent xmlns:mc="http://schemas.openxmlformats.org/markup-compatibility/2006">
          <mc:Choice Requires="x14">
            <control shapeId="1329166" r:id="rId17" name="Check Box 14">
              <controlPr defaultSize="0" autoFill="0" autoLine="0" autoPict="0">
                <anchor moveWithCells="1" sizeWithCells="1">
                  <from>
                    <xdr:col>18</xdr:col>
                    <xdr:colOff>171450</xdr:colOff>
                    <xdr:row>46</xdr:row>
                    <xdr:rowOff>142875</xdr:rowOff>
                  </from>
                  <to>
                    <xdr:col>22</xdr:col>
                    <xdr:colOff>104775</xdr:colOff>
                    <xdr:row>48</xdr:row>
                    <xdr:rowOff>47625</xdr:rowOff>
                  </to>
                </anchor>
              </controlPr>
            </control>
          </mc:Choice>
        </mc:AlternateContent>
        <mc:AlternateContent xmlns:mc="http://schemas.openxmlformats.org/markup-compatibility/2006">
          <mc:Choice Requires="x14">
            <control shapeId="1329167" r:id="rId18" name="Check Box 15">
              <controlPr defaultSize="0" autoFill="0" autoLine="0" autoPict="0">
                <anchor moveWithCells="1" sizeWithCells="1">
                  <from>
                    <xdr:col>22</xdr:col>
                    <xdr:colOff>133350</xdr:colOff>
                    <xdr:row>46</xdr:row>
                    <xdr:rowOff>142875</xdr:rowOff>
                  </from>
                  <to>
                    <xdr:col>26</xdr:col>
                    <xdr:colOff>76200</xdr:colOff>
                    <xdr:row>48</xdr:row>
                    <xdr:rowOff>47625</xdr:rowOff>
                  </to>
                </anchor>
              </controlPr>
            </control>
          </mc:Choice>
        </mc:AlternateContent>
        <mc:AlternateContent xmlns:mc="http://schemas.openxmlformats.org/markup-compatibility/2006">
          <mc:Choice Requires="x14">
            <control shapeId="1329168" r:id="rId19" name="Check Box 16">
              <controlPr defaultSize="0" autoFill="0" autoLine="0" autoPict="0">
                <anchor moveWithCells="1" sizeWithCells="1">
                  <from>
                    <xdr:col>18</xdr:col>
                    <xdr:colOff>171450</xdr:colOff>
                    <xdr:row>6</xdr:row>
                    <xdr:rowOff>133350</xdr:rowOff>
                  </from>
                  <to>
                    <xdr:col>22</xdr:col>
                    <xdr:colOff>104775</xdr:colOff>
                    <xdr:row>8</xdr:row>
                    <xdr:rowOff>38100</xdr:rowOff>
                  </to>
                </anchor>
              </controlPr>
            </control>
          </mc:Choice>
        </mc:AlternateContent>
        <mc:AlternateContent xmlns:mc="http://schemas.openxmlformats.org/markup-compatibility/2006">
          <mc:Choice Requires="x14">
            <control shapeId="1329169" r:id="rId20" name="Check Box 17">
              <controlPr defaultSize="0" autoFill="0" autoLine="0" autoPict="0">
                <anchor moveWithCells="1" sizeWithCells="1">
                  <from>
                    <xdr:col>22</xdr:col>
                    <xdr:colOff>133350</xdr:colOff>
                    <xdr:row>6</xdr:row>
                    <xdr:rowOff>133350</xdr:rowOff>
                  </from>
                  <to>
                    <xdr:col>26</xdr:col>
                    <xdr:colOff>76200</xdr:colOff>
                    <xdr:row>8</xdr:row>
                    <xdr:rowOff>38100</xdr:rowOff>
                  </to>
                </anchor>
              </controlPr>
            </control>
          </mc:Choice>
        </mc:AlternateContent>
        <mc:AlternateContent xmlns:mc="http://schemas.openxmlformats.org/markup-compatibility/2006">
          <mc:Choice Requires="x14">
            <control shapeId="1329170" r:id="rId21" name="Check Box 18">
              <controlPr defaultSize="0" autoFill="0" autoLine="0" autoPict="0">
                <anchor moveWithCells="1">
                  <from>
                    <xdr:col>18</xdr:col>
                    <xdr:colOff>171450</xdr:colOff>
                    <xdr:row>54</xdr:row>
                    <xdr:rowOff>161925</xdr:rowOff>
                  </from>
                  <to>
                    <xdr:col>22</xdr:col>
                    <xdr:colOff>9525</xdr:colOff>
                    <xdr:row>56</xdr:row>
                    <xdr:rowOff>19050</xdr:rowOff>
                  </to>
                </anchor>
              </controlPr>
            </control>
          </mc:Choice>
        </mc:AlternateContent>
        <mc:AlternateContent xmlns:mc="http://schemas.openxmlformats.org/markup-compatibility/2006">
          <mc:Choice Requires="x14">
            <control shapeId="1329171" r:id="rId22" name="Check Box 19">
              <controlPr defaultSize="0" autoFill="0" autoLine="0" autoPict="0">
                <anchor moveWithCells="1">
                  <from>
                    <xdr:col>22</xdr:col>
                    <xdr:colOff>47625</xdr:colOff>
                    <xdr:row>54</xdr:row>
                    <xdr:rowOff>161925</xdr:rowOff>
                  </from>
                  <to>
                    <xdr:col>25</xdr:col>
                    <xdr:colOff>66675</xdr:colOff>
                    <xdr:row>56</xdr:row>
                    <xdr:rowOff>9525</xdr:rowOff>
                  </to>
                </anchor>
              </controlPr>
            </control>
          </mc:Choice>
        </mc:AlternateContent>
        <mc:AlternateContent xmlns:mc="http://schemas.openxmlformats.org/markup-compatibility/2006">
          <mc:Choice Requires="x14">
            <control shapeId="1329172" r:id="rId23" name="Check Box 20">
              <controlPr defaultSize="0" autoFill="0" autoLine="0" autoPict="0">
                <anchor moveWithCells="1">
                  <from>
                    <xdr:col>18</xdr:col>
                    <xdr:colOff>171450</xdr:colOff>
                    <xdr:row>58</xdr:row>
                    <xdr:rowOff>0</xdr:rowOff>
                  </from>
                  <to>
                    <xdr:col>22</xdr:col>
                    <xdr:colOff>9525</xdr:colOff>
                    <xdr:row>59</xdr:row>
                    <xdr:rowOff>28575</xdr:rowOff>
                  </to>
                </anchor>
              </controlPr>
            </control>
          </mc:Choice>
        </mc:AlternateContent>
        <mc:AlternateContent xmlns:mc="http://schemas.openxmlformats.org/markup-compatibility/2006">
          <mc:Choice Requires="x14">
            <control shapeId="1329173" r:id="rId24" name="Check Box 21">
              <controlPr defaultSize="0" autoFill="0" autoLine="0" autoPict="0">
                <anchor moveWithCells="1">
                  <from>
                    <xdr:col>22</xdr:col>
                    <xdr:colOff>47625</xdr:colOff>
                    <xdr:row>58</xdr:row>
                    <xdr:rowOff>0</xdr:rowOff>
                  </from>
                  <to>
                    <xdr:col>25</xdr:col>
                    <xdr:colOff>66675</xdr:colOff>
                    <xdr:row>59</xdr:row>
                    <xdr:rowOff>19050</xdr:rowOff>
                  </to>
                </anchor>
              </controlPr>
            </control>
          </mc:Choice>
        </mc:AlternateContent>
        <mc:AlternateContent xmlns:mc="http://schemas.openxmlformats.org/markup-compatibility/2006">
          <mc:Choice Requires="x14">
            <control shapeId="1329174" r:id="rId25" name="Check Box 22">
              <controlPr defaultSize="0" autoFill="0" autoLine="0" autoPict="0">
                <anchor moveWithCells="1">
                  <from>
                    <xdr:col>18</xdr:col>
                    <xdr:colOff>171450</xdr:colOff>
                    <xdr:row>60</xdr:row>
                    <xdr:rowOff>161925</xdr:rowOff>
                  </from>
                  <to>
                    <xdr:col>22</xdr:col>
                    <xdr:colOff>9525</xdr:colOff>
                    <xdr:row>62</xdr:row>
                    <xdr:rowOff>19050</xdr:rowOff>
                  </to>
                </anchor>
              </controlPr>
            </control>
          </mc:Choice>
        </mc:AlternateContent>
        <mc:AlternateContent xmlns:mc="http://schemas.openxmlformats.org/markup-compatibility/2006">
          <mc:Choice Requires="x14">
            <control shapeId="1329175" r:id="rId26" name="Check Box 23">
              <controlPr defaultSize="0" autoFill="0" autoLine="0" autoPict="0">
                <anchor moveWithCells="1">
                  <from>
                    <xdr:col>22</xdr:col>
                    <xdr:colOff>47625</xdr:colOff>
                    <xdr:row>60</xdr:row>
                    <xdr:rowOff>161925</xdr:rowOff>
                  </from>
                  <to>
                    <xdr:col>25</xdr:col>
                    <xdr:colOff>66675</xdr:colOff>
                    <xdr:row>62</xdr:row>
                    <xdr:rowOff>9525</xdr:rowOff>
                  </to>
                </anchor>
              </controlPr>
            </control>
          </mc:Choice>
        </mc:AlternateContent>
        <mc:AlternateContent xmlns:mc="http://schemas.openxmlformats.org/markup-compatibility/2006">
          <mc:Choice Requires="x14">
            <control shapeId="1329176" r:id="rId27" name="Check Box 24">
              <controlPr defaultSize="0" autoFill="0" autoLine="0" autoPict="0" altText="その他">
                <anchor moveWithCells="1">
                  <from>
                    <xdr:col>2</xdr:col>
                    <xdr:colOff>161925</xdr:colOff>
                    <xdr:row>9</xdr:row>
                    <xdr:rowOff>161925</xdr:rowOff>
                  </from>
                  <to>
                    <xdr:col>4</xdr:col>
                    <xdr:colOff>28575</xdr:colOff>
                    <xdr:row>11</xdr:row>
                    <xdr:rowOff>28575</xdr:rowOff>
                  </to>
                </anchor>
              </controlPr>
            </control>
          </mc:Choice>
        </mc:AlternateContent>
        <mc:AlternateContent xmlns:mc="http://schemas.openxmlformats.org/markup-compatibility/2006">
          <mc:Choice Requires="x14">
            <control shapeId="1329177" r:id="rId28" name="Check Box 25">
              <controlPr defaultSize="0" autoFill="0" autoLine="0" autoPict="0" altText="その他">
                <anchor moveWithCells="1">
                  <from>
                    <xdr:col>7</xdr:col>
                    <xdr:colOff>161925</xdr:colOff>
                    <xdr:row>9</xdr:row>
                    <xdr:rowOff>161925</xdr:rowOff>
                  </from>
                  <to>
                    <xdr:col>9</xdr:col>
                    <xdr:colOff>28575</xdr:colOff>
                    <xdr:row>11</xdr:row>
                    <xdr:rowOff>28575</xdr:rowOff>
                  </to>
                </anchor>
              </controlPr>
            </control>
          </mc:Choice>
        </mc:AlternateContent>
        <mc:AlternateContent xmlns:mc="http://schemas.openxmlformats.org/markup-compatibility/2006">
          <mc:Choice Requires="x14">
            <control shapeId="1329178" r:id="rId29" name="Check Box 26">
              <controlPr defaultSize="0" autoFill="0" autoLine="0" autoPict="0" altText="その他">
                <anchor moveWithCells="1">
                  <from>
                    <xdr:col>14</xdr:col>
                    <xdr:colOff>152400</xdr:colOff>
                    <xdr:row>9</xdr:row>
                    <xdr:rowOff>161925</xdr:rowOff>
                  </from>
                  <to>
                    <xdr:col>16</xdr:col>
                    <xdr:colOff>19050</xdr:colOff>
                    <xdr:row>11</xdr:row>
                    <xdr:rowOff>28575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B5BC-0677-4598-983D-E5834790C00E}">
  <sheetPr>
    <tabColor theme="8" tint="0.59999389629810485"/>
  </sheetPr>
  <dimension ref="A1:CE74"/>
  <sheetViews>
    <sheetView showGridLines="0" view="pageBreakPreview" zoomScaleNormal="100" zoomScaleSheetLayoutView="100" workbookViewId="0">
      <selection activeCell="AE6" sqref="AE6"/>
    </sheetView>
  </sheetViews>
  <sheetFormatPr defaultColWidth="8" defaultRowHeight="12"/>
  <cols>
    <col min="1" max="2" width="1.375" style="22" customWidth="1"/>
    <col min="3" max="26" width="2.375" style="22" customWidth="1"/>
    <col min="27" max="27" width="2.375" style="105" customWidth="1"/>
    <col min="28" max="72" width="2.375" style="22" customWidth="1"/>
    <col min="73" max="16384" width="8" style="22"/>
  </cols>
  <sheetData>
    <row r="1" spans="1:44" ht="14.1" customHeight="1">
      <c r="A1" s="1337" t="s">
        <v>1462</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N1" s="194"/>
      <c r="AO1" s="194"/>
      <c r="AP1" s="194"/>
      <c r="AQ1" s="194"/>
      <c r="AR1" s="194"/>
    </row>
    <row r="2" spans="1:44" ht="5.0999999999999996" customHeight="1" thickBot="1"/>
    <row r="3" spans="1:44" ht="14.1" customHeight="1">
      <c r="B3" s="1339" t="s">
        <v>348</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1" t="s">
        <v>117</v>
      </c>
      <c r="AB3" s="1342"/>
      <c r="AC3" s="1342"/>
      <c r="AD3" s="1342"/>
      <c r="AE3" s="1342"/>
      <c r="AF3" s="1342"/>
      <c r="AG3" s="1342"/>
      <c r="AH3" s="1342"/>
      <c r="AI3" s="1342"/>
      <c r="AJ3" s="1342"/>
      <c r="AK3" s="1342"/>
      <c r="AL3" s="1343"/>
    </row>
    <row r="4" spans="1:44" ht="6.95" customHeight="1">
      <c r="A4" s="23"/>
      <c r="B4" s="247"/>
      <c r="C4" s="23"/>
      <c r="D4" s="23"/>
      <c r="E4" s="23"/>
      <c r="F4" s="23"/>
      <c r="G4" s="23"/>
      <c r="H4" s="23"/>
      <c r="I4" s="23"/>
      <c r="J4" s="23"/>
      <c r="K4" s="23"/>
      <c r="L4" s="23"/>
      <c r="M4" s="23"/>
      <c r="N4" s="23"/>
      <c r="O4" s="23"/>
      <c r="P4" s="23"/>
      <c r="Q4" s="23"/>
      <c r="R4" s="23"/>
      <c r="S4" s="23"/>
      <c r="T4" s="23"/>
      <c r="U4" s="179"/>
      <c r="V4" s="179"/>
      <c r="W4" s="23"/>
      <c r="X4" s="179"/>
      <c r="Y4" s="179"/>
      <c r="Z4" s="23"/>
      <c r="AA4" s="251"/>
      <c r="AB4" s="243"/>
      <c r="AC4" s="243"/>
      <c r="AD4" s="243"/>
      <c r="AE4" s="243"/>
      <c r="AF4" s="243"/>
      <c r="AG4" s="243"/>
      <c r="AH4" s="243"/>
      <c r="AI4" s="243"/>
      <c r="AJ4" s="243"/>
      <c r="AK4" s="243"/>
      <c r="AL4" s="252"/>
    </row>
    <row r="5" spans="1:44" ht="14.1" customHeight="1">
      <c r="A5" s="23"/>
      <c r="B5" s="29"/>
      <c r="D5" s="244" t="s">
        <v>308</v>
      </c>
      <c r="E5" s="4212" t="s">
        <v>923</v>
      </c>
      <c r="F5" s="4212"/>
      <c r="G5" s="4212"/>
      <c r="H5" s="4212"/>
      <c r="I5" s="4212"/>
      <c r="J5" s="4212"/>
      <c r="K5" s="4212"/>
      <c r="L5" s="4212"/>
      <c r="M5" s="4212"/>
      <c r="N5" s="4212"/>
      <c r="O5" s="4212"/>
      <c r="P5" s="4212"/>
      <c r="Q5" s="4212"/>
      <c r="R5" s="4212"/>
      <c r="S5" s="4212"/>
      <c r="T5" s="4212"/>
      <c r="U5" s="4212"/>
      <c r="V5" s="4212"/>
      <c r="W5" s="4212"/>
      <c r="X5" s="4212"/>
      <c r="Y5" s="4212"/>
      <c r="Z5" s="246"/>
      <c r="AA5" s="245"/>
      <c r="AB5" s="160"/>
      <c r="AC5" s="160"/>
      <c r="AD5" s="160"/>
      <c r="AE5" s="160"/>
      <c r="AF5" s="160"/>
      <c r="AG5" s="160"/>
      <c r="AH5" s="160"/>
      <c r="AI5" s="160"/>
      <c r="AJ5" s="160"/>
      <c r="AK5" s="160"/>
      <c r="AL5" s="32"/>
    </row>
    <row r="6" spans="1:44" ht="14.1" customHeight="1">
      <c r="A6" s="23"/>
      <c r="B6" s="29"/>
      <c r="C6" s="23"/>
      <c r="Z6" s="23"/>
      <c r="AA6" s="31"/>
      <c r="AL6" s="32"/>
    </row>
    <row r="7" spans="1:44" ht="14.1" customHeight="1">
      <c r="A7" s="23"/>
      <c r="B7" s="29"/>
      <c r="Z7" s="254"/>
      <c r="AA7" s="176"/>
      <c r="AB7" s="160"/>
      <c r="AC7" s="160"/>
      <c r="AD7" s="160"/>
      <c r="AE7" s="160"/>
      <c r="AF7" s="160"/>
      <c r="AG7" s="160"/>
      <c r="AH7" s="160"/>
      <c r="AI7" s="160"/>
      <c r="AJ7" s="160"/>
      <c r="AK7" s="160"/>
      <c r="AL7" s="206"/>
    </row>
    <row r="8" spans="1:44" ht="14.1" customHeight="1">
      <c r="A8" s="23"/>
      <c r="B8" s="29"/>
      <c r="D8" s="248" t="s">
        <v>453</v>
      </c>
      <c r="E8" s="4213" t="s">
        <v>1461</v>
      </c>
      <c r="F8" s="4213"/>
      <c r="G8" s="4213"/>
      <c r="H8" s="4213"/>
      <c r="I8" s="4213"/>
      <c r="J8" s="4213"/>
      <c r="K8" s="4213"/>
      <c r="L8" s="4213"/>
      <c r="M8" s="4213"/>
      <c r="N8" s="4213"/>
      <c r="O8" s="4213"/>
      <c r="P8" s="4213"/>
      <c r="Q8" s="4213"/>
      <c r="R8" s="4213"/>
      <c r="S8" s="4213"/>
      <c r="T8" s="4213"/>
      <c r="U8" s="4213"/>
      <c r="V8" s="4213"/>
      <c r="W8" s="4213"/>
      <c r="X8" s="4213"/>
      <c r="Y8" s="4213"/>
      <c r="Z8" s="254"/>
      <c r="AA8" s="36"/>
      <c r="AB8" s="160"/>
      <c r="AC8" s="160"/>
      <c r="AD8" s="160"/>
      <c r="AE8" s="160"/>
      <c r="AF8" s="160"/>
      <c r="AG8" s="160"/>
      <c r="AH8" s="160"/>
      <c r="AI8" s="160"/>
      <c r="AJ8" s="160"/>
      <c r="AK8" s="160"/>
      <c r="AL8" s="206"/>
    </row>
    <row r="9" spans="1:44" ht="14.1" customHeight="1">
      <c r="A9" s="23"/>
      <c r="B9" s="29"/>
      <c r="E9" s="4213"/>
      <c r="F9" s="4213"/>
      <c r="G9" s="4213"/>
      <c r="H9" s="4213"/>
      <c r="I9" s="4213"/>
      <c r="J9" s="4213"/>
      <c r="K9" s="4213"/>
      <c r="L9" s="4213"/>
      <c r="M9" s="4213"/>
      <c r="N9" s="4213"/>
      <c r="O9" s="4213"/>
      <c r="P9" s="4213"/>
      <c r="Q9" s="4213"/>
      <c r="R9" s="4213"/>
      <c r="S9" s="4213"/>
      <c r="T9" s="4213"/>
      <c r="U9" s="4213"/>
      <c r="V9" s="4213"/>
      <c r="W9" s="4213"/>
      <c r="X9" s="4213"/>
      <c r="Y9" s="4213"/>
      <c r="Z9" s="254"/>
      <c r="AA9" s="36"/>
      <c r="AB9" s="160"/>
      <c r="AC9" s="160"/>
      <c r="AD9" s="160"/>
      <c r="AE9" s="160"/>
      <c r="AF9" s="160"/>
      <c r="AG9" s="160"/>
      <c r="AH9" s="160"/>
      <c r="AI9" s="160"/>
      <c r="AJ9" s="160"/>
      <c r="AK9" s="160"/>
      <c r="AL9" s="206"/>
    </row>
    <row r="10" spans="1:44" ht="14.1" customHeight="1">
      <c r="A10" s="23"/>
      <c r="B10" s="29"/>
      <c r="C10" s="136"/>
      <c r="D10" s="246"/>
      <c r="E10" s="246"/>
      <c r="F10" s="246"/>
      <c r="G10" s="246"/>
      <c r="H10" s="246"/>
      <c r="I10" s="246"/>
      <c r="J10" s="246"/>
      <c r="K10" s="246"/>
      <c r="L10" s="246"/>
      <c r="M10" s="246"/>
      <c r="N10" s="246"/>
      <c r="O10" s="246"/>
      <c r="P10" s="246"/>
      <c r="Q10" s="246"/>
      <c r="R10" s="246"/>
      <c r="S10" s="246"/>
      <c r="T10" s="246"/>
      <c r="U10" s="246"/>
      <c r="V10" s="246"/>
      <c r="W10" s="246"/>
      <c r="X10" s="246"/>
      <c r="Y10" s="246"/>
      <c r="Z10" s="105"/>
      <c r="AA10" s="36"/>
      <c r="AB10" s="160"/>
      <c r="AC10" s="160"/>
      <c r="AD10" s="160"/>
      <c r="AE10" s="160"/>
      <c r="AF10" s="160"/>
      <c r="AG10" s="160"/>
      <c r="AH10" s="160"/>
      <c r="AI10" s="160"/>
      <c r="AJ10" s="160"/>
      <c r="AK10" s="160"/>
      <c r="AL10" s="206"/>
    </row>
    <row r="11" spans="1:44" ht="14.1" customHeight="1">
      <c r="A11" s="23"/>
      <c r="B11" s="2729" t="s">
        <v>615</v>
      </c>
      <c r="C11" s="2256"/>
      <c r="D11" s="1740" t="s">
        <v>666</v>
      </c>
      <c r="E11" s="1740"/>
      <c r="F11" s="1740"/>
      <c r="G11" s="1740"/>
      <c r="H11" s="1740"/>
      <c r="I11" s="1740"/>
      <c r="J11" s="1740"/>
      <c r="K11" s="1740"/>
      <c r="L11" s="1740"/>
      <c r="M11" s="1740"/>
      <c r="N11" s="1740"/>
      <c r="O11" s="1740"/>
      <c r="P11" s="1740"/>
      <c r="Q11" s="1740"/>
      <c r="R11" s="1740"/>
      <c r="S11" s="1740"/>
      <c r="T11" s="1740"/>
      <c r="U11" s="1740"/>
      <c r="V11" s="1740"/>
      <c r="W11" s="1740"/>
      <c r="X11" s="1740"/>
      <c r="Y11" s="1740"/>
      <c r="Z11" s="23"/>
      <c r="AA11" s="4235" t="s">
        <v>1277</v>
      </c>
      <c r="AB11" s="2022"/>
      <c r="AC11" s="2022"/>
      <c r="AD11" s="2022"/>
      <c r="AE11" s="2022"/>
      <c r="AF11" s="2022"/>
      <c r="AG11" s="2022"/>
      <c r="AH11" s="2022"/>
      <c r="AI11" s="2022"/>
      <c r="AJ11" s="2022"/>
      <c r="AK11" s="2022"/>
      <c r="AL11" s="206"/>
    </row>
    <row r="12" spans="1:44" ht="14.1" customHeight="1">
      <c r="A12" s="23"/>
      <c r="B12" s="29"/>
      <c r="D12" s="1740"/>
      <c r="E12" s="1740"/>
      <c r="F12" s="1740"/>
      <c r="G12" s="1740"/>
      <c r="H12" s="1740"/>
      <c r="I12" s="1740"/>
      <c r="J12" s="1740"/>
      <c r="K12" s="1740"/>
      <c r="L12" s="1740"/>
      <c r="M12" s="1740"/>
      <c r="N12" s="1740"/>
      <c r="O12" s="1740"/>
      <c r="P12" s="1740"/>
      <c r="Q12" s="1740"/>
      <c r="R12" s="1740"/>
      <c r="S12" s="1740"/>
      <c r="T12" s="1740"/>
      <c r="U12" s="1740"/>
      <c r="V12" s="1740"/>
      <c r="W12" s="1740"/>
      <c r="X12" s="1740"/>
      <c r="Y12" s="1740"/>
      <c r="Z12" s="23"/>
      <c r="AA12" s="176" t="s">
        <v>126</v>
      </c>
      <c r="AB12" s="4234" t="s">
        <v>1278</v>
      </c>
      <c r="AC12" s="4234"/>
      <c r="AD12" s="4234"/>
      <c r="AE12" s="4234"/>
      <c r="AF12" s="4234"/>
      <c r="AG12" s="4234"/>
      <c r="AH12" s="4234"/>
      <c r="AI12" s="4234"/>
      <c r="AJ12" s="4234"/>
      <c r="AK12" s="4234"/>
      <c r="AL12" s="32"/>
    </row>
    <row r="13" spans="1:44" ht="14.1" customHeight="1">
      <c r="A13" s="23"/>
      <c r="B13" s="29"/>
      <c r="C13" s="23"/>
      <c r="E13" s="1764" t="s">
        <v>1463</v>
      </c>
      <c r="F13" s="1764"/>
      <c r="G13" s="1764"/>
      <c r="H13" s="1764"/>
      <c r="I13" s="1764"/>
      <c r="J13" s="4155"/>
      <c r="K13" s="4233"/>
      <c r="L13" s="163"/>
      <c r="M13" s="1764" t="s">
        <v>542</v>
      </c>
      <c r="N13" s="1764"/>
      <c r="O13" s="1764"/>
      <c r="P13" s="1764"/>
      <c r="Q13" s="1764"/>
      <c r="R13" s="1764"/>
      <c r="S13" s="142"/>
      <c r="T13" s="1764" t="s">
        <v>1464</v>
      </c>
      <c r="U13" s="1764"/>
      <c r="V13" s="1764"/>
      <c r="W13" s="1764"/>
      <c r="X13" s="1764"/>
      <c r="Y13" s="1764"/>
      <c r="Z13" s="26"/>
      <c r="AA13" s="169" t="s">
        <v>126</v>
      </c>
      <c r="AB13" s="1707" t="s">
        <v>1279</v>
      </c>
      <c r="AC13" s="1707"/>
      <c r="AD13" s="1707"/>
      <c r="AE13" s="1707"/>
      <c r="AF13" s="1707"/>
      <c r="AG13" s="1707"/>
      <c r="AH13" s="1707"/>
      <c r="AI13" s="1707"/>
      <c r="AJ13" s="1707"/>
      <c r="AK13" s="1707"/>
      <c r="AL13" s="252"/>
    </row>
    <row r="14" spans="1:44" ht="14.1" customHeight="1">
      <c r="A14" s="23"/>
      <c r="B14" s="29"/>
      <c r="C14" s="23"/>
      <c r="E14" s="1764" t="s">
        <v>543</v>
      </c>
      <c r="F14" s="1764"/>
      <c r="G14" s="1764"/>
      <c r="H14" s="1764"/>
      <c r="I14" s="1764"/>
      <c r="J14" s="4155"/>
      <c r="K14" s="4233"/>
      <c r="L14" s="163"/>
      <c r="M14" s="1764" t="s">
        <v>544</v>
      </c>
      <c r="N14" s="1764"/>
      <c r="O14" s="1764"/>
      <c r="P14" s="1764"/>
      <c r="Q14" s="1764"/>
      <c r="R14" s="1764"/>
      <c r="S14" s="142"/>
      <c r="T14" s="2155" t="s">
        <v>1280</v>
      </c>
      <c r="U14" s="2155"/>
      <c r="V14" s="2155"/>
      <c r="W14" s="2155"/>
      <c r="X14" s="2155"/>
      <c r="Y14" s="2155"/>
      <c r="Z14" s="26"/>
      <c r="AA14" s="251"/>
      <c r="AB14" s="1707"/>
      <c r="AC14" s="1707"/>
      <c r="AD14" s="1707"/>
      <c r="AE14" s="1707"/>
      <c r="AF14" s="1707"/>
      <c r="AG14" s="1707"/>
      <c r="AH14" s="1707"/>
      <c r="AI14" s="1707"/>
      <c r="AJ14" s="1707"/>
      <c r="AK14" s="1707"/>
      <c r="AL14" s="252"/>
    </row>
    <row r="15" spans="1:44" ht="14.1" customHeight="1">
      <c r="A15" s="23"/>
      <c r="B15" s="29"/>
      <c r="C15" s="23"/>
      <c r="E15" s="4263" t="s">
        <v>545</v>
      </c>
      <c r="F15" s="4263"/>
      <c r="G15" s="4263"/>
      <c r="H15" s="4263"/>
      <c r="I15" s="4263"/>
      <c r="J15" s="4263"/>
      <c r="K15" s="4263"/>
      <c r="L15" s="4263"/>
      <c r="M15" s="4263"/>
      <c r="N15" s="4263"/>
      <c r="P15" s="1764" t="s">
        <v>1281</v>
      </c>
      <c r="Q15" s="1764"/>
      <c r="R15" s="1764"/>
      <c r="S15" s="1764"/>
      <c r="T15" s="1764"/>
      <c r="U15" s="1764"/>
      <c r="V15" s="1764"/>
      <c r="W15" s="1764"/>
      <c r="X15" s="1764"/>
      <c r="Y15" s="1764"/>
      <c r="Z15" s="26"/>
      <c r="AA15" s="251"/>
      <c r="AB15" s="243"/>
      <c r="AC15" s="243"/>
      <c r="AD15" s="243"/>
      <c r="AE15" s="243"/>
      <c r="AF15" s="243"/>
      <c r="AG15" s="243"/>
      <c r="AH15" s="243"/>
      <c r="AI15" s="243"/>
      <c r="AJ15" s="243"/>
      <c r="AK15" s="243"/>
      <c r="AL15" s="252"/>
    </row>
    <row r="16" spans="1:44" ht="14.1" customHeight="1">
      <c r="A16" s="23"/>
      <c r="B16" s="29"/>
      <c r="C16" s="136"/>
      <c r="D16" s="254"/>
      <c r="E16" s="254"/>
      <c r="F16" s="254"/>
      <c r="G16" s="254"/>
      <c r="H16" s="254"/>
      <c r="I16" s="254"/>
      <c r="J16" s="254"/>
      <c r="K16" s="254"/>
      <c r="L16" s="254"/>
      <c r="M16" s="254"/>
      <c r="N16" s="254"/>
      <c r="O16" s="254"/>
      <c r="P16" s="254"/>
      <c r="Q16" s="254"/>
      <c r="R16" s="254"/>
      <c r="S16" s="254"/>
      <c r="T16" s="254"/>
      <c r="U16" s="254"/>
      <c r="V16" s="254"/>
      <c r="W16" s="254"/>
      <c r="X16" s="254"/>
      <c r="Y16" s="254"/>
      <c r="Z16" s="23"/>
      <c r="AA16" s="251"/>
      <c r="AB16" s="243"/>
      <c r="AC16" s="243"/>
      <c r="AD16" s="243"/>
      <c r="AE16" s="243"/>
      <c r="AF16" s="243"/>
      <c r="AG16" s="243"/>
      <c r="AH16" s="243"/>
      <c r="AI16" s="243"/>
      <c r="AJ16" s="243"/>
      <c r="AK16" s="243"/>
      <c r="AL16" s="252"/>
    </row>
    <row r="17" spans="1:71" ht="14.1" customHeight="1">
      <c r="A17" s="23"/>
      <c r="B17" s="1736" t="s">
        <v>601</v>
      </c>
      <c r="C17" s="1462"/>
      <c r="D17" s="4214" t="s">
        <v>668</v>
      </c>
      <c r="E17" s="4214"/>
      <c r="F17" s="4214"/>
      <c r="G17" s="4214"/>
      <c r="H17" s="4214"/>
      <c r="I17" s="4214"/>
      <c r="J17" s="4214"/>
      <c r="K17" s="4214"/>
      <c r="L17" s="4214"/>
      <c r="M17" s="1418" t="s">
        <v>98</v>
      </c>
      <c r="N17" s="1418"/>
      <c r="O17" s="2624"/>
      <c r="P17" s="2624"/>
      <c r="Q17" s="149" t="s">
        <v>81</v>
      </c>
      <c r="Y17" s="133"/>
      <c r="Z17" s="23"/>
      <c r="AA17" s="176" t="s">
        <v>500</v>
      </c>
      <c r="AB17" s="2022" t="s">
        <v>667</v>
      </c>
      <c r="AC17" s="2022"/>
      <c r="AD17" s="2022"/>
      <c r="AE17" s="2022"/>
      <c r="AF17" s="2022"/>
      <c r="AG17" s="2022"/>
      <c r="AH17" s="2022"/>
      <c r="AI17" s="2022"/>
      <c r="AJ17" s="2022"/>
      <c r="AK17" s="2022"/>
      <c r="AL17" s="177"/>
    </row>
    <row r="18" spans="1:71" ht="14.1" customHeight="1">
      <c r="A18" s="23"/>
      <c r="B18" s="196"/>
      <c r="C18" s="197"/>
      <c r="D18" s="197"/>
      <c r="E18" s="197"/>
      <c r="F18" s="197"/>
      <c r="G18" s="197"/>
      <c r="H18" s="197"/>
      <c r="I18" s="197"/>
      <c r="J18" s="197"/>
      <c r="K18" s="197"/>
      <c r="L18" s="197"/>
      <c r="M18" s="197"/>
      <c r="N18" s="197"/>
      <c r="O18" s="197"/>
      <c r="P18" s="197"/>
      <c r="Q18" s="197"/>
      <c r="R18" s="197"/>
      <c r="S18" s="197"/>
      <c r="T18" s="197"/>
      <c r="U18" s="197"/>
      <c r="V18" s="197"/>
      <c r="W18" s="197"/>
      <c r="X18" s="197"/>
      <c r="AA18" s="169" t="s">
        <v>15</v>
      </c>
      <c r="AB18" s="1707" t="s">
        <v>747</v>
      </c>
      <c r="AC18" s="1707"/>
      <c r="AD18" s="1707"/>
      <c r="AE18" s="1707"/>
      <c r="AF18" s="1707"/>
      <c r="AG18" s="1707"/>
      <c r="AH18" s="1707"/>
      <c r="AI18" s="1707"/>
      <c r="AJ18" s="1707"/>
      <c r="AK18" s="1707"/>
      <c r="AL18" s="252"/>
    </row>
    <row r="19" spans="1:71" ht="14.1" customHeight="1">
      <c r="A19" s="23"/>
      <c r="B19" s="2729" t="s">
        <v>616</v>
      </c>
      <c r="C19" s="2256"/>
      <c r="D19" s="4232" t="s">
        <v>669</v>
      </c>
      <c r="E19" s="4232"/>
      <c r="F19" s="4232"/>
      <c r="G19" s="4232"/>
      <c r="H19" s="4232"/>
      <c r="I19" s="4232"/>
      <c r="J19" s="4232"/>
      <c r="K19" s="4232"/>
      <c r="L19" s="4232"/>
      <c r="M19" s="4232"/>
      <c r="N19" s="4232"/>
      <c r="O19" s="4232"/>
      <c r="P19" s="4232"/>
      <c r="Q19" s="4232"/>
      <c r="R19" s="4232"/>
      <c r="S19" s="4232"/>
      <c r="T19" s="4232"/>
      <c r="U19" s="4232"/>
      <c r="V19" s="4232"/>
      <c r="W19" s="4232"/>
      <c r="X19" s="4232"/>
      <c r="Y19" s="4232"/>
      <c r="Z19" s="23"/>
      <c r="AA19" s="39"/>
      <c r="AB19" s="1707"/>
      <c r="AC19" s="1707"/>
      <c r="AD19" s="1707"/>
      <c r="AE19" s="1707"/>
      <c r="AF19" s="1707"/>
      <c r="AG19" s="1707"/>
      <c r="AH19" s="1707"/>
      <c r="AI19" s="1707"/>
      <c r="AJ19" s="1707"/>
      <c r="AK19" s="1707"/>
      <c r="AL19" s="206"/>
      <c r="AO19" s="137"/>
      <c r="AP19" s="35"/>
      <c r="AQ19" s="35"/>
      <c r="AR19" s="35"/>
      <c r="AS19" s="35"/>
      <c r="AT19" s="35"/>
      <c r="AU19" s="35"/>
      <c r="AV19" s="35"/>
      <c r="AW19" s="35"/>
      <c r="AX19" s="35"/>
      <c r="AY19" s="86"/>
      <c r="AZ19" s="86"/>
      <c r="BA19" s="249"/>
    </row>
    <row r="20" spans="1:71" ht="14.1" customHeight="1">
      <c r="A20" s="23"/>
      <c r="B20" s="34"/>
      <c r="AA20" s="245"/>
      <c r="AB20" s="1707"/>
      <c r="AC20" s="1707"/>
      <c r="AD20" s="1707"/>
      <c r="AE20" s="1707"/>
      <c r="AF20" s="1707"/>
      <c r="AG20" s="1707"/>
      <c r="AH20" s="1707"/>
      <c r="AI20" s="1707"/>
      <c r="AJ20" s="1707"/>
      <c r="AK20" s="1707"/>
      <c r="AL20" s="206"/>
    </row>
    <row r="21" spans="1:71" ht="14.1" customHeight="1">
      <c r="A21" s="23"/>
      <c r="B21" s="34"/>
      <c r="D21" s="136" t="s">
        <v>469</v>
      </c>
      <c r="E21" s="1737" t="s">
        <v>546</v>
      </c>
      <c r="F21" s="1737"/>
      <c r="G21" s="1737"/>
      <c r="H21" s="1737"/>
      <c r="I21" s="1737"/>
      <c r="K21" s="1764" t="s">
        <v>547</v>
      </c>
      <c r="L21" s="1764"/>
      <c r="M21" s="1764"/>
      <c r="O21" s="1764" t="s">
        <v>548</v>
      </c>
      <c r="P21" s="1764"/>
      <c r="Q21" s="1764"/>
      <c r="S21" s="1764" t="s">
        <v>549</v>
      </c>
      <c r="T21" s="1764"/>
      <c r="U21" s="1764"/>
      <c r="W21" s="1764" t="s">
        <v>550</v>
      </c>
      <c r="X21" s="1764"/>
      <c r="Y21" s="1764"/>
      <c r="AA21" s="174"/>
      <c r="AB21" s="4234" t="s">
        <v>1282</v>
      </c>
      <c r="AC21" s="4234"/>
      <c r="AD21" s="4234"/>
      <c r="AE21" s="4234"/>
      <c r="AF21" s="4234"/>
      <c r="AG21" s="4234"/>
      <c r="AH21" s="4234"/>
      <c r="AI21" s="4234"/>
      <c r="AJ21" s="4234"/>
      <c r="AK21" s="4234"/>
      <c r="AL21" s="206"/>
    </row>
    <row r="22" spans="1:71" ht="14.1" customHeight="1">
      <c r="A22" s="23"/>
      <c r="B22" s="34"/>
      <c r="AA22" s="162"/>
      <c r="AB22" s="4234" t="s">
        <v>1283</v>
      </c>
      <c r="AC22" s="4234"/>
      <c r="AD22" s="4234"/>
      <c r="AE22" s="4234"/>
      <c r="AF22" s="4234"/>
      <c r="AG22" s="4234"/>
      <c r="AH22" s="4234"/>
      <c r="AI22" s="4234"/>
      <c r="AJ22" s="4234"/>
      <c r="AK22" s="4234"/>
      <c r="AL22" s="252"/>
    </row>
    <row r="23" spans="1:71" ht="14.1" customHeight="1">
      <c r="A23" s="23"/>
      <c r="B23" s="34"/>
      <c r="D23" s="136" t="s">
        <v>32</v>
      </c>
      <c r="E23" s="1737" t="s">
        <v>670</v>
      </c>
      <c r="F23" s="1737"/>
      <c r="G23" s="1737"/>
      <c r="H23" s="1737"/>
      <c r="I23" s="1737"/>
      <c r="J23" s="1737"/>
      <c r="K23" s="4262"/>
      <c r="L23" s="4262"/>
      <c r="M23" s="4262"/>
      <c r="N23" s="62" t="s">
        <v>279</v>
      </c>
      <c r="O23" s="105" t="s">
        <v>126</v>
      </c>
      <c r="P23" s="1737" t="s">
        <v>1288</v>
      </c>
      <c r="Q23" s="1737"/>
      <c r="R23" s="1737"/>
      <c r="S23" s="1737"/>
      <c r="T23" s="1737"/>
      <c r="U23" s="1737"/>
      <c r="V23" s="4262"/>
      <c r="W23" s="4262"/>
      <c r="X23" s="4262"/>
      <c r="Y23" s="62" t="s">
        <v>279</v>
      </c>
      <c r="Z23" s="23"/>
      <c r="AA23" s="176"/>
      <c r="AB23" s="4234" t="s">
        <v>1284</v>
      </c>
      <c r="AC23" s="4234"/>
      <c r="AD23" s="4234"/>
      <c r="AE23" s="4234"/>
      <c r="AF23" s="4234"/>
      <c r="AG23" s="4234"/>
      <c r="AH23" s="4234"/>
      <c r="AI23" s="4234"/>
      <c r="AJ23" s="4234"/>
      <c r="AK23" s="4234"/>
      <c r="AL23" s="32"/>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row>
    <row r="24" spans="1:71" ht="14.1" customHeight="1">
      <c r="A24" s="23"/>
      <c r="B24" s="34"/>
      <c r="Z24" s="105"/>
      <c r="AA24" s="49"/>
      <c r="AB24" s="4234" t="s">
        <v>280</v>
      </c>
      <c r="AC24" s="4234"/>
      <c r="AD24" s="4234"/>
      <c r="AE24" s="4234"/>
      <c r="AF24" s="4234"/>
      <c r="AG24" s="4234"/>
      <c r="AH24" s="4234"/>
      <c r="AI24" s="4234"/>
      <c r="AJ24" s="4234"/>
      <c r="AK24" s="4234"/>
      <c r="AL24" s="177"/>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row>
    <row r="25" spans="1:71" ht="14.1" customHeight="1">
      <c r="A25" s="23"/>
      <c r="B25" s="1736" t="s">
        <v>587</v>
      </c>
      <c r="C25" s="1462"/>
      <c r="D25" s="1737" t="s">
        <v>671</v>
      </c>
      <c r="E25" s="1737"/>
      <c r="F25" s="1737"/>
      <c r="G25" s="1737"/>
      <c r="H25" s="1737"/>
      <c r="I25" s="1737"/>
      <c r="J25" s="1737"/>
      <c r="K25" s="1737"/>
      <c r="L25" s="1737"/>
      <c r="M25" s="1737"/>
      <c r="N25" s="1737"/>
      <c r="O25" s="1737"/>
      <c r="P25" s="1737"/>
      <c r="Q25" s="1737"/>
      <c r="R25" s="1737"/>
      <c r="S25" s="1737"/>
      <c r="T25" s="1737"/>
      <c r="U25" s="1737"/>
      <c r="V25" s="1737"/>
      <c r="W25" s="1737"/>
      <c r="X25" s="1737"/>
      <c r="Y25" s="23"/>
      <c r="AA25" s="49"/>
      <c r="AB25" s="4234" t="s">
        <v>281</v>
      </c>
      <c r="AC25" s="4234"/>
      <c r="AD25" s="4234"/>
      <c r="AE25" s="4234"/>
      <c r="AF25" s="4234"/>
      <c r="AG25" s="4234"/>
      <c r="AH25" s="4234"/>
      <c r="AI25" s="4234"/>
      <c r="AJ25" s="4234"/>
      <c r="AK25" s="4234"/>
      <c r="AL25" s="177"/>
      <c r="AN25" s="205"/>
      <c r="AO25" s="202"/>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131"/>
      <c r="BN25" s="86"/>
      <c r="BO25" s="86"/>
      <c r="BP25" s="86"/>
      <c r="BQ25" s="86"/>
      <c r="BR25" s="86"/>
      <c r="BS25" s="86"/>
    </row>
    <row r="26" spans="1:71" ht="14.1" customHeight="1">
      <c r="A26" s="23"/>
      <c r="B26" s="29"/>
      <c r="C26" s="23"/>
      <c r="D26" s="23"/>
      <c r="E26" s="23"/>
      <c r="F26" s="23"/>
      <c r="G26" s="23"/>
      <c r="H26" s="23"/>
      <c r="I26" s="23"/>
      <c r="J26" s="23"/>
      <c r="S26" s="26"/>
      <c r="T26" s="236"/>
      <c r="U26" s="237"/>
      <c r="V26" s="23"/>
      <c r="W26" s="23"/>
      <c r="X26" s="23"/>
      <c r="Y26" s="23"/>
      <c r="AA26" s="49"/>
      <c r="AB26" s="4234" t="s">
        <v>282</v>
      </c>
      <c r="AC26" s="4234"/>
      <c r="AD26" s="4234"/>
      <c r="AE26" s="4234"/>
      <c r="AF26" s="4234"/>
      <c r="AG26" s="4234"/>
      <c r="AH26" s="4234"/>
      <c r="AI26" s="4234"/>
      <c r="AJ26" s="4234"/>
      <c r="AK26" s="4234"/>
      <c r="AL26" s="17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row>
    <row r="27" spans="1:71" ht="14.1" customHeight="1">
      <c r="A27" s="23"/>
      <c r="B27" s="29"/>
      <c r="D27" s="171" t="s">
        <v>35</v>
      </c>
      <c r="E27" s="1994" t="s">
        <v>551</v>
      </c>
      <c r="F27" s="1994"/>
      <c r="G27" s="1994"/>
      <c r="I27" s="4263" t="s">
        <v>552</v>
      </c>
      <c r="J27" s="4263"/>
      <c r="K27" s="4263"/>
      <c r="M27" s="1764" t="s">
        <v>553</v>
      </c>
      <c r="N27" s="1764"/>
      <c r="O27" s="1764"/>
      <c r="Q27" s="1764" t="s">
        <v>554</v>
      </c>
      <c r="R27" s="1764"/>
      <c r="S27" s="1764"/>
      <c r="W27" s="163"/>
      <c r="X27" s="163"/>
      <c r="Y27" s="133"/>
      <c r="AA27" s="174"/>
      <c r="AB27" s="4234" t="s">
        <v>283</v>
      </c>
      <c r="AC27" s="4234"/>
      <c r="AD27" s="4234"/>
      <c r="AE27" s="4234"/>
      <c r="AF27" s="4234"/>
      <c r="AG27" s="4234"/>
      <c r="AH27" s="4234"/>
      <c r="AI27" s="4234"/>
      <c r="AJ27" s="4234"/>
      <c r="AK27" s="4234"/>
      <c r="AL27" s="17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row>
    <row r="28" spans="1:71" ht="14.1" customHeight="1">
      <c r="A28" s="23"/>
      <c r="B28" s="29"/>
      <c r="C28" s="163"/>
      <c r="I28" s="1764" t="s">
        <v>161</v>
      </c>
      <c r="J28" s="1764"/>
      <c r="K28" s="1764"/>
      <c r="L28" s="141" t="s">
        <v>115</v>
      </c>
      <c r="M28" s="4215"/>
      <c r="N28" s="4215"/>
      <c r="O28" s="4215"/>
      <c r="P28" s="4215"/>
      <c r="Q28" s="4215"/>
      <c r="R28" s="4215"/>
      <c r="S28" s="4215"/>
      <c r="T28" s="4215"/>
      <c r="U28" s="4215"/>
      <c r="V28" s="4215"/>
      <c r="W28" s="4215"/>
      <c r="X28" s="4215"/>
      <c r="Y28" s="40" t="s">
        <v>17</v>
      </c>
      <c r="AA28" s="174"/>
      <c r="AB28" s="4234" t="s">
        <v>284</v>
      </c>
      <c r="AC28" s="4234"/>
      <c r="AD28" s="4234"/>
      <c r="AE28" s="4234"/>
      <c r="AF28" s="4234"/>
      <c r="AG28" s="4234"/>
      <c r="AH28" s="4234"/>
      <c r="AI28" s="4234"/>
      <c r="AJ28" s="4234"/>
      <c r="AK28" s="4234"/>
      <c r="AL28" s="17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row>
    <row r="29" spans="1:71" ht="14.1" customHeight="1">
      <c r="A29" s="23"/>
      <c r="B29" s="34"/>
      <c r="Z29" s="23"/>
      <c r="AA29" s="174"/>
      <c r="AL29" s="206"/>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row>
    <row r="30" spans="1:71" ht="14.1" customHeight="1">
      <c r="A30" s="23"/>
      <c r="B30" s="29"/>
      <c r="D30" s="171" t="s">
        <v>32</v>
      </c>
      <c r="E30" s="1994" t="s">
        <v>555</v>
      </c>
      <c r="F30" s="1994"/>
      <c r="G30" s="1994"/>
      <c r="I30" s="1764" t="s">
        <v>556</v>
      </c>
      <c r="J30" s="1764"/>
      <c r="K30" s="1764"/>
      <c r="L30" s="1764"/>
      <c r="M30" s="1764"/>
      <c r="N30" s="1764"/>
      <c r="O30" s="1764"/>
      <c r="P30" s="1764"/>
      <c r="Q30" s="1764"/>
      <c r="R30" s="1764"/>
      <c r="S30" s="1764"/>
      <c r="T30" s="1764"/>
      <c r="V30" s="1764" t="s">
        <v>557</v>
      </c>
      <c r="W30" s="1764"/>
      <c r="X30" s="1764"/>
      <c r="Y30" s="23"/>
      <c r="AA30" s="169"/>
      <c r="AB30" s="160"/>
      <c r="AC30" s="160"/>
      <c r="AD30" s="160"/>
      <c r="AE30" s="160"/>
      <c r="AF30" s="160"/>
      <c r="AG30" s="160"/>
      <c r="AH30" s="160"/>
      <c r="AI30" s="160"/>
      <c r="AJ30" s="160"/>
      <c r="AK30" s="160"/>
      <c r="AL30" s="206"/>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row>
    <row r="31" spans="1:71" ht="14.1" customHeight="1">
      <c r="A31" s="23"/>
      <c r="B31" s="34"/>
      <c r="AA31" s="174"/>
      <c r="AB31" s="160"/>
      <c r="AC31" s="160"/>
      <c r="AD31" s="160"/>
      <c r="AE31" s="160"/>
      <c r="AF31" s="160"/>
      <c r="AG31" s="160"/>
      <c r="AH31" s="160"/>
      <c r="AI31" s="160"/>
      <c r="AJ31" s="160"/>
      <c r="AK31" s="160"/>
      <c r="AL31" s="255"/>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row>
    <row r="32" spans="1:71" ht="14.1" customHeight="1">
      <c r="A32" s="23"/>
      <c r="B32" s="1736" t="s">
        <v>588</v>
      </c>
      <c r="C32" s="1462"/>
      <c r="D32" s="1737" t="s">
        <v>672</v>
      </c>
      <c r="E32" s="1737"/>
      <c r="F32" s="1737"/>
      <c r="G32" s="1737"/>
      <c r="H32" s="1737"/>
      <c r="I32" s="1737"/>
      <c r="J32" s="1737"/>
      <c r="K32" s="1737"/>
      <c r="L32" s="1737"/>
      <c r="M32" s="1737"/>
      <c r="N32" s="1737"/>
      <c r="O32" s="1737"/>
      <c r="P32" s="1737"/>
      <c r="Q32" s="1737"/>
      <c r="R32" s="1737"/>
      <c r="S32" s="1737"/>
      <c r="T32" s="1737"/>
      <c r="U32" s="1737"/>
      <c r="V32" s="1737"/>
      <c r="W32" s="1737"/>
      <c r="X32" s="1737"/>
      <c r="Y32" s="1737"/>
      <c r="AA32" s="169" t="s">
        <v>500</v>
      </c>
      <c r="AB32" s="1707" t="s">
        <v>1465</v>
      </c>
      <c r="AC32" s="1707"/>
      <c r="AD32" s="1707"/>
      <c r="AE32" s="1707"/>
      <c r="AF32" s="1707"/>
      <c r="AG32" s="1707"/>
      <c r="AH32" s="1707"/>
      <c r="AI32" s="1707"/>
      <c r="AJ32" s="1707"/>
      <c r="AK32" s="1707"/>
      <c r="AL32" s="161"/>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row>
    <row r="33" spans="1:71" ht="14.1" customHeight="1">
      <c r="A33" s="23"/>
      <c r="B33" s="29"/>
      <c r="D33" s="136" t="s">
        <v>594</v>
      </c>
      <c r="E33" s="1991" t="s">
        <v>1466</v>
      </c>
      <c r="F33" s="1991"/>
      <c r="G33" s="1991"/>
      <c r="H33" s="1991"/>
      <c r="I33" s="1991"/>
      <c r="J33" s="1991"/>
      <c r="K33" s="1991"/>
      <c r="L33" s="1991"/>
      <c r="M33" s="1991"/>
      <c r="N33" s="1991"/>
      <c r="O33" s="1991"/>
      <c r="P33" s="1991"/>
      <c r="Q33" s="1991"/>
      <c r="R33" s="1991"/>
      <c r="S33" s="1991"/>
      <c r="T33" s="1991"/>
      <c r="U33" s="1991"/>
      <c r="V33" s="1991"/>
      <c r="W33" s="1991"/>
      <c r="X33" s="1991"/>
      <c r="Y33" s="1991"/>
      <c r="AA33" s="39"/>
      <c r="AB33" s="1707"/>
      <c r="AC33" s="1707"/>
      <c r="AD33" s="1707"/>
      <c r="AE33" s="1707"/>
      <c r="AF33" s="1707"/>
      <c r="AG33" s="1707"/>
      <c r="AH33" s="1707"/>
      <c r="AI33" s="1707"/>
      <c r="AJ33" s="1707"/>
      <c r="AK33" s="1707"/>
      <c r="AL33" s="161"/>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23"/>
    </row>
    <row r="34" spans="1:71" ht="14.1" customHeight="1">
      <c r="A34" s="23"/>
      <c r="B34" s="29"/>
      <c r="D34" s="136"/>
      <c r="E34" s="4268"/>
      <c r="F34" s="4268"/>
      <c r="G34" s="4268"/>
      <c r="H34" s="4268"/>
      <c r="I34" s="4268"/>
      <c r="J34" s="4268"/>
      <c r="K34" s="4268"/>
      <c r="L34" s="4268"/>
      <c r="M34" s="4268"/>
      <c r="N34" s="4268"/>
      <c r="O34" s="4268"/>
      <c r="P34" s="4268"/>
      <c r="Q34" s="4268"/>
      <c r="R34" s="4268"/>
      <c r="S34" s="4268"/>
      <c r="T34" s="4268"/>
      <c r="U34" s="4268"/>
      <c r="V34" s="4268"/>
      <c r="W34" s="4268"/>
      <c r="X34" s="4268"/>
      <c r="Y34" s="4268"/>
      <c r="AA34" s="176" t="s">
        <v>15</v>
      </c>
      <c r="AB34" s="4234" t="s">
        <v>1162</v>
      </c>
      <c r="AC34" s="4234"/>
      <c r="AD34" s="4234"/>
      <c r="AE34" s="4234"/>
      <c r="AF34" s="4234"/>
      <c r="AG34" s="4234"/>
      <c r="AH34" s="4234"/>
      <c r="AI34" s="4234"/>
      <c r="AJ34" s="4234"/>
      <c r="AK34" s="4234"/>
      <c r="AL34" s="17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23"/>
    </row>
    <row r="35" spans="1:71" ht="14.1" customHeight="1">
      <c r="A35" s="23"/>
      <c r="B35" s="34"/>
      <c r="D35" s="4272"/>
      <c r="E35" s="4273"/>
      <c r="F35" s="4273"/>
      <c r="G35" s="4273"/>
      <c r="H35" s="4273"/>
      <c r="I35" s="4274" t="s">
        <v>76</v>
      </c>
      <c r="J35" s="4275"/>
      <c r="K35" s="4275"/>
      <c r="L35" s="4275"/>
      <c r="M35" s="4276"/>
      <c r="N35" s="4264" t="s">
        <v>77</v>
      </c>
      <c r="O35" s="4265"/>
      <c r="P35" s="4265"/>
      <c r="Q35" s="4265"/>
      <c r="R35" s="4266"/>
      <c r="S35" s="1851" t="s">
        <v>1227</v>
      </c>
      <c r="T35" s="1852"/>
      <c r="U35" s="1852"/>
      <c r="V35" s="1852"/>
      <c r="W35" s="1852"/>
      <c r="X35" s="4267" t="s">
        <v>242</v>
      </c>
      <c r="Y35" s="1852"/>
      <c r="Z35" s="1852"/>
      <c r="AA35" s="1852"/>
      <c r="AB35" s="1852"/>
      <c r="AC35" s="1852"/>
      <c r="AD35" s="1853"/>
      <c r="AE35" s="1852" t="s">
        <v>1285</v>
      </c>
      <c r="AF35" s="1852"/>
      <c r="AG35" s="1852"/>
      <c r="AH35" s="1852"/>
      <c r="AI35" s="1852"/>
      <c r="AJ35" s="1853"/>
      <c r="AK35" s="160"/>
      <c r="AL35" s="255"/>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23"/>
    </row>
    <row r="36" spans="1:71" ht="14.1" customHeight="1">
      <c r="A36" s="23"/>
      <c r="B36" s="34"/>
      <c r="D36" s="2051" t="s">
        <v>1286</v>
      </c>
      <c r="E36" s="2052"/>
      <c r="F36" s="2052"/>
      <c r="G36" s="2052"/>
      <c r="H36" s="2052"/>
      <c r="I36" s="4256"/>
      <c r="J36" s="4257"/>
      <c r="K36" s="4257"/>
      <c r="L36" s="4257"/>
      <c r="M36" s="4258"/>
      <c r="N36" s="4259"/>
      <c r="O36" s="4260"/>
      <c r="P36" s="4260"/>
      <c r="Q36" s="4260"/>
      <c r="R36" s="4261"/>
      <c r="S36" s="4250"/>
      <c r="T36" s="4237"/>
      <c r="U36" s="4237"/>
      <c r="V36" s="4237"/>
      <c r="W36" s="4251"/>
      <c r="X36" s="4236"/>
      <c r="Y36" s="4237"/>
      <c r="Z36" s="4237"/>
      <c r="AA36" s="4237"/>
      <c r="AB36" s="4237"/>
      <c r="AC36" s="4237"/>
      <c r="AD36" s="4238"/>
      <c r="AE36" s="4254"/>
      <c r="AF36" s="4254"/>
      <c r="AG36" s="4254"/>
      <c r="AH36" s="4254"/>
      <c r="AI36" s="4254"/>
      <c r="AJ36" s="4255"/>
      <c r="AK36" s="160"/>
      <c r="AL36" s="28"/>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23"/>
    </row>
    <row r="37" spans="1:71" ht="14.1" customHeight="1">
      <c r="A37" s="23"/>
      <c r="B37" s="34"/>
      <c r="D37" s="4242" t="s">
        <v>1287</v>
      </c>
      <c r="E37" s="4243"/>
      <c r="F37" s="4243"/>
      <c r="G37" s="4243"/>
      <c r="H37" s="4243"/>
      <c r="I37" s="4244"/>
      <c r="J37" s="4245"/>
      <c r="K37" s="4245"/>
      <c r="L37" s="4245"/>
      <c r="M37" s="4246"/>
      <c r="N37" s="4247"/>
      <c r="O37" s="4248"/>
      <c r="P37" s="4248"/>
      <c r="Q37" s="4248"/>
      <c r="R37" s="4249"/>
      <c r="S37" s="4252"/>
      <c r="T37" s="4240"/>
      <c r="U37" s="4240"/>
      <c r="V37" s="4240"/>
      <c r="W37" s="4253"/>
      <c r="X37" s="4239"/>
      <c r="Y37" s="4240"/>
      <c r="Z37" s="4240"/>
      <c r="AA37" s="4240"/>
      <c r="AB37" s="4240"/>
      <c r="AC37" s="4240"/>
      <c r="AD37" s="4241"/>
      <c r="AE37" s="1797"/>
      <c r="AF37" s="1797"/>
      <c r="AG37" s="1797"/>
      <c r="AH37" s="1797"/>
      <c r="AI37" s="1797"/>
      <c r="AJ37" s="1798"/>
      <c r="AL37" s="28"/>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23"/>
    </row>
    <row r="38" spans="1:71" ht="14.1" customHeight="1">
      <c r="A38" s="23"/>
      <c r="B38" s="29"/>
      <c r="C38" s="23"/>
      <c r="D38" s="4230" t="s">
        <v>1286</v>
      </c>
      <c r="E38" s="4231"/>
      <c r="F38" s="4231"/>
      <c r="G38" s="4231"/>
      <c r="H38" s="4231"/>
      <c r="I38" s="4217"/>
      <c r="J38" s="4218"/>
      <c r="K38" s="4218"/>
      <c r="L38" s="4218"/>
      <c r="M38" s="4219"/>
      <c r="N38" s="4220"/>
      <c r="O38" s="4221"/>
      <c r="P38" s="4221"/>
      <c r="Q38" s="4221"/>
      <c r="R38" s="4222"/>
      <c r="S38" s="4225"/>
      <c r="T38" s="4226"/>
      <c r="U38" s="4226"/>
      <c r="V38" s="4226"/>
      <c r="W38" s="4227"/>
      <c r="X38" s="4228"/>
      <c r="Y38" s="4226"/>
      <c r="Z38" s="4226"/>
      <c r="AA38" s="4226"/>
      <c r="AB38" s="4226"/>
      <c r="AC38" s="4226"/>
      <c r="AD38" s="4229"/>
      <c r="AE38" s="4223"/>
      <c r="AF38" s="4223"/>
      <c r="AG38" s="4223"/>
      <c r="AH38" s="4223"/>
      <c r="AI38" s="4223"/>
      <c r="AJ38" s="4224"/>
      <c r="AL38" s="28"/>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23"/>
    </row>
    <row r="39" spans="1:71" ht="14.1" customHeight="1">
      <c r="A39" s="23"/>
      <c r="B39" s="29"/>
      <c r="C39" s="23"/>
      <c r="AA39" s="256"/>
      <c r="AB39" s="179"/>
      <c r="AC39" s="179"/>
      <c r="AJ39" s="257"/>
      <c r="AL39" s="28"/>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23"/>
    </row>
    <row r="40" spans="1:71" ht="14.1" customHeight="1">
      <c r="A40" s="23"/>
      <c r="B40" s="1736" t="s">
        <v>494</v>
      </c>
      <c r="C40" s="1462"/>
      <c r="D40" s="1737" t="s">
        <v>673</v>
      </c>
      <c r="E40" s="1737"/>
      <c r="F40" s="1737"/>
      <c r="G40" s="1737"/>
      <c r="H40" s="1737"/>
      <c r="I40" s="1737"/>
      <c r="J40" s="1737"/>
      <c r="K40" s="1737"/>
      <c r="L40" s="1737"/>
      <c r="M40" s="1737"/>
      <c r="N40" s="1737"/>
      <c r="O40" s="1737"/>
      <c r="P40" s="1737"/>
      <c r="Q40" s="1737"/>
      <c r="R40" s="1737"/>
      <c r="S40" s="1737"/>
      <c r="T40" s="1737"/>
      <c r="U40" s="1737"/>
      <c r="V40" s="1737"/>
      <c r="W40" s="1737"/>
      <c r="X40" s="1737"/>
      <c r="Y40" s="1737"/>
      <c r="AA40" s="169" t="s">
        <v>15</v>
      </c>
      <c r="AB40" s="4269" t="s">
        <v>1294</v>
      </c>
      <c r="AC40" s="4269"/>
      <c r="AD40" s="4269"/>
      <c r="AE40" s="4269"/>
      <c r="AF40" s="4269"/>
      <c r="AG40" s="4269"/>
      <c r="AH40" s="4269"/>
      <c r="AI40" s="4269"/>
      <c r="AJ40" s="4269"/>
      <c r="AK40" s="4269"/>
      <c r="AL40" s="161"/>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23"/>
    </row>
    <row r="41" spans="1:71" ht="14.1" customHeight="1">
      <c r="A41" s="23"/>
      <c r="B41" s="29"/>
      <c r="D41" s="2155" t="s">
        <v>316</v>
      </c>
      <c r="E41" s="2155"/>
      <c r="F41" s="2155"/>
      <c r="G41" s="2155"/>
      <c r="H41" s="2155"/>
      <c r="I41" s="2155"/>
      <c r="J41" s="2155"/>
      <c r="K41" s="2155"/>
      <c r="L41" s="2155"/>
      <c r="M41" s="2155"/>
      <c r="N41" s="2155"/>
      <c r="O41" s="2155"/>
      <c r="P41" s="2155"/>
      <c r="Q41" s="2155"/>
      <c r="R41" s="2155"/>
      <c r="S41" s="2155"/>
      <c r="T41" s="2155"/>
      <c r="U41" s="2155"/>
      <c r="V41" s="2155"/>
      <c r="W41" s="2155"/>
      <c r="X41" s="2155"/>
      <c r="Y41" s="2155"/>
      <c r="AA41" s="169"/>
      <c r="AB41" s="1707" t="s">
        <v>1295</v>
      </c>
      <c r="AC41" s="1707"/>
      <c r="AD41" s="1707"/>
      <c r="AE41" s="1707"/>
      <c r="AF41" s="1707"/>
      <c r="AG41" s="1707"/>
      <c r="AH41" s="1707"/>
      <c r="AI41" s="1707"/>
      <c r="AJ41" s="1707"/>
      <c r="AK41" s="1707"/>
      <c r="AL41" s="161"/>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row>
    <row r="42" spans="1:71" ht="14.1" customHeight="1">
      <c r="A42" s="23"/>
      <c r="B42" s="29"/>
      <c r="C42" s="23"/>
      <c r="D42" s="171" t="s">
        <v>35</v>
      </c>
      <c r="E42" s="1764" t="s">
        <v>1289</v>
      </c>
      <c r="F42" s="1764"/>
      <c r="G42" s="1764"/>
      <c r="H42" s="1764"/>
      <c r="I42" s="182" t="s">
        <v>115</v>
      </c>
      <c r="K42" s="1929" t="s">
        <v>540</v>
      </c>
      <c r="L42" s="1929"/>
      <c r="M42" s="105" t="s">
        <v>126</v>
      </c>
      <c r="O42" s="1764" t="s">
        <v>541</v>
      </c>
      <c r="P42" s="4155"/>
      <c r="Q42" s="4155"/>
      <c r="R42" s="4155"/>
      <c r="S42" s="105" t="s">
        <v>126</v>
      </c>
      <c r="U42" s="2155" t="s">
        <v>824</v>
      </c>
      <c r="V42" s="2155"/>
      <c r="W42" s="2155"/>
      <c r="X42" s="2155"/>
      <c r="Y42" s="2155"/>
      <c r="Z42" s="258" t="s">
        <v>17</v>
      </c>
      <c r="AA42" s="169"/>
      <c r="AB42" s="1707"/>
      <c r="AC42" s="1707"/>
      <c r="AD42" s="1707"/>
      <c r="AE42" s="1707"/>
      <c r="AF42" s="1707"/>
      <c r="AG42" s="1707"/>
      <c r="AH42" s="1707"/>
      <c r="AI42" s="1707"/>
      <c r="AJ42" s="1707"/>
      <c r="AK42" s="1707"/>
      <c r="AL42" s="161"/>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row>
    <row r="43" spans="1:71" ht="14.1" customHeight="1">
      <c r="A43" s="23"/>
      <c r="B43" s="29"/>
      <c r="C43" s="23"/>
      <c r="AA43" s="199"/>
      <c r="AB43" s="1707"/>
      <c r="AC43" s="1707"/>
      <c r="AD43" s="1707"/>
      <c r="AE43" s="1707"/>
      <c r="AF43" s="1707"/>
      <c r="AG43" s="1707"/>
      <c r="AH43" s="1707"/>
      <c r="AI43" s="1707"/>
      <c r="AJ43" s="1707"/>
      <c r="AK43" s="1707"/>
      <c r="AL43" s="161"/>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row>
    <row r="44" spans="1:71" ht="14.1" customHeight="1">
      <c r="A44" s="23"/>
      <c r="B44" s="29"/>
      <c r="C44" s="23"/>
      <c r="D44" s="171" t="s">
        <v>32</v>
      </c>
      <c r="E44" s="4270" t="s">
        <v>1290</v>
      </c>
      <c r="F44" s="4270"/>
      <c r="G44" s="4270"/>
      <c r="H44" s="4270"/>
      <c r="I44" s="182" t="s">
        <v>115</v>
      </c>
      <c r="K44" s="2155" t="s">
        <v>1293</v>
      </c>
      <c r="L44" s="2155"/>
      <c r="M44" s="2155"/>
      <c r="N44" s="2155"/>
      <c r="O44" s="105" t="s">
        <v>126</v>
      </c>
      <c r="Q44" s="1737" t="s">
        <v>1292</v>
      </c>
      <c r="R44" s="1737"/>
      <c r="S44" s="1737"/>
      <c r="T44" s="1737"/>
      <c r="U44" s="22" t="s">
        <v>139</v>
      </c>
      <c r="X44" s="40"/>
      <c r="Y44" s="40"/>
      <c r="Z44" s="258"/>
      <c r="AA44" s="169" t="s">
        <v>15</v>
      </c>
      <c r="AB44" s="1707" t="s">
        <v>748</v>
      </c>
      <c r="AC44" s="1707"/>
      <c r="AD44" s="1707"/>
      <c r="AE44" s="1707"/>
      <c r="AF44" s="1707"/>
      <c r="AG44" s="1707"/>
      <c r="AH44" s="1707"/>
      <c r="AI44" s="1707"/>
      <c r="AJ44" s="1707"/>
      <c r="AK44" s="1707"/>
      <c r="AL44" s="161"/>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row>
    <row r="45" spans="1:71" ht="14.1" customHeight="1">
      <c r="A45" s="23"/>
      <c r="B45" s="29"/>
      <c r="C45" s="23"/>
      <c r="D45" s="23"/>
      <c r="E45" s="133"/>
      <c r="F45" s="133"/>
      <c r="G45" s="133"/>
      <c r="H45" s="133"/>
      <c r="I45" s="133"/>
      <c r="O45" s="133"/>
      <c r="W45" s="133"/>
      <c r="X45" s="133"/>
      <c r="Y45" s="133"/>
      <c r="AA45" s="169"/>
      <c r="AB45" s="1707"/>
      <c r="AC45" s="1707"/>
      <c r="AD45" s="1707"/>
      <c r="AE45" s="1707"/>
      <c r="AF45" s="1707"/>
      <c r="AG45" s="1707"/>
      <c r="AH45" s="1707"/>
      <c r="AI45" s="1707"/>
      <c r="AJ45" s="1707"/>
      <c r="AK45" s="1707"/>
      <c r="AL45" s="161"/>
    </row>
    <row r="46" spans="1:71" ht="14.1" customHeight="1">
      <c r="A46" s="23"/>
      <c r="B46" s="29"/>
      <c r="D46" s="171" t="s">
        <v>38</v>
      </c>
      <c r="E46" s="4270" t="s">
        <v>1291</v>
      </c>
      <c r="F46" s="4270"/>
      <c r="G46" s="4270"/>
      <c r="H46" s="4270"/>
      <c r="I46" s="182" t="s">
        <v>115</v>
      </c>
      <c r="K46" s="4271" t="s">
        <v>822</v>
      </c>
      <c r="L46" s="4271"/>
      <c r="M46" s="4271"/>
      <c r="N46" s="4271"/>
      <c r="O46" s="105" t="s">
        <v>126</v>
      </c>
      <c r="Q46" s="4271" t="s">
        <v>823</v>
      </c>
      <c r="R46" s="4271"/>
      <c r="S46" s="4271"/>
      <c r="T46" s="4271"/>
      <c r="U46" s="4271"/>
      <c r="V46" s="22" t="s">
        <v>139</v>
      </c>
      <c r="W46" s="217"/>
      <c r="Y46" s="40"/>
      <c r="Z46" s="258"/>
      <c r="AA46" s="162"/>
      <c r="AB46" s="1707"/>
      <c r="AC46" s="1707"/>
      <c r="AD46" s="1707"/>
      <c r="AE46" s="1707"/>
      <c r="AF46" s="1707"/>
      <c r="AG46" s="1707"/>
      <c r="AH46" s="1707"/>
      <c r="AI46" s="1707"/>
      <c r="AJ46" s="1707"/>
      <c r="AK46" s="1707"/>
      <c r="AL46" s="161"/>
    </row>
    <row r="47" spans="1:71" ht="14.1" customHeight="1">
      <c r="A47" s="23"/>
      <c r="B47" s="29"/>
      <c r="C47" s="23"/>
      <c r="AA47" s="31"/>
      <c r="AJ47" s="257"/>
      <c r="AL47" s="28"/>
    </row>
    <row r="48" spans="1:71" ht="14.1" customHeight="1">
      <c r="A48" s="23"/>
      <c r="B48" s="1736" t="s">
        <v>493</v>
      </c>
      <c r="C48" s="1462"/>
      <c r="D48" s="1737" t="s">
        <v>674</v>
      </c>
      <c r="E48" s="1737"/>
      <c r="F48" s="1737"/>
      <c r="G48" s="1737"/>
      <c r="H48" s="1737"/>
      <c r="I48" s="1737"/>
      <c r="J48" s="1737"/>
      <c r="K48" s="1737"/>
      <c r="L48" s="1737"/>
      <c r="M48" s="1737"/>
      <c r="N48" s="1737"/>
      <c r="O48" s="1737"/>
      <c r="P48" s="1737"/>
      <c r="Q48" s="1737"/>
      <c r="R48" s="1737"/>
      <c r="S48" s="1737"/>
      <c r="T48" s="1737"/>
      <c r="U48" s="1737"/>
      <c r="V48" s="1737"/>
      <c r="W48" s="1737"/>
      <c r="X48" s="1737"/>
      <c r="Y48" s="1737"/>
      <c r="AA48" s="169" t="s">
        <v>15</v>
      </c>
      <c r="AB48" s="1707" t="s">
        <v>1163</v>
      </c>
      <c r="AC48" s="1707"/>
      <c r="AD48" s="1707"/>
      <c r="AE48" s="1707"/>
      <c r="AF48" s="1707"/>
      <c r="AG48" s="1707"/>
      <c r="AH48" s="1707"/>
      <c r="AI48" s="1707"/>
      <c r="AJ48" s="1707"/>
      <c r="AK48" s="1707"/>
      <c r="AL48" s="28"/>
    </row>
    <row r="49" spans="1:55" ht="14.1" customHeight="1">
      <c r="A49" s="23"/>
      <c r="B49" s="29"/>
      <c r="C49" s="23"/>
      <c r="D49" s="171"/>
      <c r="E49" s="165"/>
      <c r="F49" s="165"/>
      <c r="G49" s="165"/>
      <c r="H49" s="165"/>
      <c r="I49" s="165"/>
      <c r="J49" s="165"/>
      <c r="K49" s="165"/>
      <c r="L49" s="165"/>
      <c r="M49" s="165"/>
      <c r="N49" s="165"/>
      <c r="O49" s="165"/>
      <c r="P49" s="165"/>
      <c r="Q49" s="165"/>
      <c r="R49" s="165"/>
      <c r="S49" s="165"/>
      <c r="T49" s="165"/>
      <c r="U49" s="165"/>
      <c r="V49" s="165"/>
      <c r="W49" s="165"/>
      <c r="X49" s="165"/>
      <c r="Y49" s="165"/>
      <c r="Z49" s="165"/>
      <c r="AA49" s="170"/>
      <c r="AB49" s="1707"/>
      <c r="AC49" s="1707"/>
      <c r="AD49" s="1707"/>
      <c r="AE49" s="1707"/>
      <c r="AF49" s="1707"/>
      <c r="AG49" s="1707"/>
      <c r="AH49" s="1707"/>
      <c r="AI49" s="1707"/>
      <c r="AJ49" s="1707"/>
      <c r="AK49" s="1707"/>
      <c r="AL49" s="28"/>
    </row>
    <row r="50" spans="1:55" ht="14.1" customHeight="1">
      <c r="B50" s="2729" t="s">
        <v>490</v>
      </c>
      <c r="C50" s="2256"/>
      <c r="D50" s="2155" t="s">
        <v>1350</v>
      </c>
      <c r="E50" s="2155"/>
      <c r="F50" s="2155"/>
      <c r="G50" s="2155"/>
      <c r="H50" s="2155"/>
      <c r="I50" s="2155"/>
      <c r="J50" s="2155"/>
      <c r="K50" s="2155"/>
      <c r="L50" s="2155"/>
      <c r="M50" s="2155"/>
      <c r="N50" s="2155"/>
      <c r="O50" s="2155"/>
      <c r="P50" s="2155"/>
      <c r="Q50" s="2155"/>
      <c r="R50" s="2155"/>
      <c r="S50" s="2155"/>
      <c r="T50" s="2155"/>
      <c r="U50" s="2155"/>
      <c r="V50" s="2155"/>
      <c r="W50" s="2155"/>
      <c r="X50" s="2155"/>
      <c r="Y50" s="23"/>
      <c r="Z50" s="30"/>
      <c r="AA50" s="22"/>
      <c r="AB50" s="1707"/>
      <c r="AC50" s="1707"/>
      <c r="AD50" s="1707"/>
      <c r="AE50" s="1707"/>
      <c r="AF50" s="1707"/>
      <c r="AG50" s="1707"/>
      <c r="AH50" s="1707"/>
      <c r="AI50" s="1707"/>
      <c r="AJ50" s="1707"/>
      <c r="AK50" s="1707"/>
      <c r="AL50" s="260"/>
      <c r="AM50" s="34"/>
      <c r="AN50" s="261"/>
      <c r="AO50" s="262"/>
      <c r="AP50" s="262"/>
      <c r="AQ50" s="262"/>
      <c r="AR50" s="262"/>
      <c r="AS50" s="262"/>
      <c r="AT50" s="262"/>
      <c r="AU50" s="262"/>
      <c r="AV50" s="262"/>
      <c r="AW50" s="262"/>
      <c r="AX50" s="262"/>
      <c r="AY50" s="262"/>
      <c r="AZ50" s="262"/>
      <c r="BA50" s="262"/>
      <c r="BB50" s="262"/>
      <c r="BC50" s="262"/>
    </row>
    <row r="51" spans="1:55" ht="14.1" customHeight="1">
      <c r="B51" s="29"/>
      <c r="D51" s="22" t="s">
        <v>469</v>
      </c>
      <c r="E51" s="1740" t="s">
        <v>1349</v>
      </c>
      <c r="F51" s="1740"/>
      <c r="G51" s="1740"/>
      <c r="H51" s="1740"/>
      <c r="I51" s="1740"/>
      <c r="J51" s="1740"/>
      <c r="K51" s="1740"/>
      <c r="L51" s="1740"/>
      <c r="M51" s="1740"/>
      <c r="N51" s="1740"/>
      <c r="O51" s="1740"/>
      <c r="P51" s="1740"/>
      <c r="Q51" s="1740"/>
      <c r="R51" s="1740"/>
      <c r="S51" s="1740"/>
      <c r="T51" s="1740"/>
      <c r="U51" s="1740"/>
      <c r="V51" s="1740"/>
      <c r="W51" s="1740"/>
      <c r="X51" s="1740"/>
      <c r="Y51" s="1740"/>
      <c r="Z51" s="266"/>
      <c r="AA51" s="159" t="s">
        <v>15</v>
      </c>
      <c r="AB51" s="1707" t="s">
        <v>1468</v>
      </c>
      <c r="AC51" s="1707"/>
      <c r="AD51" s="1707"/>
      <c r="AE51" s="1707"/>
      <c r="AF51" s="1707"/>
      <c r="AG51" s="1707"/>
      <c r="AH51" s="1707"/>
      <c r="AI51" s="1707"/>
      <c r="AJ51" s="1707"/>
      <c r="AK51" s="1707"/>
      <c r="AL51" s="260"/>
      <c r="AM51" s="34"/>
      <c r="AN51" s="262"/>
      <c r="AO51" s="262"/>
      <c r="AP51" s="262"/>
      <c r="AQ51" s="262"/>
      <c r="AR51" s="262"/>
      <c r="AS51" s="262"/>
      <c r="AT51" s="262"/>
      <c r="AU51" s="262"/>
      <c r="AV51" s="262"/>
      <c r="AW51" s="262"/>
      <c r="AX51" s="262"/>
      <c r="AY51" s="262"/>
      <c r="AZ51" s="262"/>
      <c r="BA51" s="262"/>
      <c r="BB51" s="262"/>
      <c r="BC51" s="262"/>
    </row>
    <row r="52" spans="1:55" ht="14.1" customHeight="1">
      <c r="B52" s="29"/>
      <c r="C52" s="23"/>
      <c r="D52" s="166"/>
      <c r="E52" s="1740"/>
      <c r="F52" s="1740"/>
      <c r="G52" s="1740"/>
      <c r="H52" s="1740"/>
      <c r="I52" s="1740"/>
      <c r="J52" s="1740"/>
      <c r="K52" s="1740"/>
      <c r="L52" s="1740"/>
      <c r="M52" s="1740"/>
      <c r="N52" s="1740"/>
      <c r="O52" s="1740"/>
      <c r="P52" s="1740"/>
      <c r="Q52" s="1740"/>
      <c r="R52" s="1740"/>
      <c r="S52" s="1740"/>
      <c r="T52" s="1740"/>
      <c r="U52" s="1740"/>
      <c r="V52" s="1740"/>
      <c r="W52" s="1740"/>
      <c r="X52" s="1740"/>
      <c r="Y52" s="1740"/>
      <c r="Z52" s="264"/>
      <c r="AA52" s="160"/>
      <c r="AB52" s="1707"/>
      <c r="AC52" s="1707"/>
      <c r="AD52" s="1707"/>
      <c r="AE52" s="1707"/>
      <c r="AF52" s="1707"/>
      <c r="AG52" s="1707"/>
      <c r="AH52" s="1707"/>
      <c r="AI52" s="1707"/>
      <c r="AJ52" s="1707"/>
      <c r="AK52" s="1707"/>
      <c r="AL52" s="260"/>
      <c r="AM52" s="34"/>
      <c r="AN52" s="262"/>
      <c r="AO52" s="262"/>
      <c r="AP52" s="262"/>
      <c r="AQ52" s="262"/>
      <c r="AR52" s="262"/>
      <c r="AS52" s="262"/>
      <c r="AT52" s="262"/>
      <c r="AU52" s="262"/>
      <c r="AV52" s="262"/>
      <c r="AW52" s="262"/>
      <c r="AX52" s="262"/>
      <c r="AY52" s="262"/>
      <c r="AZ52" s="262"/>
      <c r="BA52" s="262"/>
      <c r="BB52" s="262"/>
      <c r="BC52" s="262"/>
    </row>
    <row r="53" spans="1:55" ht="14.1" customHeight="1">
      <c r="B53" s="29"/>
      <c r="Y53" s="142"/>
      <c r="Z53" s="264"/>
      <c r="AA53" s="159"/>
      <c r="AB53" s="1707"/>
      <c r="AC53" s="1707"/>
      <c r="AD53" s="1707"/>
      <c r="AE53" s="1707"/>
      <c r="AF53" s="1707"/>
      <c r="AG53" s="1707"/>
      <c r="AH53" s="1707"/>
      <c r="AI53" s="1707"/>
      <c r="AJ53" s="1707"/>
      <c r="AK53" s="1707"/>
      <c r="AL53" s="260"/>
      <c r="AM53" s="34"/>
      <c r="AN53" s="262"/>
      <c r="AO53" s="262"/>
      <c r="AP53" s="262"/>
      <c r="AQ53" s="262"/>
      <c r="AR53" s="262"/>
      <c r="AS53" s="262"/>
      <c r="AT53" s="262"/>
      <c r="AU53" s="262"/>
      <c r="AV53" s="262"/>
      <c r="AW53" s="262"/>
      <c r="AX53" s="262"/>
      <c r="AY53" s="262"/>
      <c r="AZ53" s="262"/>
      <c r="BA53" s="262"/>
      <c r="BB53" s="262"/>
      <c r="BC53" s="262"/>
    </row>
    <row r="54" spans="1:55" ht="14.1" customHeight="1">
      <c r="B54" s="29"/>
      <c r="D54" s="171" t="s">
        <v>467</v>
      </c>
      <c r="E54" s="1740" t="s">
        <v>1351</v>
      </c>
      <c r="F54" s="1740"/>
      <c r="G54" s="1740"/>
      <c r="H54" s="1740"/>
      <c r="I54" s="1740"/>
      <c r="J54" s="1740"/>
      <c r="K54" s="1740"/>
      <c r="L54" s="1740"/>
      <c r="M54" s="1740"/>
      <c r="N54" s="1740"/>
      <c r="O54" s="1740"/>
      <c r="P54" s="1740"/>
      <c r="Q54" s="1740"/>
      <c r="R54" s="1740"/>
      <c r="S54" s="1740"/>
      <c r="T54" s="1740"/>
      <c r="U54" s="1740"/>
      <c r="V54" s="1740"/>
      <c r="W54" s="1740"/>
      <c r="X54" s="1740"/>
      <c r="Y54" s="1740"/>
      <c r="Z54" s="266"/>
      <c r="AA54" s="160"/>
      <c r="AB54" s="1707"/>
      <c r="AC54" s="1707"/>
      <c r="AD54" s="1707"/>
      <c r="AE54" s="1707"/>
      <c r="AF54" s="1707"/>
      <c r="AG54" s="1707"/>
      <c r="AH54" s="1707"/>
      <c r="AI54" s="1707"/>
      <c r="AJ54" s="1707"/>
      <c r="AK54" s="1707"/>
      <c r="AL54" s="260"/>
      <c r="AM54" s="34"/>
      <c r="AN54" s="262"/>
      <c r="AO54" s="262"/>
      <c r="AP54" s="262"/>
      <c r="AQ54" s="262"/>
    </row>
    <row r="55" spans="1:55" ht="14.1" customHeight="1">
      <c r="B55" s="34"/>
      <c r="E55" s="1740"/>
      <c r="F55" s="1740"/>
      <c r="G55" s="1740"/>
      <c r="H55" s="1740"/>
      <c r="I55" s="1740"/>
      <c r="J55" s="1740"/>
      <c r="K55" s="1740"/>
      <c r="L55" s="1740"/>
      <c r="M55" s="1740"/>
      <c r="N55" s="1740"/>
      <c r="O55" s="1740"/>
      <c r="P55" s="1740"/>
      <c r="Q55" s="1740"/>
      <c r="R55" s="1740"/>
      <c r="S55" s="1740"/>
      <c r="T55" s="1740"/>
      <c r="U55" s="1740"/>
      <c r="V55" s="1740"/>
      <c r="W55" s="1740"/>
      <c r="X55" s="1740"/>
      <c r="Y55" s="1740"/>
      <c r="Z55" s="181"/>
      <c r="AA55" s="159" t="s">
        <v>126</v>
      </c>
      <c r="AB55" s="1707" t="s">
        <v>1353</v>
      </c>
      <c r="AC55" s="1707"/>
      <c r="AD55" s="1707"/>
      <c r="AE55" s="1707"/>
      <c r="AF55" s="1707"/>
      <c r="AG55" s="1707"/>
      <c r="AH55" s="1707"/>
      <c r="AI55" s="1707"/>
      <c r="AJ55" s="1707"/>
      <c r="AK55" s="1707"/>
      <c r="AL55" s="242"/>
      <c r="AM55" s="34"/>
      <c r="AN55" s="262"/>
      <c r="AO55" s="262"/>
      <c r="AP55" s="262"/>
      <c r="AQ55" s="262"/>
    </row>
    <row r="56" spans="1:55" ht="14.1" customHeight="1">
      <c r="B56" s="208"/>
      <c r="C56" s="23"/>
      <c r="D56" s="165"/>
      <c r="E56" s="1740"/>
      <c r="F56" s="1740"/>
      <c r="G56" s="1740"/>
      <c r="H56" s="1740"/>
      <c r="I56" s="1740"/>
      <c r="J56" s="1740"/>
      <c r="K56" s="1740"/>
      <c r="L56" s="1740"/>
      <c r="M56" s="1740"/>
      <c r="N56" s="1740"/>
      <c r="O56" s="1740"/>
      <c r="P56" s="1740"/>
      <c r="Q56" s="1740"/>
      <c r="R56" s="1740"/>
      <c r="S56" s="1740"/>
      <c r="T56" s="1740"/>
      <c r="U56" s="1740"/>
      <c r="V56" s="1740"/>
      <c r="W56" s="1740"/>
      <c r="X56" s="1740"/>
      <c r="Y56" s="1740"/>
      <c r="Z56" s="181"/>
      <c r="AA56" s="159"/>
      <c r="AB56" s="1707"/>
      <c r="AC56" s="1707"/>
      <c r="AD56" s="1707"/>
      <c r="AE56" s="1707"/>
      <c r="AF56" s="1707"/>
      <c r="AG56" s="1707"/>
      <c r="AH56" s="1707"/>
      <c r="AI56" s="1707"/>
      <c r="AJ56" s="1707"/>
      <c r="AK56" s="1707"/>
      <c r="AL56" s="242"/>
      <c r="AM56" s="34"/>
      <c r="AN56" s="262"/>
      <c r="AO56" s="262"/>
      <c r="AP56" s="262"/>
      <c r="AQ56" s="262"/>
    </row>
    <row r="57" spans="1:55" ht="14.1" customHeight="1">
      <c r="B57" s="196"/>
      <c r="C57" s="23"/>
      <c r="D57" s="165"/>
      <c r="E57" s="1740"/>
      <c r="F57" s="1740"/>
      <c r="G57" s="1740"/>
      <c r="H57" s="1740"/>
      <c r="I57" s="1740"/>
      <c r="J57" s="1740"/>
      <c r="K57" s="1740"/>
      <c r="L57" s="1740"/>
      <c r="M57" s="1740"/>
      <c r="N57" s="1740"/>
      <c r="O57" s="1740"/>
      <c r="P57" s="1740"/>
      <c r="Q57" s="1740"/>
      <c r="R57" s="1740"/>
      <c r="S57" s="1740"/>
      <c r="T57" s="1740"/>
      <c r="U57" s="1740"/>
      <c r="V57" s="1740"/>
      <c r="W57" s="1740"/>
      <c r="X57" s="1740"/>
      <c r="Y57" s="1740"/>
      <c r="Z57" s="181"/>
      <c r="AA57" s="165"/>
      <c r="AB57" s="1707"/>
      <c r="AC57" s="1707"/>
      <c r="AD57" s="1707"/>
      <c r="AE57" s="1707"/>
      <c r="AF57" s="1707"/>
      <c r="AG57" s="1707"/>
      <c r="AH57" s="1707"/>
      <c r="AI57" s="1707"/>
      <c r="AJ57" s="1707"/>
      <c r="AK57" s="1707"/>
      <c r="AL57" s="206"/>
      <c r="AM57" s="34"/>
      <c r="AN57" s="262"/>
      <c r="AO57" s="262"/>
      <c r="AP57" s="262"/>
    </row>
    <row r="58" spans="1:55" ht="14.1" customHeight="1">
      <c r="A58" s="23"/>
      <c r="B58" s="200"/>
      <c r="C58" s="23"/>
      <c r="D58" s="172"/>
      <c r="E58" s="172"/>
      <c r="F58" s="172"/>
      <c r="G58" s="172"/>
      <c r="H58" s="172"/>
      <c r="I58" s="172"/>
      <c r="J58" s="172"/>
      <c r="K58" s="172"/>
      <c r="L58" s="172"/>
      <c r="M58" s="172"/>
      <c r="N58" s="172"/>
      <c r="O58" s="172"/>
      <c r="P58" s="172"/>
      <c r="Q58" s="172"/>
      <c r="R58" s="172"/>
      <c r="S58" s="172"/>
      <c r="T58" s="172"/>
      <c r="U58" s="172"/>
      <c r="V58" s="172"/>
      <c r="W58" s="172"/>
      <c r="X58" s="172"/>
      <c r="Y58" s="172"/>
      <c r="Z58" s="195"/>
      <c r="AA58" s="172"/>
      <c r="AB58" s="1707"/>
      <c r="AC58" s="1707"/>
      <c r="AD58" s="1707"/>
      <c r="AE58" s="1707"/>
      <c r="AF58" s="1707"/>
      <c r="AG58" s="1707"/>
      <c r="AH58" s="1707"/>
      <c r="AI58" s="1707"/>
      <c r="AJ58" s="1707"/>
      <c r="AK58" s="1707"/>
      <c r="AL58" s="206"/>
      <c r="AM58" s="34"/>
      <c r="AN58" s="262"/>
      <c r="AO58" s="262"/>
      <c r="AP58" s="262"/>
    </row>
    <row r="59" spans="1:55" ht="14.1" customHeight="1">
      <c r="A59" s="23"/>
      <c r="B59" s="198"/>
      <c r="D59" s="171" t="s">
        <v>468</v>
      </c>
      <c r="E59" s="1740" t="s">
        <v>1352</v>
      </c>
      <c r="F59" s="1740"/>
      <c r="G59" s="1740"/>
      <c r="H59" s="1740"/>
      <c r="I59" s="1740"/>
      <c r="J59" s="1740"/>
      <c r="K59" s="1740"/>
      <c r="L59" s="1740"/>
      <c r="M59" s="1740"/>
      <c r="N59" s="1740"/>
      <c r="O59" s="1740"/>
      <c r="P59" s="1740"/>
      <c r="Q59" s="1740"/>
      <c r="R59" s="1740"/>
      <c r="S59" s="1740"/>
      <c r="T59" s="1740"/>
      <c r="U59" s="1740"/>
      <c r="V59" s="1740"/>
      <c r="W59" s="1740"/>
      <c r="X59" s="1740"/>
      <c r="Y59" s="1740"/>
      <c r="Z59" s="195"/>
      <c r="AA59" s="172"/>
      <c r="AB59" s="172"/>
      <c r="AC59" s="172"/>
      <c r="AD59" s="172"/>
      <c r="AE59" s="172"/>
      <c r="AF59" s="172"/>
      <c r="AG59" s="172"/>
      <c r="AH59" s="172"/>
      <c r="AI59" s="172"/>
      <c r="AJ59" s="172"/>
      <c r="AK59" s="172"/>
      <c r="AL59" s="206"/>
      <c r="AM59" s="34"/>
      <c r="AN59" s="262"/>
      <c r="AO59" s="262"/>
      <c r="AP59" s="262"/>
      <c r="AQ59" s="262"/>
      <c r="AR59" s="262"/>
      <c r="AS59" s="262"/>
      <c r="AT59" s="262"/>
      <c r="AU59" s="262"/>
      <c r="AV59" s="262"/>
      <c r="AW59" s="262"/>
      <c r="AX59" s="262"/>
      <c r="AY59" s="262"/>
      <c r="AZ59" s="262"/>
      <c r="BA59" s="262"/>
      <c r="BB59" s="262"/>
      <c r="BC59" s="262"/>
    </row>
    <row r="60" spans="1:55" ht="14.1" customHeight="1">
      <c r="A60" s="23"/>
      <c r="B60" s="29"/>
      <c r="D60" s="172"/>
      <c r="E60" s="1740"/>
      <c r="F60" s="1740"/>
      <c r="G60" s="1740"/>
      <c r="H60" s="1740"/>
      <c r="I60" s="1740"/>
      <c r="J60" s="1740"/>
      <c r="K60" s="1740"/>
      <c r="L60" s="1740"/>
      <c r="M60" s="1740"/>
      <c r="N60" s="1740"/>
      <c r="O60" s="1740"/>
      <c r="P60" s="1740"/>
      <c r="Q60" s="1740"/>
      <c r="R60" s="1740"/>
      <c r="S60" s="1740"/>
      <c r="T60" s="1740"/>
      <c r="U60" s="1740"/>
      <c r="V60" s="1740"/>
      <c r="W60" s="1740"/>
      <c r="X60" s="1740"/>
      <c r="Y60" s="1740"/>
      <c r="Z60" s="181"/>
      <c r="AA60" s="165"/>
      <c r="AB60" s="165"/>
      <c r="AC60" s="165"/>
      <c r="AD60" s="165"/>
      <c r="AE60" s="165"/>
      <c r="AF60" s="165"/>
      <c r="AG60" s="165"/>
      <c r="AH60" s="165"/>
      <c r="AI60" s="165"/>
      <c r="AJ60" s="165"/>
      <c r="AK60" s="165"/>
      <c r="AL60" s="211"/>
      <c r="AM60" s="34"/>
      <c r="AN60" s="262"/>
      <c r="AO60" s="262"/>
      <c r="AP60" s="262"/>
      <c r="AQ60" s="262"/>
      <c r="AR60" s="262"/>
      <c r="AS60" s="262"/>
      <c r="AT60" s="262"/>
      <c r="AU60" s="262"/>
      <c r="AV60" s="262"/>
      <c r="AW60" s="262"/>
      <c r="AX60" s="262"/>
      <c r="AY60" s="262"/>
      <c r="AZ60" s="262"/>
      <c r="BA60" s="262"/>
      <c r="BB60" s="262"/>
      <c r="BC60" s="262"/>
    </row>
    <row r="61" spans="1:55" ht="14.1" customHeight="1">
      <c r="A61" s="23"/>
      <c r="B61" s="29"/>
      <c r="E61" s="1740"/>
      <c r="F61" s="1740"/>
      <c r="G61" s="1740"/>
      <c r="H61" s="1740"/>
      <c r="I61" s="1740"/>
      <c r="J61" s="1740"/>
      <c r="K61" s="1740"/>
      <c r="L61" s="1740"/>
      <c r="M61" s="1740"/>
      <c r="N61" s="1740"/>
      <c r="O61" s="1740"/>
      <c r="P61" s="1740"/>
      <c r="Q61" s="1740"/>
      <c r="R61" s="1740"/>
      <c r="S61" s="1740"/>
      <c r="T61" s="1740"/>
      <c r="U61" s="1740"/>
      <c r="V61" s="1740"/>
      <c r="W61" s="1740"/>
      <c r="X61" s="1740"/>
      <c r="Y61" s="1740"/>
      <c r="Z61" s="181"/>
      <c r="AA61" s="165"/>
      <c r="AB61" s="165"/>
      <c r="AC61" s="165"/>
      <c r="AD61" s="165"/>
      <c r="AE61" s="165"/>
      <c r="AF61" s="165"/>
      <c r="AG61" s="165"/>
      <c r="AH61" s="165"/>
      <c r="AI61" s="165"/>
      <c r="AJ61" s="165"/>
      <c r="AK61" s="165"/>
      <c r="AL61" s="201"/>
      <c r="AM61" s="34"/>
    </row>
    <row r="62" spans="1:55" ht="8.1" customHeight="1" thickBot="1">
      <c r="B62" s="212"/>
      <c r="C62" s="96"/>
      <c r="D62" s="96"/>
      <c r="E62" s="96"/>
      <c r="F62" s="96"/>
      <c r="G62" s="96"/>
      <c r="H62" s="96"/>
      <c r="I62" s="96"/>
      <c r="J62" s="96"/>
      <c r="K62" s="96"/>
      <c r="L62" s="96"/>
      <c r="M62" s="96"/>
      <c r="N62" s="96"/>
      <c r="O62" s="96"/>
      <c r="P62" s="96"/>
      <c r="Q62" s="96"/>
      <c r="R62" s="96"/>
      <c r="S62" s="96"/>
      <c r="T62" s="96"/>
      <c r="U62" s="96"/>
      <c r="V62" s="96"/>
      <c r="W62" s="96"/>
      <c r="X62" s="96"/>
      <c r="Y62" s="96"/>
      <c r="Z62" s="96"/>
      <c r="AA62" s="294"/>
      <c r="AB62" s="96"/>
      <c r="AC62" s="96"/>
      <c r="AD62" s="96"/>
      <c r="AE62" s="96"/>
      <c r="AF62" s="96"/>
      <c r="AG62" s="96"/>
      <c r="AH62" s="96"/>
      <c r="AI62" s="96"/>
      <c r="AJ62" s="96"/>
      <c r="AK62" s="96"/>
      <c r="AL62" s="209"/>
    </row>
    <row r="63" spans="1:55" ht="14.1" customHeight="1"/>
    <row r="64" spans="1:55" ht="14.1" customHeight="1"/>
    <row r="65" spans="1:83" ht="14.1" customHeight="1"/>
    <row r="66" spans="1:83" ht="14.1" customHeight="1"/>
    <row r="67" spans="1:83" ht="14.1" customHeight="1">
      <c r="A67" s="23"/>
      <c r="AA67" s="22"/>
    </row>
    <row r="68" spans="1:83" ht="14.1" customHeight="1">
      <c r="A68" s="23"/>
      <c r="AA68" s="22"/>
      <c r="BU68" s="243"/>
      <c r="BV68" s="243"/>
      <c r="BW68" s="243"/>
      <c r="BX68" s="243"/>
      <c r="BY68" s="243"/>
      <c r="BZ68" s="243"/>
      <c r="CA68" s="243"/>
      <c r="CB68" s="243"/>
      <c r="CC68" s="243"/>
      <c r="CD68" s="243"/>
      <c r="CE68" s="250"/>
    </row>
    <row r="69" spans="1:83" ht="14.1" customHeight="1">
      <c r="A69" s="23"/>
      <c r="AA69" s="22"/>
      <c r="BU69" s="243"/>
      <c r="BV69" s="243"/>
      <c r="BW69" s="243"/>
      <c r="BX69" s="243"/>
      <c r="BY69" s="243"/>
      <c r="BZ69" s="243"/>
      <c r="CA69" s="243"/>
      <c r="CB69" s="243"/>
      <c r="CC69" s="243"/>
      <c r="CD69" s="243"/>
      <c r="CE69" s="250"/>
    </row>
    <row r="70" spans="1:83" ht="14.1" customHeight="1">
      <c r="A70" s="23"/>
      <c r="AA70" s="22"/>
      <c r="BU70" s="243"/>
      <c r="BV70" s="243"/>
      <c r="BW70" s="243"/>
      <c r="BX70" s="243"/>
      <c r="BY70" s="243"/>
      <c r="BZ70" s="243"/>
      <c r="CA70" s="243"/>
      <c r="CB70" s="243"/>
      <c r="CC70" s="243"/>
      <c r="CD70" s="243"/>
      <c r="CE70" s="250"/>
    </row>
    <row r="71" spans="1:83" ht="14.1" customHeight="1">
      <c r="A71" s="23"/>
      <c r="AA71" s="22"/>
      <c r="BU71" s="243"/>
      <c r="BV71" s="243"/>
      <c r="BW71" s="243"/>
      <c r="BX71" s="243"/>
      <c r="BY71" s="243"/>
      <c r="BZ71" s="243"/>
      <c r="CA71" s="243"/>
      <c r="CB71" s="243"/>
      <c r="CC71" s="253"/>
      <c r="CD71" s="253"/>
      <c r="CE71" s="250"/>
    </row>
    <row r="72" spans="1:83" ht="14.1" customHeight="1">
      <c r="A72" s="23"/>
      <c r="AA72" s="22"/>
      <c r="BU72" s="243"/>
      <c r="BV72" s="243"/>
      <c r="BW72" s="243"/>
      <c r="BX72" s="243"/>
      <c r="BY72" s="243"/>
      <c r="BZ72" s="243"/>
      <c r="CA72" s="243"/>
      <c r="CB72" s="243"/>
      <c r="CC72" s="243"/>
      <c r="CD72" s="243"/>
      <c r="CE72" s="250"/>
    </row>
    <row r="73" spans="1:83" ht="14.1" customHeight="1">
      <c r="A73" s="23"/>
      <c r="AA73" s="22"/>
      <c r="BU73" s="259"/>
      <c r="BV73" s="259"/>
      <c r="BW73" s="259"/>
      <c r="BX73" s="259"/>
      <c r="BY73" s="259"/>
      <c r="BZ73" s="259"/>
      <c r="CA73" s="259"/>
      <c r="CB73" s="259"/>
      <c r="CC73" s="243"/>
      <c r="CD73" s="243"/>
      <c r="CE73" s="250"/>
    </row>
    <row r="74" spans="1:83" ht="14.1" customHeight="1">
      <c r="A74" s="23"/>
      <c r="AA74" s="22"/>
    </row>
  </sheetData>
  <sheetProtection algorithmName="SHA-512" hashValue="L0ywtk7wqP1T5LJQo5FdE6n3kQ7o9sJ733/c09soN7zAAZemzcLBZ6YgNpN6OBAyQktckcfX5PeFRfNs6ystDg==" saltValue="Qw7FNd/JSw1BvtqrH+A2fw==" spinCount="100000" sheet="1" objects="1" scenarios="1"/>
  <mergeCells count="109">
    <mergeCell ref="P15:Y15"/>
    <mergeCell ref="E15:N15"/>
    <mergeCell ref="B48:C48"/>
    <mergeCell ref="D48:Y48"/>
    <mergeCell ref="AB40:AK40"/>
    <mergeCell ref="AB41:AK43"/>
    <mergeCell ref="AB44:AK46"/>
    <mergeCell ref="K42:L42"/>
    <mergeCell ref="O42:R42"/>
    <mergeCell ref="U42:Y42"/>
    <mergeCell ref="E42:H42"/>
    <mergeCell ref="E44:H44"/>
    <mergeCell ref="E46:H46"/>
    <mergeCell ref="K44:N44"/>
    <mergeCell ref="Q44:T44"/>
    <mergeCell ref="K46:N46"/>
    <mergeCell ref="Q46:U46"/>
    <mergeCell ref="D41:Y41"/>
    <mergeCell ref="B40:C40"/>
    <mergeCell ref="D40:Y40"/>
    <mergeCell ref="B32:C32"/>
    <mergeCell ref="D32:Y32"/>
    <mergeCell ref="D35:H35"/>
    <mergeCell ref="I35:M35"/>
    <mergeCell ref="B25:C25"/>
    <mergeCell ref="D25:X25"/>
    <mergeCell ref="E27:G27"/>
    <mergeCell ref="M27:O27"/>
    <mergeCell ref="Q27:S27"/>
    <mergeCell ref="I28:K28"/>
    <mergeCell ref="E30:G30"/>
    <mergeCell ref="I30:T30"/>
    <mergeCell ref="V30:X30"/>
    <mergeCell ref="AB18:AK20"/>
    <mergeCell ref="AB22:AK22"/>
    <mergeCell ref="AB24:AK24"/>
    <mergeCell ref="AB25:AK25"/>
    <mergeCell ref="AB26:AK26"/>
    <mergeCell ref="AB27:AK27"/>
    <mergeCell ref="AB28:AK28"/>
    <mergeCell ref="AB23:AK23"/>
    <mergeCell ref="P23:U23"/>
    <mergeCell ref="V23:X23"/>
    <mergeCell ref="M28:X28"/>
    <mergeCell ref="O21:Q21"/>
    <mergeCell ref="S21:U21"/>
    <mergeCell ref="W21:Y21"/>
    <mergeCell ref="X36:AD36"/>
    <mergeCell ref="X37:AD37"/>
    <mergeCell ref="AB21:AK21"/>
    <mergeCell ref="D37:H37"/>
    <mergeCell ref="I37:M37"/>
    <mergeCell ref="N37:R37"/>
    <mergeCell ref="S36:W36"/>
    <mergeCell ref="S37:W37"/>
    <mergeCell ref="S35:W35"/>
    <mergeCell ref="AE36:AJ36"/>
    <mergeCell ref="AE37:AJ37"/>
    <mergeCell ref="D36:H36"/>
    <mergeCell ref="I36:M36"/>
    <mergeCell ref="N36:R36"/>
    <mergeCell ref="E23:J23"/>
    <mergeCell ref="K23:M23"/>
    <mergeCell ref="I27:K27"/>
    <mergeCell ref="N35:R35"/>
    <mergeCell ref="X35:AD35"/>
    <mergeCell ref="AB34:AK34"/>
    <mergeCell ref="AB32:AK33"/>
    <mergeCell ref="AE35:AJ35"/>
    <mergeCell ref="E33:Y34"/>
    <mergeCell ref="B3:Z3"/>
    <mergeCell ref="AA3:AL3"/>
    <mergeCell ref="A1:AL1"/>
    <mergeCell ref="B11:C11"/>
    <mergeCell ref="E13:K13"/>
    <mergeCell ref="M13:R13"/>
    <mergeCell ref="E14:K14"/>
    <mergeCell ref="M14:R14"/>
    <mergeCell ref="T13:Y13"/>
    <mergeCell ref="AB12:AK12"/>
    <mergeCell ref="AB13:AK14"/>
    <mergeCell ref="AA11:AK11"/>
    <mergeCell ref="T14:Y14"/>
    <mergeCell ref="E8:Y9"/>
    <mergeCell ref="D11:Y12"/>
    <mergeCell ref="B50:C50"/>
    <mergeCell ref="D50:X50"/>
    <mergeCell ref="AB48:AK50"/>
    <mergeCell ref="AB51:AK54"/>
    <mergeCell ref="AB55:AK58"/>
    <mergeCell ref="E51:Y52"/>
    <mergeCell ref="E54:Y57"/>
    <mergeCell ref="E59:Y61"/>
    <mergeCell ref="E5:Y5"/>
    <mergeCell ref="B17:C17"/>
    <mergeCell ref="D17:L17"/>
    <mergeCell ref="M17:N17"/>
    <mergeCell ref="O17:P17"/>
    <mergeCell ref="B19:C19"/>
    <mergeCell ref="I38:M38"/>
    <mergeCell ref="N38:R38"/>
    <mergeCell ref="AE38:AJ38"/>
    <mergeCell ref="S38:W38"/>
    <mergeCell ref="X38:AD38"/>
    <mergeCell ref="D38:H38"/>
    <mergeCell ref="AB17:AK17"/>
    <mergeCell ref="D19:Y19"/>
    <mergeCell ref="E21:I21"/>
    <mergeCell ref="K21:M21"/>
  </mergeCells>
  <phoneticPr fontId="4"/>
  <conditionalFormatting sqref="I36:AD38">
    <cfRule type="containsBlanks" dxfId="61" priority="1">
      <formula>LEN(TRIM(I36))=0</formula>
    </cfRule>
  </conditionalFormatting>
  <conditionalFormatting sqref="K23 V23">
    <cfRule type="containsBlanks" dxfId="60" priority="4">
      <formula>LEN(TRIM(K23))=0</formula>
    </cfRule>
  </conditionalFormatting>
  <conditionalFormatting sqref="L28:M28">
    <cfRule type="containsBlanks" dxfId="59" priority="3">
      <formula>LEN(TRIM(L28))=0</formula>
    </cfRule>
  </conditionalFormatting>
  <conditionalFormatting sqref="O17:P17">
    <cfRule type="containsBlanks" dxfId="58" priority="5">
      <formula>LEN(TRIM(O17))=0</formula>
    </cfRule>
  </conditionalFormatting>
  <conditionalFormatting sqref="AE36:AJ38">
    <cfRule type="containsBlanks" dxfId="57" priority="2">
      <formula>LEN(TRIM(AE36))=0</formula>
    </cfRule>
  </conditionalFormatting>
  <dataValidations count="1">
    <dataValidation type="list" allowBlank="1" showInputMessage="1" showErrorMessage="1" sqref="AE36:AE38" xr:uid="{E91CC70D-2846-4BD0-A233-45D36AAE7360}">
      <formula1>"有,無"</formula1>
    </dataValidation>
  </dataValidations>
  <printOptions horizontalCentered="1"/>
  <pageMargins left="0.70866141732283472" right="0.31496062992125984" top="0.39370078740157483" bottom="0.39370078740157483" header="0.35433070866141736" footer="0.31496062992125984"/>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0426" r:id="rId4" name="Check Box 10">
              <controlPr defaultSize="0" autoFill="0" autoLine="0" autoPict="0">
                <anchor moveWithCells="1">
                  <from>
                    <xdr:col>18</xdr:col>
                    <xdr:colOff>0</xdr:colOff>
                    <xdr:row>39</xdr:row>
                    <xdr:rowOff>0</xdr:rowOff>
                  </from>
                  <to>
                    <xdr:col>21</xdr:col>
                    <xdr:colOff>19050</xdr:colOff>
                    <xdr:row>40</xdr:row>
                    <xdr:rowOff>28575</xdr:rowOff>
                  </to>
                </anchor>
              </controlPr>
            </control>
          </mc:Choice>
        </mc:AlternateContent>
        <mc:AlternateContent xmlns:mc="http://schemas.openxmlformats.org/markup-compatibility/2006">
          <mc:Choice Requires="x14">
            <control shapeId="700427" r:id="rId5" name="Check Box 11">
              <controlPr defaultSize="0" autoFill="0" autoLine="0" autoPict="0">
                <anchor moveWithCells="1">
                  <from>
                    <xdr:col>21</xdr:col>
                    <xdr:colOff>57150</xdr:colOff>
                    <xdr:row>39</xdr:row>
                    <xdr:rowOff>0</xdr:rowOff>
                  </from>
                  <to>
                    <xdr:col>24</xdr:col>
                    <xdr:colOff>76200</xdr:colOff>
                    <xdr:row>40</xdr:row>
                    <xdr:rowOff>19050</xdr:rowOff>
                  </to>
                </anchor>
              </controlPr>
            </control>
          </mc:Choice>
        </mc:AlternateContent>
        <mc:AlternateContent xmlns:mc="http://schemas.openxmlformats.org/markup-compatibility/2006">
          <mc:Choice Requires="x14">
            <control shapeId="700434" r:id="rId6" name="Check Box 18">
              <controlPr defaultSize="0" autoFill="0" autoLine="0" autoPict="0">
                <anchor moveWithCells="1">
                  <from>
                    <xdr:col>18</xdr:col>
                    <xdr:colOff>0</xdr:colOff>
                    <xdr:row>4</xdr:row>
                    <xdr:rowOff>161925</xdr:rowOff>
                  </from>
                  <to>
                    <xdr:col>21</xdr:col>
                    <xdr:colOff>19050</xdr:colOff>
                    <xdr:row>6</xdr:row>
                    <xdr:rowOff>19050</xdr:rowOff>
                  </to>
                </anchor>
              </controlPr>
            </control>
          </mc:Choice>
        </mc:AlternateContent>
        <mc:AlternateContent xmlns:mc="http://schemas.openxmlformats.org/markup-compatibility/2006">
          <mc:Choice Requires="x14">
            <control shapeId="700435" r:id="rId7" name="Check Box 19">
              <controlPr defaultSize="0" autoFill="0" autoLine="0" autoPict="0">
                <anchor moveWithCells="1">
                  <from>
                    <xdr:col>21</xdr:col>
                    <xdr:colOff>57150</xdr:colOff>
                    <xdr:row>4</xdr:row>
                    <xdr:rowOff>161925</xdr:rowOff>
                  </from>
                  <to>
                    <xdr:col>24</xdr:col>
                    <xdr:colOff>76200</xdr:colOff>
                    <xdr:row>6</xdr:row>
                    <xdr:rowOff>9525</xdr:rowOff>
                  </to>
                </anchor>
              </controlPr>
            </control>
          </mc:Choice>
        </mc:AlternateContent>
        <mc:AlternateContent xmlns:mc="http://schemas.openxmlformats.org/markup-compatibility/2006">
          <mc:Choice Requires="x14">
            <control shapeId="700436" r:id="rId8" name="Check Box 20">
              <controlPr defaultSize="0" autoFill="0" autoLine="0" autoPict="0">
                <anchor moveWithCells="1">
                  <from>
                    <xdr:col>18</xdr:col>
                    <xdr:colOff>0</xdr:colOff>
                    <xdr:row>7</xdr:row>
                    <xdr:rowOff>161925</xdr:rowOff>
                  </from>
                  <to>
                    <xdr:col>21</xdr:col>
                    <xdr:colOff>19050</xdr:colOff>
                    <xdr:row>9</xdr:row>
                    <xdr:rowOff>19050</xdr:rowOff>
                  </to>
                </anchor>
              </controlPr>
            </control>
          </mc:Choice>
        </mc:AlternateContent>
        <mc:AlternateContent xmlns:mc="http://schemas.openxmlformats.org/markup-compatibility/2006">
          <mc:Choice Requires="x14">
            <control shapeId="700437" r:id="rId9" name="Check Box 21">
              <controlPr defaultSize="0" autoFill="0" autoLine="0" autoPict="0">
                <anchor moveWithCells="1">
                  <from>
                    <xdr:col>21</xdr:col>
                    <xdr:colOff>57150</xdr:colOff>
                    <xdr:row>7</xdr:row>
                    <xdr:rowOff>161925</xdr:rowOff>
                  </from>
                  <to>
                    <xdr:col>24</xdr:col>
                    <xdr:colOff>76200</xdr:colOff>
                    <xdr:row>9</xdr:row>
                    <xdr:rowOff>9525</xdr:rowOff>
                  </to>
                </anchor>
              </controlPr>
            </control>
          </mc:Choice>
        </mc:AlternateContent>
        <mc:AlternateContent xmlns:mc="http://schemas.openxmlformats.org/markup-compatibility/2006">
          <mc:Choice Requires="x14">
            <control shapeId="700417" r:id="rId10" name="チェック 41">
              <controlPr defaultSize="0" autoFill="0" autoLine="0" autoPict="0" altText="その他">
                <anchor moveWithCells="1">
                  <from>
                    <xdr:col>2</xdr:col>
                    <xdr:colOff>171450</xdr:colOff>
                    <xdr:row>11</xdr:row>
                    <xdr:rowOff>152400</xdr:rowOff>
                  </from>
                  <to>
                    <xdr:col>4</xdr:col>
                    <xdr:colOff>38100</xdr:colOff>
                    <xdr:row>13</xdr:row>
                    <xdr:rowOff>19050</xdr:rowOff>
                  </to>
                </anchor>
              </controlPr>
            </control>
          </mc:Choice>
        </mc:AlternateContent>
        <mc:AlternateContent xmlns:mc="http://schemas.openxmlformats.org/markup-compatibility/2006">
          <mc:Choice Requires="x14">
            <control shapeId="700418" r:id="rId11" name="Check Box 42">
              <controlPr defaultSize="0" autoFill="0" autoLine="0" autoPict="0" altText="その他">
                <anchor moveWithCells="1">
                  <from>
                    <xdr:col>18</xdr:col>
                    <xdr:colOff>0</xdr:colOff>
                    <xdr:row>11</xdr:row>
                    <xdr:rowOff>152400</xdr:rowOff>
                  </from>
                  <to>
                    <xdr:col>19</xdr:col>
                    <xdr:colOff>47625</xdr:colOff>
                    <xdr:row>13</xdr:row>
                    <xdr:rowOff>19050</xdr:rowOff>
                  </to>
                </anchor>
              </controlPr>
            </control>
          </mc:Choice>
        </mc:AlternateContent>
        <mc:AlternateContent xmlns:mc="http://schemas.openxmlformats.org/markup-compatibility/2006">
          <mc:Choice Requires="x14">
            <control shapeId="700419" r:id="rId12" name="Check Box 43">
              <controlPr defaultSize="0" autoFill="0" autoLine="0" autoPict="0" altText="その他">
                <anchor moveWithCells="1">
                  <from>
                    <xdr:col>2</xdr:col>
                    <xdr:colOff>171450</xdr:colOff>
                    <xdr:row>13</xdr:row>
                    <xdr:rowOff>152400</xdr:rowOff>
                  </from>
                  <to>
                    <xdr:col>4</xdr:col>
                    <xdr:colOff>38100</xdr:colOff>
                    <xdr:row>15</xdr:row>
                    <xdr:rowOff>19050</xdr:rowOff>
                  </to>
                </anchor>
              </controlPr>
            </control>
          </mc:Choice>
        </mc:AlternateContent>
        <mc:AlternateContent xmlns:mc="http://schemas.openxmlformats.org/markup-compatibility/2006">
          <mc:Choice Requires="x14">
            <control shapeId="700443" r:id="rId13" name="Check Box 42">
              <controlPr defaultSize="0" autoFill="0" autoLine="0" autoPict="0" altText="その他">
                <anchor moveWithCells="1">
                  <from>
                    <xdr:col>10</xdr:col>
                    <xdr:colOff>152400</xdr:colOff>
                    <xdr:row>11</xdr:row>
                    <xdr:rowOff>152400</xdr:rowOff>
                  </from>
                  <to>
                    <xdr:col>12</xdr:col>
                    <xdr:colOff>19050</xdr:colOff>
                    <xdr:row>13</xdr:row>
                    <xdr:rowOff>19050</xdr:rowOff>
                  </to>
                </anchor>
              </controlPr>
            </control>
          </mc:Choice>
        </mc:AlternateContent>
        <mc:AlternateContent xmlns:mc="http://schemas.openxmlformats.org/markup-compatibility/2006">
          <mc:Choice Requires="x14">
            <control shapeId="700444" r:id="rId14" name="チェック 41">
              <controlPr defaultSize="0" autoFill="0" autoLine="0" autoPict="0" altText="その他">
                <anchor moveWithCells="1">
                  <from>
                    <xdr:col>13</xdr:col>
                    <xdr:colOff>171450</xdr:colOff>
                    <xdr:row>13</xdr:row>
                    <xdr:rowOff>152400</xdr:rowOff>
                  </from>
                  <to>
                    <xdr:col>15</xdr:col>
                    <xdr:colOff>38100</xdr:colOff>
                    <xdr:row>15</xdr:row>
                    <xdr:rowOff>19050</xdr:rowOff>
                  </to>
                </anchor>
              </controlPr>
            </control>
          </mc:Choice>
        </mc:AlternateContent>
        <mc:AlternateContent xmlns:mc="http://schemas.openxmlformats.org/markup-compatibility/2006">
          <mc:Choice Requires="x14">
            <control shapeId="700445" r:id="rId15" name="Check Box 42">
              <controlPr defaultSize="0" autoFill="0" autoLine="0" autoPict="0" altText="その他">
                <anchor moveWithCells="1">
                  <from>
                    <xdr:col>10</xdr:col>
                    <xdr:colOff>152400</xdr:colOff>
                    <xdr:row>12</xdr:row>
                    <xdr:rowOff>161925</xdr:rowOff>
                  </from>
                  <to>
                    <xdr:col>12</xdr:col>
                    <xdr:colOff>19050</xdr:colOff>
                    <xdr:row>14</xdr:row>
                    <xdr:rowOff>28575</xdr:rowOff>
                  </to>
                </anchor>
              </controlPr>
            </control>
          </mc:Choice>
        </mc:AlternateContent>
        <mc:AlternateContent xmlns:mc="http://schemas.openxmlformats.org/markup-compatibility/2006">
          <mc:Choice Requires="x14">
            <control shapeId="700446" r:id="rId16" name="Check Box 42">
              <controlPr defaultSize="0" autoFill="0" autoLine="0" autoPict="0" altText="その他">
                <anchor moveWithCells="1">
                  <from>
                    <xdr:col>18</xdr:col>
                    <xdr:colOff>0</xdr:colOff>
                    <xdr:row>12</xdr:row>
                    <xdr:rowOff>161925</xdr:rowOff>
                  </from>
                  <to>
                    <xdr:col>19</xdr:col>
                    <xdr:colOff>47625</xdr:colOff>
                    <xdr:row>14</xdr:row>
                    <xdr:rowOff>28575</xdr:rowOff>
                  </to>
                </anchor>
              </controlPr>
            </control>
          </mc:Choice>
        </mc:AlternateContent>
        <mc:AlternateContent xmlns:mc="http://schemas.openxmlformats.org/markup-compatibility/2006">
          <mc:Choice Requires="x14">
            <control shapeId="700447" r:id="rId17" name="Check Box 42">
              <controlPr defaultSize="0" autoFill="0" autoLine="0" autoPict="0" altText="その他">
                <anchor moveWithCells="1">
                  <from>
                    <xdr:col>2</xdr:col>
                    <xdr:colOff>171450</xdr:colOff>
                    <xdr:row>12</xdr:row>
                    <xdr:rowOff>161925</xdr:rowOff>
                  </from>
                  <to>
                    <xdr:col>4</xdr:col>
                    <xdr:colOff>38100</xdr:colOff>
                    <xdr:row>14</xdr:row>
                    <xdr:rowOff>28575</xdr:rowOff>
                  </to>
                </anchor>
              </controlPr>
            </control>
          </mc:Choice>
        </mc:AlternateContent>
        <mc:AlternateContent xmlns:mc="http://schemas.openxmlformats.org/markup-compatibility/2006">
          <mc:Choice Requires="x14">
            <control shapeId="700448" r:id="rId18" name="チェック 39">
              <controlPr defaultSize="0" autoFill="0" autoLine="0" autoPict="0" altText="その他">
                <anchor moveWithCells="1">
                  <from>
                    <xdr:col>9</xdr:col>
                    <xdr:colOff>0</xdr:colOff>
                    <xdr:row>19</xdr:row>
                    <xdr:rowOff>161925</xdr:rowOff>
                  </from>
                  <to>
                    <xdr:col>10</xdr:col>
                    <xdr:colOff>47625</xdr:colOff>
                    <xdr:row>21</xdr:row>
                    <xdr:rowOff>28575</xdr:rowOff>
                  </to>
                </anchor>
              </controlPr>
            </control>
          </mc:Choice>
        </mc:AlternateContent>
        <mc:AlternateContent xmlns:mc="http://schemas.openxmlformats.org/markup-compatibility/2006">
          <mc:Choice Requires="x14">
            <control shapeId="700449" r:id="rId19" name="Check Box 49">
              <controlPr defaultSize="0" autoFill="0" autoLine="0" autoPict="0" altText="その他">
                <anchor moveWithCells="1">
                  <from>
                    <xdr:col>12</xdr:col>
                    <xdr:colOff>161925</xdr:colOff>
                    <xdr:row>19</xdr:row>
                    <xdr:rowOff>161925</xdr:rowOff>
                  </from>
                  <to>
                    <xdr:col>14</xdr:col>
                    <xdr:colOff>28575</xdr:colOff>
                    <xdr:row>21</xdr:row>
                    <xdr:rowOff>28575</xdr:rowOff>
                  </to>
                </anchor>
              </controlPr>
            </control>
          </mc:Choice>
        </mc:AlternateContent>
        <mc:AlternateContent xmlns:mc="http://schemas.openxmlformats.org/markup-compatibility/2006">
          <mc:Choice Requires="x14">
            <control shapeId="700450" r:id="rId20" name="Check Box 50">
              <controlPr defaultSize="0" autoFill="0" autoLine="0" autoPict="0" altText="その他">
                <anchor moveWithCells="1">
                  <from>
                    <xdr:col>17</xdr:col>
                    <xdr:colOff>0</xdr:colOff>
                    <xdr:row>19</xdr:row>
                    <xdr:rowOff>161925</xdr:rowOff>
                  </from>
                  <to>
                    <xdr:col>18</xdr:col>
                    <xdr:colOff>47625</xdr:colOff>
                    <xdr:row>21</xdr:row>
                    <xdr:rowOff>28575</xdr:rowOff>
                  </to>
                </anchor>
              </controlPr>
            </control>
          </mc:Choice>
        </mc:AlternateContent>
        <mc:AlternateContent xmlns:mc="http://schemas.openxmlformats.org/markup-compatibility/2006">
          <mc:Choice Requires="x14">
            <control shapeId="700451" r:id="rId21" name="Check Box 51">
              <controlPr defaultSize="0" autoFill="0" autoLine="0" autoPict="0" altText="その他">
                <anchor moveWithCells="1">
                  <from>
                    <xdr:col>20</xdr:col>
                    <xdr:colOff>171450</xdr:colOff>
                    <xdr:row>19</xdr:row>
                    <xdr:rowOff>161925</xdr:rowOff>
                  </from>
                  <to>
                    <xdr:col>22</xdr:col>
                    <xdr:colOff>38100</xdr:colOff>
                    <xdr:row>21</xdr:row>
                    <xdr:rowOff>28575</xdr:rowOff>
                  </to>
                </anchor>
              </controlPr>
            </control>
          </mc:Choice>
        </mc:AlternateContent>
        <mc:AlternateContent xmlns:mc="http://schemas.openxmlformats.org/markup-compatibility/2006">
          <mc:Choice Requires="x14">
            <control shapeId="700452" r:id="rId22" name="Check Box 52">
              <controlPr defaultSize="0" autoFill="0" autoLine="0" autoPict="0" altText="その他">
                <anchor moveWithCells="1">
                  <from>
                    <xdr:col>6</xdr:col>
                    <xdr:colOff>161925</xdr:colOff>
                    <xdr:row>25</xdr:row>
                    <xdr:rowOff>161925</xdr:rowOff>
                  </from>
                  <to>
                    <xdr:col>8</xdr:col>
                    <xdr:colOff>28575</xdr:colOff>
                    <xdr:row>27</xdr:row>
                    <xdr:rowOff>28575</xdr:rowOff>
                  </to>
                </anchor>
              </controlPr>
            </control>
          </mc:Choice>
        </mc:AlternateContent>
        <mc:AlternateContent xmlns:mc="http://schemas.openxmlformats.org/markup-compatibility/2006">
          <mc:Choice Requires="x14">
            <control shapeId="700453" r:id="rId23" name="Check Box 53">
              <controlPr defaultSize="0" autoFill="0" autoLine="0" autoPict="0" altText="その他">
                <anchor moveWithCells="1">
                  <from>
                    <xdr:col>10</xdr:col>
                    <xdr:colOff>161925</xdr:colOff>
                    <xdr:row>25</xdr:row>
                    <xdr:rowOff>161925</xdr:rowOff>
                  </from>
                  <to>
                    <xdr:col>12</xdr:col>
                    <xdr:colOff>28575</xdr:colOff>
                    <xdr:row>27</xdr:row>
                    <xdr:rowOff>28575</xdr:rowOff>
                  </to>
                </anchor>
              </controlPr>
            </control>
          </mc:Choice>
        </mc:AlternateContent>
        <mc:AlternateContent xmlns:mc="http://schemas.openxmlformats.org/markup-compatibility/2006">
          <mc:Choice Requires="x14">
            <control shapeId="700454" r:id="rId24" name="Check Box 54">
              <controlPr defaultSize="0" autoFill="0" autoLine="0" autoPict="0" altText="その他">
                <anchor moveWithCells="1">
                  <from>
                    <xdr:col>14</xdr:col>
                    <xdr:colOff>161925</xdr:colOff>
                    <xdr:row>25</xdr:row>
                    <xdr:rowOff>161925</xdr:rowOff>
                  </from>
                  <to>
                    <xdr:col>16</xdr:col>
                    <xdr:colOff>28575</xdr:colOff>
                    <xdr:row>27</xdr:row>
                    <xdr:rowOff>28575</xdr:rowOff>
                  </to>
                </anchor>
              </controlPr>
            </control>
          </mc:Choice>
        </mc:AlternateContent>
        <mc:AlternateContent xmlns:mc="http://schemas.openxmlformats.org/markup-compatibility/2006">
          <mc:Choice Requires="x14">
            <control shapeId="700455" r:id="rId25" name="Check Box 55">
              <controlPr defaultSize="0" autoFill="0" autoLine="0" autoPict="0" altText="その他">
                <anchor moveWithCells="1">
                  <from>
                    <xdr:col>6</xdr:col>
                    <xdr:colOff>161925</xdr:colOff>
                    <xdr:row>26</xdr:row>
                    <xdr:rowOff>161925</xdr:rowOff>
                  </from>
                  <to>
                    <xdr:col>8</xdr:col>
                    <xdr:colOff>28575</xdr:colOff>
                    <xdr:row>28</xdr:row>
                    <xdr:rowOff>28575</xdr:rowOff>
                  </to>
                </anchor>
              </controlPr>
            </control>
          </mc:Choice>
        </mc:AlternateContent>
        <mc:AlternateContent xmlns:mc="http://schemas.openxmlformats.org/markup-compatibility/2006">
          <mc:Choice Requires="x14">
            <control shapeId="700456" r:id="rId26" name="Check Box 56">
              <controlPr defaultSize="0" autoFill="0" autoLine="0" autoPict="0" altText="その他">
                <anchor moveWithCells="1">
                  <from>
                    <xdr:col>6</xdr:col>
                    <xdr:colOff>161925</xdr:colOff>
                    <xdr:row>28</xdr:row>
                    <xdr:rowOff>161925</xdr:rowOff>
                  </from>
                  <to>
                    <xdr:col>8</xdr:col>
                    <xdr:colOff>28575</xdr:colOff>
                    <xdr:row>30</xdr:row>
                    <xdr:rowOff>28575</xdr:rowOff>
                  </to>
                </anchor>
              </controlPr>
            </control>
          </mc:Choice>
        </mc:AlternateContent>
        <mc:AlternateContent xmlns:mc="http://schemas.openxmlformats.org/markup-compatibility/2006">
          <mc:Choice Requires="x14">
            <control shapeId="700457" r:id="rId27" name="Check Box 57">
              <controlPr defaultSize="0" autoFill="0" autoLine="0" autoPict="0" altText="その他">
                <anchor moveWithCells="1">
                  <from>
                    <xdr:col>19</xdr:col>
                    <xdr:colOff>161925</xdr:colOff>
                    <xdr:row>28</xdr:row>
                    <xdr:rowOff>161925</xdr:rowOff>
                  </from>
                  <to>
                    <xdr:col>21</xdr:col>
                    <xdr:colOff>28575</xdr:colOff>
                    <xdr:row>30</xdr:row>
                    <xdr:rowOff>28575</xdr:rowOff>
                  </to>
                </anchor>
              </controlPr>
            </control>
          </mc:Choice>
        </mc:AlternateContent>
        <mc:AlternateContent xmlns:mc="http://schemas.openxmlformats.org/markup-compatibility/2006">
          <mc:Choice Requires="x14">
            <control shapeId="700460" r:id="rId28" name="Check Box 66">
              <controlPr defaultSize="0" autoFill="0" autoLine="0" autoPict="0" altText="その他">
                <anchor moveWithCells="1">
                  <from>
                    <xdr:col>12</xdr:col>
                    <xdr:colOff>161925</xdr:colOff>
                    <xdr:row>40</xdr:row>
                    <xdr:rowOff>152400</xdr:rowOff>
                  </from>
                  <to>
                    <xdr:col>14</xdr:col>
                    <xdr:colOff>28575</xdr:colOff>
                    <xdr:row>42</xdr:row>
                    <xdr:rowOff>28575</xdr:rowOff>
                  </to>
                </anchor>
              </controlPr>
            </control>
          </mc:Choice>
        </mc:AlternateContent>
        <mc:AlternateContent xmlns:mc="http://schemas.openxmlformats.org/markup-compatibility/2006">
          <mc:Choice Requires="x14">
            <control shapeId="700461" r:id="rId29" name="Check Box 67">
              <controlPr defaultSize="0" autoFill="0" autoLine="0" autoPict="0" altText="その他">
                <anchor moveWithCells="1">
                  <from>
                    <xdr:col>19</xdr:col>
                    <xdr:colOff>9525</xdr:colOff>
                    <xdr:row>40</xdr:row>
                    <xdr:rowOff>142875</xdr:rowOff>
                  </from>
                  <to>
                    <xdr:col>20</xdr:col>
                    <xdr:colOff>57150</xdr:colOff>
                    <xdr:row>42</xdr:row>
                    <xdr:rowOff>19050</xdr:rowOff>
                  </to>
                </anchor>
              </controlPr>
            </control>
          </mc:Choice>
        </mc:AlternateContent>
        <mc:AlternateContent xmlns:mc="http://schemas.openxmlformats.org/markup-compatibility/2006">
          <mc:Choice Requires="x14">
            <control shapeId="700462" r:id="rId30" name="Check Box 68">
              <controlPr defaultSize="0" autoFill="0" autoLine="0" autoPict="0" altText="その他">
                <anchor moveWithCells="1">
                  <from>
                    <xdr:col>9</xdr:col>
                    <xdr:colOff>0</xdr:colOff>
                    <xdr:row>42</xdr:row>
                    <xdr:rowOff>152400</xdr:rowOff>
                  </from>
                  <to>
                    <xdr:col>10</xdr:col>
                    <xdr:colOff>57150</xdr:colOff>
                    <xdr:row>44</xdr:row>
                    <xdr:rowOff>19050</xdr:rowOff>
                  </to>
                </anchor>
              </controlPr>
            </control>
          </mc:Choice>
        </mc:AlternateContent>
        <mc:AlternateContent xmlns:mc="http://schemas.openxmlformats.org/markup-compatibility/2006">
          <mc:Choice Requires="x14">
            <control shapeId="700463" r:id="rId31" name="Check Box 69">
              <controlPr defaultSize="0" autoFill="0" autoLine="0" autoPict="0" altText="その他">
                <anchor moveWithCells="1">
                  <from>
                    <xdr:col>14</xdr:col>
                    <xdr:colOff>161925</xdr:colOff>
                    <xdr:row>42</xdr:row>
                    <xdr:rowOff>152400</xdr:rowOff>
                  </from>
                  <to>
                    <xdr:col>16</xdr:col>
                    <xdr:colOff>28575</xdr:colOff>
                    <xdr:row>44</xdr:row>
                    <xdr:rowOff>19050</xdr:rowOff>
                  </to>
                </anchor>
              </controlPr>
            </control>
          </mc:Choice>
        </mc:AlternateContent>
        <mc:AlternateContent xmlns:mc="http://schemas.openxmlformats.org/markup-compatibility/2006">
          <mc:Choice Requires="x14">
            <control shapeId="700464" r:id="rId32" name="Check Box 71">
              <controlPr defaultSize="0" autoFill="0" autoLine="0" autoPict="0" altText="その他">
                <anchor moveWithCells="1">
                  <from>
                    <xdr:col>8</xdr:col>
                    <xdr:colOff>171450</xdr:colOff>
                    <xdr:row>44</xdr:row>
                    <xdr:rowOff>152400</xdr:rowOff>
                  </from>
                  <to>
                    <xdr:col>10</xdr:col>
                    <xdr:colOff>47625</xdr:colOff>
                    <xdr:row>46</xdr:row>
                    <xdr:rowOff>19050</xdr:rowOff>
                  </to>
                </anchor>
              </controlPr>
            </control>
          </mc:Choice>
        </mc:AlternateContent>
        <mc:AlternateContent xmlns:mc="http://schemas.openxmlformats.org/markup-compatibility/2006">
          <mc:Choice Requires="x14">
            <control shapeId="700465" r:id="rId33" name="Check Box 72">
              <controlPr defaultSize="0" autoFill="0" autoLine="0" autoPict="0" altText="その他">
                <anchor moveWithCells="1">
                  <from>
                    <xdr:col>14</xdr:col>
                    <xdr:colOff>161925</xdr:colOff>
                    <xdr:row>44</xdr:row>
                    <xdr:rowOff>161925</xdr:rowOff>
                  </from>
                  <to>
                    <xdr:col>16</xdr:col>
                    <xdr:colOff>28575</xdr:colOff>
                    <xdr:row>46</xdr:row>
                    <xdr:rowOff>28575</xdr:rowOff>
                  </to>
                </anchor>
              </controlPr>
            </control>
          </mc:Choice>
        </mc:AlternateContent>
        <mc:AlternateContent xmlns:mc="http://schemas.openxmlformats.org/markup-compatibility/2006">
          <mc:Choice Requires="x14">
            <control shapeId="700459" r:id="rId34" name="チェック 37">
              <controlPr defaultSize="0" autoFill="0" autoLine="0" autoPict="0" altText="その他">
                <anchor moveWithCells="1">
                  <from>
                    <xdr:col>9</xdr:col>
                    <xdr:colOff>0</xdr:colOff>
                    <xdr:row>40</xdr:row>
                    <xdr:rowOff>152400</xdr:rowOff>
                  </from>
                  <to>
                    <xdr:col>10</xdr:col>
                    <xdr:colOff>47625</xdr:colOff>
                    <xdr:row>42</xdr:row>
                    <xdr:rowOff>19050</xdr:rowOff>
                  </to>
                </anchor>
              </controlPr>
            </control>
          </mc:Choice>
        </mc:AlternateContent>
        <mc:AlternateContent xmlns:mc="http://schemas.openxmlformats.org/markup-compatibility/2006">
          <mc:Choice Requires="x14">
            <control shapeId="700466" r:id="rId35" name="Check Box 50">
              <controlPr defaultSize="0" autoFill="0" autoLine="0" autoPict="0">
                <anchor moveWithCells="1">
                  <from>
                    <xdr:col>18</xdr:col>
                    <xdr:colOff>0</xdr:colOff>
                    <xdr:row>46</xdr:row>
                    <xdr:rowOff>161925</xdr:rowOff>
                  </from>
                  <to>
                    <xdr:col>21</xdr:col>
                    <xdr:colOff>19050</xdr:colOff>
                    <xdr:row>48</xdr:row>
                    <xdr:rowOff>19050</xdr:rowOff>
                  </to>
                </anchor>
              </controlPr>
            </control>
          </mc:Choice>
        </mc:AlternateContent>
        <mc:AlternateContent xmlns:mc="http://schemas.openxmlformats.org/markup-compatibility/2006">
          <mc:Choice Requires="x14">
            <control shapeId="700467" r:id="rId36" name="Check Box 51">
              <controlPr defaultSize="0" autoFill="0" autoLine="0" autoPict="0">
                <anchor moveWithCells="1">
                  <from>
                    <xdr:col>21</xdr:col>
                    <xdr:colOff>57150</xdr:colOff>
                    <xdr:row>46</xdr:row>
                    <xdr:rowOff>161925</xdr:rowOff>
                  </from>
                  <to>
                    <xdr:col>24</xdr:col>
                    <xdr:colOff>76200</xdr:colOff>
                    <xdr:row>48</xdr:row>
                    <xdr:rowOff>9525</xdr:rowOff>
                  </to>
                </anchor>
              </controlPr>
            </control>
          </mc:Choice>
        </mc:AlternateContent>
        <mc:AlternateContent xmlns:mc="http://schemas.openxmlformats.org/markup-compatibility/2006">
          <mc:Choice Requires="x14">
            <control shapeId="700468" r:id="rId37" name="Check Box 52">
              <controlPr defaultSize="0" autoFill="0" autoLine="0" autoPict="0">
                <anchor moveWithCells="1">
                  <from>
                    <xdr:col>17</xdr:col>
                    <xdr:colOff>161925</xdr:colOff>
                    <xdr:row>50</xdr:row>
                    <xdr:rowOff>171450</xdr:rowOff>
                  </from>
                  <to>
                    <xdr:col>21</xdr:col>
                    <xdr:colOff>114300</xdr:colOff>
                    <xdr:row>52</xdr:row>
                    <xdr:rowOff>38100</xdr:rowOff>
                  </to>
                </anchor>
              </controlPr>
            </control>
          </mc:Choice>
        </mc:AlternateContent>
        <mc:AlternateContent xmlns:mc="http://schemas.openxmlformats.org/markup-compatibility/2006">
          <mc:Choice Requires="x14">
            <control shapeId="700469" r:id="rId38" name="Check Box 53">
              <controlPr defaultSize="0" autoFill="0" autoLine="0" autoPict="0">
                <anchor moveWithCells="1">
                  <from>
                    <xdr:col>20</xdr:col>
                    <xdr:colOff>171450</xdr:colOff>
                    <xdr:row>50</xdr:row>
                    <xdr:rowOff>171450</xdr:rowOff>
                  </from>
                  <to>
                    <xdr:col>24</xdr:col>
                    <xdr:colOff>123825</xdr:colOff>
                    <xdr:row>52</xdr:row>
                    <xdr:rowOff>38100</xdr:rowOff>
                  </to>
                </anchor>
              </controlPr>
            </control>
          </mc:Choice>
        </mc:AlternateContent>
        <mc:AlternateContent xmlns:mc="http://schemas.openxmlformats.org/markup-compatibility/2006">
          <mc:Choice Requires="x14">
            <control shapeId="700470" r:id="rId39" name="Check Box 54">
              <controlPr defaultSize="0" autoFill="0" autoLine="0" autoPict="0">
                <anchor moveWithCells="1">
                  <from>
                    <xdr:col>17</xdr:col>
                    <xdr:colOff>161925</xdr:colOff>
                    <xdr:row>55</xdr:row>
                    <xdr:rowOff>142875</xdr:rowOff>
                  </from>
                  <to>
                    <xdr:col>21</xdr:col>
                    <xdr:colOff>114300</xdr:colOff>
                    <xdr:row>57</xdr:row>
                    <xdr:rowOff>19050</xdr:rowOff>
                  </to>
                </anchor>
              </controlPr>
            </control>
          </mc:Choice>
        </mc:AlternateContent>
        <mc:AlternateContent xmlns:mc="http://schemas.openxmlformats.org/markup-compatibility/2006">
          <mc:Choice Requires="x14">
            <control shapeId="700471" r:id="rId40" name="Check Box 55">
              <controlPr defaultSize="0" autoFill="0" autoLine="0" autoPict="0">
                <anchor moveWithCells="1">
                  <from>
                    <xdr:col>20</xdr:col>
                    <xdr:colOff>171450</xdr:colOff>
                    <xdr:row>55</xdr:row>
                    <xdr:rowOff>142875</xdr:rowOff>
                  </from>
                  <to>
                    <xdr:col>24</xdr:col>
                    <xdr:colOff>123825</xdr:colOff>
                    <xdr:row>57</xdr:row>
                    <xdr:rowOff>19050</xdr:rowOff>
                  </to>
                </anchor>
              </controlPr>
            </control>
          </mc:Choice>
        </mc:AlternateContent>
        <mc:AlternateContent xmlns:mc="http://schemas.openxmlformats.org/markup-compatibility/2006">
          <mc:Choice Requires="x14">
            <control shapeId="700472" r:id="rId41" name="Check Box 56">
              <controlPr defaultSize="0" autoFill="0" autoLine="0" autoPict="0">
                <anchor moveWithCells="1">
                  <from>
                    <xdr:col>17</xdr:col>
                    <xdr:colOff>161925</xdr:colOff>
                    <xdr:row>59</xdr:row>
                    <xdr:rowOff>142875</xdr:rowOff>
                  </from>
                  <to>
                    <xdr:col>21</xdr:col>
                    <xdr:colOff>114300</xdr:colOff>
                    <xdr:row>61</xdr:row>
                    <xdr:rowOff>19050</xdr:rowOff>
                  </to>
                </anchor>
              </controlPr>
            </control>
          </mc:Choice>
        </mc:AlternateContent>
        <mc:AlternateContent xmlns:mc="http://schemas.openxmlformats.org/markup-compatibility/2006">
          <mc:Choice Requires="x14">
            <control shapeId="700473" r:id="rId42" name="Check Box 57">
              <controlPr defaultSize="0" autoFill="0" autoLine="0" autoPict="0">
                <anchor moveWithCells="1">
                  <from>
                    <xdr:col>20</xdr:col>
                    <xdr:colOff>171450</xdr:colOff>
                    <xdr:row>59</xdr:row>
                    <xdr:rowOff>142875</xdr:rowOff>
                  </from>
                  <to>
                    <xdr:col>24</xdr:col>
                    <xdr:colOff>123825</xdr:colOff>
                    <xdr:row>61</xdr:row>
                    <xdr:rowOff>19050</xdr:rowOff>
                  </to>
                </anchor>
              </controlPr>
            </control>
          </mc:Choice>
        </mc:AlternateContent>
        <mc:AlternateContent xmlns:mc="http://schemas.openxmlformats.org/markup-compatibility/2006">
          <mc:Choice Requires="x14">
            <control shapeId="700474" r:id="rId43" name="Check Box 58">
              <controlPr defaultSize="0" autoFill="0" autoLine="0" autoPict="0">
                <anchor moveWithCells="1">
                  <from>
                    <xdr:col>18</xdr:col>
                    <xdr:colOff>0</xdr:colOff>
                    <xdr:row>31</xdr:row>
                    <xdr:rowOff>0</xdr:rowOff>
                  </from>
                  <to>
                    <xdr:col>21</xdr:col>
                    <xdr:colOff>19050</xdr:colOff>
                    <xdr:row>32</xdr:row>
                    <xdr:rowOff>28575</xdr:rowOff>
                  </to>
                </anchor>
              </controlPr>
            </control>
          </mc:Choice>
        </mc:AlternateContent>
        <mc:AlternateContent xmlns:mc="http://schemas.openxmlformats.org/markup-compatibility/2006">
          <mc:Choice Requires="x14">
            <control shapeId="700475" r:id="rId44" name="Check Box 59">
              <controlPr defaultSize="0" autoFill="0" autoLine="0" autoPict="0">
                <anchor moveWithCells="1">
                  <from>
                    <xdr:col>21</xdr:col>
                    <xdr:colOff>57150</xdr:colOff>
                    <xdr:row>31</xdr:row>
                    <xdr:rowOff>0</xdr:rowOff>
                  </from>
                  <to>
                    <xdr:col>24</xdr:col>
                    <xdr:colOff>76200</xdr:colOff>
                    <xdr:row>32</xdr:row>
                    <xdr:rowOff>19050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EFE4-A05E-4DAA-9908-11F56D9A900B}">
  <sheetPr>
    <tabColor theme="8" tint="0.59999389629810485"/>
  </sheetPr>
  <dimension ref="A1:BJ61"/>
  <sheetViews>
    <sheetView showGridLines="0" view="pageBreakPreview" topLeftCell="A4" zoomScaleNormal="85" zoomScaleSheetLayoutView="100" workbookViewId="0">
      <selection activeCell="AP8" sqref="AP8"/>
    </sheetView>
  </sheetViews>
  <sheetFormatPr defaultColWidth="8" defaultRowHeight="12"/>
  <cols>
    <col min="1" max="2" width="1.375" style="22" customWidth="1"/>
    <col min="3" max="68" width="2.375" style="22" customWidth="1"/>
    <col min="69" max="16384" width="8" style="22"/>
  </cols>
  <sheetData>
    <row r="1" spans="1:62" ht="14.1" customHeight="1">
      <c r="A1" s="1337" t="s">
        <v>1467</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N1" s="194"/>
      <c r="AO1" s="194"/>
      <c r="AP1" s="194"/>
      <c r="AQ1" s="194"/>
      <c r="AR1" s="194"/>
    </row>
    <row r="2" spans="1:62" ht="5.0999999999999996" customHeight="1" thickBot="1"/>
    <row r="3" spans="1:62" ht="14.1" customHeight="1">
      <c r="B3" s="1339" t="s">
        <v>349</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1" t="s">
        <v>117</v>
      </c>
      <c r="AA3" s="1342"/>
      <c r="AB3" s="1342"/>
      <c r="AC3" s="1342"/>
      <c r="AD3" s="1342"/>
      <c r="AE3" s="1342"/>
      <c r="AF3" s="1342"/>
      <c r="AG3" s="1342"/>
      <c r="AH3" s="1342"/>
      <c r="AI3" s="1342"/>
      <c r="AJ3" s="1342"/>
      <c r="AK3" s="1342"/>
      <c r="AL3" s="1343"/>
      <c r="AM3" s="34"/>
    </row>
    <row r="4" spans="1:62" ht="6.95" customHeight="1">
      <c r="B4" s="196"/>
      <c r="C4" s="197"/>
      <c r="D4" s="197"/>
      <c r="E4" s="197"/>
      <c r="F4" s="197"/>
      <c r="G4" s="197"/>
      <c r="H4" s="197"/>
      <c r="I4" s="197"/>
      <c r="J4" s="197"/>
      <c r="K4" s="197"/>
      <c r="L4" s="197"/>
      <c r="M4" s="197"/>
      <c r="N4" s="197"/>
      <c r="O4" s="197"/>
      <c r="P4" s="197"/>
      <c r="Q4" s="197"/>
      <c r="R4" s="197"/>
      <c r="S4" s="197"/>
      <c r="T4" s="197"/>
      <c r="U4" s="197"/>
      <c r="V4" s="197"/>
      <c r="W4" s="197"/>
      <c r="X4" s="197"/>
      <c r="Y4" s="197"/>
      <c r="Z4" s="241"/>
      <c r="AA4" s="197"/>
      <c r="AB4" s="197"/>
      <c r="AC4" s="197"/>
      <c r="AD4" s="197"/>
      <c r="AE4" s="197"/>
      <c r="AF4" s="197"/>
      <c r="AG4" s="197"/>
      <c r="AH4" s="197"/>
      <c r="AI4" s="197"/>
      <c r="AJ4" s="197"/>
      <c r="AK4" s="197"/>
      <c r="AL4" s="242"/>
      <c r="AM4" s="34"/>
    </row>
    <row r="5" spans="1:62" ht="14.1" customHeight="1">
      <c r="A5" s="23"/>
      <c r="B5" s="4277" t="s">
        <v>643</v>
      </c>
      <c r="C5" s="4278"/>
      <c r="D5" s="1994" t="s">
        <v>675</v>
      </c>
      <c r="E5" s="1994"/>
      <c r="F5" s="1994"/>
      <c r="G5" s="1994"/>
      <c r="H5" s="1994"/>
      <c r="I5" s="1994"/>
      <c r="J5" s="1994"/>
      <c r="K5" s="1994"/>
      <c r="L5" s="1994"/>
      <c r="M5" s="1994"/>
      <c r="N5" s="1994"/>
      <c r="O5" s="1994"/>
      <c r="P5" s="1994"/>
      <c r="Q5" s="1994"/>
      <c r="R5" s="1994"/>
      <c r="S5" s="1994"/>
      <c r="T5" s="1994"/>
      <c r="U5" s="1994"/>
      <c r="V5" s="1994"/>
      <c r="W5" s="1994"/>
      <c r="X5" s="1994"/>
      <c r="Y5" s="142"/>
      <c r="Z5" s="176" t="s">
        <v>126</v>
      </c>
      <c r="AA5" s="2022" t="s">
        <v>582</v>
      </c>
      <c r="AB5" s="2022"/>
      <c r="AC5" s="2022"/>
      <c r="AD5" s="2022"/>
      <c r="AE5" s="2022"/>
      <c r="AF5" s="2022"/>
      <c r="AG5" s="2022"/>
      <c r="AH5" s="2022"/>
      <c r="AI5" s="2022"/>
      <c r="AJ5" s="2022"/>
      <c r="AK5" s="2022"/>
      <c r="AL5" s="211"/>
      <c r="AM5" s="34"/>
    </row>
    <row r="6" spans="1:62" ht="14.1" customHeight="1">
      <c r="A6" s="23"/>
      <c r="B6" s="29"/>
      <c r="C6" s="23"/>
      <c r="D6" s="768" t="s">
        <v>35</v>
      </c>
      <c r="E6" s="4270" t="s">
        <v>1044</v>
      </c>
      <c r="F6" s="4270"/>
      <c r="G6" s="4270"/>
      <c r="H6" s="4270"/>
      <c r="I6" s="4270"/>
      <c r="J6" s="4270"/>
      <c r="K6" s="4270"/>
      <c r="L6" s="4270"/>
      <c r="M6" s="4270"/>
      <c r="N6" s="4270"/>
      <c r="O6" s="4270"/>
      <c r="P6" s="4270"/>
      <c r="Q6" s="4270"/>
      <c r="R6" s="4270"/>
      <c r="S6" s="4270"/>
      <c r="T6" s="4270"/>
      <c r="U6" s="4270"/>
      <c r="V6" s="4270"/>
      <c r="W6" s="4270"/>
      <c r="X6" s="4270"/>
      <c r="Y6" s="142"/>
      <c r="Z6" s="176" t="s">
        <v>126</v>
      </c>
      <c r="AA6" s="2022" t="s">
        <v>889</v>
      </c>
      <c r="AB6" s="2022"/>
      <c r="AC6" s="2022"/>
      <c r="AD6" s="2022"/>
      <c r="AE6" s="2022"/>
      <c r="AF6" s="2022"/>
      <c r="AG6" s="2022"/>
      <c r="AH6" s="2022"/>
      <c r="AI6" s="2022"/>
      <c r="AJ6" s="2022"/>
      <c r="AK6" s="2022"/>
      <c r="AL6" s="211"/>
      <c r="AM6" s="34"/>
    </row>
    <row r="7" spans="1:62" ht="14.1" customHeight="1">
      <c r="A7" s="23"/>
      <c r="B7" s="29"/>
      <c r="C7" s="171"/>
      <c r="D7" s="166"/>
      <c r="E7" s="166"/>
      <c r="F7" s="166"/>
      <c r="H7" s="142"/>
      <c r="I7" s="142"/>
      <c r="J7" s="142"/>
      <c r="L7" s="142"/>
      <c r="M7" s="142"/>
      <c r="N7" s="142"/>
      <c r="P7" s="142"/>
      <c r="Q7" s="142"/>
      <c r="R7" s="142"/>
      <c r="W7" s="163"/>
      <c r="X7" s="163"/>
      <c r="Y7" s="1071"/>
      <c r="Z7" s="39"/>
      <c r="AA7" s="86"/>
      <c r="AB7" s="86"/>
      <c r="AC7" s="86"/>
      <c r="AD7" s="86"/>
      <c r="AE7" s="86"/>
      <c r="AF7" s="86"/>
      <c r="AG7" s="86"/>
      <c r="AH7" s="86"/>
      <c r="AI7" s="86"/>
      <c r="AJ7" s="86"/>
      <c r="AK7" s="86"/>
      <c r="AL7" s="211"/>
      <c r="AM7" s="34"/>
    </row>
    <row r="8" spans="1:62" ht="14.1" customHeight="1">
      <c r="A8" s="23"/>
      <c r="B8" s="1072"/>
      <c r="C8" s="1073"/>
      <c r="D8" s="136" t="s">
        <v>464</v>
      </c>
      <c r="E8" s="1737" t="s">
        <v>636</v>
      </c>
      <c r="F8" s="1737"/>
      <c r="G8" s="1737"/>
      <c r="H8" s="1737"/>
      <c r="I8" s="1737"/>
      <c r="J8" s="1737"/>
      <c r="K8" s="1737"/>
      <c r="L8" s="1737"/>
      <c r="M8" s="1737"/>
      <c r="N8" s="1737"/>
      <c r="O8" s="1737"/>
      <c r="P8" s="1737"/>
      <c r="Q8" s="1737"/>
      <c r="R8" s="1737"/>
      <c r="S8" s="1737"/>
      <c r="T8" s="1737"/>
      <c r="U8" s="1737"/>
      <c r="V8" s="1737"/>
      <c r="W8" s="1737"/>
      <c r="X8" s="1737"/>
      <c r="Y8" s="195"/>
      <c r="Z8" s="39"/>
      <c r="AA8" s="35"/>
      <c r="AB8" s="35"/>
      <c r="AC8" s="35"/>
      <c r="AD8" s="35"/>
      <c r="AE8" s="35"/>
      <c r="AF8" s="35"/>
      <c r="AG8" s="35"/>
      <c r="AH8" s="35"/>
      <c r="AI8" s="35"/>
      <c r="AJ8" s="35"/>
      <c r="AK8" s="35"/>
      <c r="AL8" s="211"/>
      <c r="AM8" s="34"/>
      <c r="AT8" s="40"/>
      <c r="AU8" s="40"/>
      <c r="AV8" s="237"/>
      <c r="AW8" s="237"/>
      <c r="AX8" s="40"/>
      <c r="AY8" s="40"/>
      <c r="AZ8" s="237"/>
      <c r="BA8" s="40"/>
      <c r="BB8" s="40"/>
      <c r="BC8" s="40"/>
      <c r="BD8" s="40"/>
      <c r="BE8" s="40"/>
      <c r="BF8" s="133"/>
    </row>
    <row r="9" spans="1:62" ht="14.1" customHeight="1">
      <c r="A9" s="23"/>
      <c r="B9" s="29"/>
      <c r="E9" s="2892"/>
      <c r="F9" s="2892"/>
      <c r="G9" s="2892"/>
      <c r="H9" s="2892"/>
      <c r="I9" s="2892"/>
      <c r="J9" s="2892"/>
      <c r="K9" s="2892"/>
      <c r="L9" s="2892"/>
      <c r="M9" s="2892"/>
      <c r="N9" s="2892"/>
      <c r="O9" s="2892"/>
      <c r="P9" s="2892"/>
      <c r="Q9" s="2892"/>
      <c r="R9" s="2892"/>
      <c r="S9" s="2892"/>
      <c r="T9" s="2892"/>
      <c r="U9" s="2892"/>
      <c r="V9" s="2892"/>
      <c r="W9" s="2892"/>
      <c r="X9" s="2892"/>
      <c r="Y9" s="2892"/>
      <c r="Z9" s="2892"/>
      <c r="AA9" s="2892"/>
      <c r="AB9" s="2892"/>
      <c r="AC9" s="2892"/>
      <c r="AD9" s="2892"/>
      <c r="AE9" s="2892"/>
      <c r="AF9" s="2892"/>
      <c r="AG9" s="2892"/>
      <c r="AH9" s="2892"/>
      <c r="AI9" s="2892"/>
      <c r="AJ9" s="2892"/>
      <c r="AK9" s="2892"/>
      <c r="AL9" s="211"/>
      <c r="AM9" s="34"/>
      <c r="AT9" s="40"/>
      <c r="AU9" s="40"/>
      <c r="AV9" s="237"/>
      <c r="AW9" s="237"/>
      <c r="AX9" s="40"/>
      <c r="AY9" s="40"/>
      <c r="AZ9" s="237"/>
      <c r="BA9" s="40"/>
      <c r="BB9" s="40"/>
      <c r="BC9" s="40"/>
      <c r="BD9" s="40"/>
      <c r="BE9" s="40"/>
      <c r="BF9" s="133"/>
    </row>
    <row r="10" spans="1:62" ht="14.1" customHeight="1">
      <c r="A10" s="23"/>
      <c r="B10" s="29"/>
      <c r="D10" s="591"/>
      <c r="E10" s="2892"/>
      <c r="F10" s="2892"/>
      <c r="G10" s="2892"/>
      <c r="H10" s="2892"/>
      <c r="I10" s="2892"/>
      <c r="J10" s="2892"/>
      <c r="K10" s="2892"/>
      <c r="L10" s="2892"/>
      <c r="M10" s="2892"/>
      <c r="N10" s="2892"/>
      <c r="O10" s="2892"/>
      <c r="P10" s="2892"/>
      <c r="Q10" s="2892"/>
      <c r="R10" s="2892"/>
      <c r="S10" s="2892"/>
      <c r="T10" s="2892"/>
      <c r="U10" s="2892"/>
      <c r="V10" s="2892"/>
      <c r="W10" s="2892"/>
      <c r="X10" s="2892"/>
      <c r="Y10" s="2892"/>
      <c r="Z10" s="2892"/>
      <c r="AA10" s="2892"/>
      <c r="AB10" s="2892"/>
      <c r="AC10" s="2892"/>
      <c r="AD10" s="2892"/>
      <c r="AE10" s="2892"/>
      <c r="AF10" s="2892"/>
      <c r="AG10" s="2892"/>
      <c r="AH10" s="2892"/>
      <c r="AI10" s="2892"/>
      <c r="AJ10" s="2892"/>
      <c r="AK10" s="2892"/>
      <c r="AL10" s="263"/>
      <c r="AM10" s="34"/>
    </row>
    <row r="11" spans="1:62" ht="14.1" customHeight="1">
      <c r="A11" s="23"/>
      <c r="B11" s="29"/>
      <c r="C11" s="23"/>
      <c r="E11" s="2892"/>
      <c r="F11" s="2892"/>
      <c r="G11" s="2892"/>
      <c r="H11" s="2892"/>
      <c r="I11" s="2892"/>
      <c r="J11" s="2892"/>
      <c r="K11" s="2892"/>
      <c r="L11" s="2892"/>
      <c r="M11" s="2892"/>
      <c r="N11" s="2892"/>
      <c r="O11" s="2892"/>
      <c r="P11" s="2892"/>
      <c r="Q11" s="2892"/>
      <c r="R11" s="2892"/>
      <c r="S11" s="2892"/>
      <c r="T11" s="2892"/>
      <c r="U11" s="2892"/>
      <c r="V11" s="2892"/>
      <c r="W11" s="2892"/>
      <c r="X11" s="2892"/>
      <c r="Y11" s="2892"/>
      <c r="Z11" s="2892"/>
      <c r="AA11" s="2892"/>
      <c r="AB11" s="2892"/>
      <c r="AC11" s="2892"/>
      <c r="AD11" s="2892"/>
      <c r="AE11" s="2892"/>
      <c r="AF11" s="2892"/>
      <c r="AG11" s="2892"/>
      <c r="AH11" s="2892"/>
      <c r="AI11" s="2892"/>
      <c r="AJ11" s="2892"/>
      <c r="AK11" s="2892"/>
      <c r="AL11" s="263"/>
      <c r="AM11" s="34"/>
    </row>
    <row r="12" spans="1:62" ht="14.1" customHeight="1">
      <c r="A12" s="23"/>
      <c r="B12" s="29"/>
      <c r="C12" s="23"/>
      <c r="D12" s="165"/>
      <c r="E12" s="165"/>
      <c r="F12" s="165"/>
      <c r="G12" s="165"/>
      <c r="H12" s="165"/>
      <c r="I12" s="165"/>
      <c r="J12" s="165"/>
      <c r="K12" s="165"/>
      <c r="L12" s="165"/>
      <c r="M12" s="165"/>
      <c r="N12" s="165"/>
      <c r="O12" s="165"/>
      <c r="P12" s="165"/>
      <c r="Q12" s="165"/>
      <c r="R12" s="165"/>
      <c r="S12" s="165"/>
      <c r="T12" s="165"/>
      <c r="U12" s="165"/>
      <c r="V12" s="165"/>
      <c r="W12" s="165"/>
      <c r="X12" s="165"/>
      <c r="Y12" s="165"/>
      <c r="Z12" s="170"/>
      <c r="AA12" s="165"/>
      <c r="AB12" s="165"/>
      <c r="AC12" s="165"/>
      <c r="AD12" s="165"/>
      <c r="AE12" s="165"/>
      <c r="AF12" s="165"/>
      <c r="AG12" s="165"/>
      <c r="AH12" s="165"/>
      <c r="AI12" s="165"/>
      <c r="AJ12" s="165"/>
      <c r="AK12" s="165"/>
      <c r="AL12" s="211"/>
      <c r="AM12" s="34"/>
    </row>
    <row r="13" spans="1:62" ht="14.1" customHeight="1">
      <c r="A13" s="23"/>
      <c r="B13" s="29"/>
      <c r="C13" s="23"/>
      <c r="D13" s="171" t="s">
        <v>32</v>
      </c>
      <c r="E13" s="1740" t="s">
        <v>676</v>
      </c>
      <c r="F13" s="1740"/>
      <c r="G13" s="1740"/>
      <c r="H13" s="1740"/>
      <c r="I13" s="1740"/>
      <c r="J13" s="1740"/>
      <c r="K13" s="1740"/>
      <c r="L13" s="1740"/>
      <c r="M13" s="1740"/>
      <c r="N13" s="1740"/>
      <c r="O13" s="1740"/>
      <c r="P13" s="1740"/>
      <c r="Q13" s="1740"/>
      <c r="R13" s="1740"/>
      <c r="S13" s="1740"/>
      <c r="T13" s="1740"/>
      <c r="U13" s="1740"/>
      <c r="V13" s="1740"/>
      <c r="W13" s="1740"/>
      <c r="X13" s="1740"/>
      <c r="Y13" s="165"/>
      <c r="Z13" s="170"/>
      <c r="AA13" s="165"/>
      <c r="AB13" s="165"/>
      <c r="AC13" s="165"/>
      <c r="AD13" s="165"/>
      <c r="AE13" s="165"/>
      <c r="AF13" s="165"/>
      <c r="AG13" s="165"/>
      <c r="AH13" s="165"/>
      <c r="AI13" s="165"/>
      <c r="AJ13" s="165"/>
      <c r="AK13" s="165"/>
      <c r="AL13" s="32"/>
      <c r="AM13" s="34"/>
      <c r="BJ13" s="243"/>
    </row>
    <row r="14" spans="1:62" ht="14.1" customHeight="1">
      <c r="A14" s="23"/>
      <c r="B14" s="29"/>
      <c r="C14" s="23"/>
      <c r="D14" s="23"/>
      <c r="E14" s="1740"/>
      <c r="F14" s="1740"/>
      <c r="G14" s="1740"/>
      <c r="H14" s="1740"/>
      <c r="I14" s="1740"/>
      <c r="J14" s="1740"/>
      <c r="K14" s="1740"/>
      <c r="L14" s="1740"/>
      <c r="M14" s="1740"/>
      <c r="N14" s="1740"/>
      <c r="O14" s="1740"/>
      <c r="P14" s="1740"/>
      <c r="Q14" s="1740"/>
      <c r="R14" s="1740"/>
      <c r="S14" s="1740"/>
      <c r="T14" s="1740"/>
      <c r="U14" s="1740"/>
      <c r="V14" s="1740"/>
      <c r="W14" s="1740"/>
      <c r="X14" s="1740"/>
      <c r="Y14" s="165"/>
      <c r="Z14" s="170"/>
      <c r="AA14" s="165"/>
      <c r="AB14" s="165"/>
      <c r="AC14" s="165"/>
      <c r="AD14" s="165"/>
      <c r="AE14" s="165"/>
      <c r="AF14" s="165"/>
      <c r="AG14" s="165"/>
      <c r="AH14" s="165"/>
      <c r="AI14" s="165"/>
      <c r="AJ14" s="165"/>
      <c r="AK14" s="165"/>
      <c r="AL14" s="206"/>
      <c r="AM14" s="34"/>
      <c r="BJ14" s="243"/>
    </row>
    <row r="15" spans="1:62" ht="6.95" customHeight="1">
      <c r="A15" s="23"/>
      <c r="B15" s="29"/>
      <c r="C15" s="23"/>
      <c r="D15" s="23"/>
      <c r="E15" s="168"/>
      <c r="F15" s="168"/>
      <c r="G15" s="168"/>
      <c r="H15" s="168"/>
      <c r="I15" s="168"/>
      <c r="J15" s="168"/>
      <c r="K15" s="168"/>
      <c r="L15" s="168"/>
      <c r="M15" s="168"/>
      <c r="N15" s="168"/>
      <c r="O15" s="168"/>
      <c r="P15" s="168"/>
      <c r="Q15" s="168"/>
      <c r="R15" s="168"/>
      <c r="S15" s="168"/>
      <c r="T15" s="168"/>
      <c r="U15" s="168"/>
      <c r="V15" s="168"/>
      <c r="W15" s="168"/>
      <c r="X15" s="168"/>
      <c r="Y15" s="165"/>
      <c r="Z15" s="170"/>
      <c r="AA15" s="165"/>
      <c r="AB15" s="165"/>
      <c r="AC15" s="165"/>
      <c r="AD15" s="165"/>
      <c r="AE15" s="165"/>
      <c r="AF15" s="165"/>
      <c r="AG15" s="165"/>
      <c r="AH15" s="165"/>
      <c r="AI15" s="165"/>
      <c r="AJ15" s="165"/>
      <c r="AK15" s="165"/>
      <c r="AL15" s="206"/>
      <c r="AM15" s="34"/>
      <c r="BJ15" s="243"/>
    </row>
    <row r="16" spans="1:62" ht="14.1" customHeight="1">
      <c r="A16" s="23"/>
      <c r="B16" s="29"/>
      <c r="C16" s="23"/>
      <c r="D16" s="136" t="s">
        <v>464</v>
      </c>
      <c r="E16" s="1740" t="s">
        <v>1469</v>
      </c>
      <c r="F16" s="1740"/>
      <c r="G16" s="1740"/>
      <c r="H16" s="1740"/>
      <c r="I16" s="1740"/>
      <c r="J16" s="1740"/>
      <c r="K16" s="1740"/>
      <c r="L16" s="1740"/>
      <c r="M16" s="1740"/>
      <c r="N16" s="1740"/>
      <c r="O16" s="1740"/>
      <c r="P16" s="1740"/>
      <c r="Q16" s="1740"/>
      <c r="R16" s="1740"/>
      <c r="S16" s="1740"/>
      <c r="T16" s="1740"/>
      <c r="U16" s="1740"/>
      <c r="V16" s="1740"/>
      <c r="W16" s="1740"/>
      <c r="X16" s="1740"/>
      <c r="Y16" s="166"/>
      <c r="Z16" s="1074"/>
      <c r="AA16" s="166"/>
      <c r="AB16" s="166"/>
      <c r="AC16" s="166"/>
      <c r="AD16" s="166"/>
      <c r="AE16" s="166"/>
      <c r="AF16" s="166"/>
      <c r="AG16" s="166"/>
      <c r="AH16" s="166"/>
      <c r="AI16" s="166"/>
      <c r="AJ16" s="166"/>
      <c r="AK16" s="166"/>
      <c r="AL16" s="206"/>
      <c r="AM16" s="34"/>
      <c r="BJ16" s="243"/>
    </row>
    <row r="17" spans="1:62" ht="14.1" customHeight="1">
      <c r="A17" s="23"/>
      <c r="B17" s="29"/>
      <c r="E17" s="1740"/>
      <c r="F17" s="1740"/>
      <c r="G17" s="1740"/>
      <c r="H17" s="1740"/>
      <c r="I17" s="1740"/>
      <c r="J17" s="1740"/>
      <c r="K17" s="1740"/>
      <c r="L17" s="1740"/>
      <c r="M17" s="1740"/>
      <c r="N17" s="1740"/>
      <c r="O17" s="1740"/>
      <c r="P17" s="1740"/>
      <c r="Q17" s="1740"/>
      <c r="R17" s="1740"/>
      <c r="S17" s="1740"/>
      <c r="T17" s="1740"/>
      <c r="U17" s="1740"/>
      <c r="V17" s="1740"/>
      <c r="W17" s="1740"/>
      <c r="X17" s="1740"/>
      <c r="Z17" s="31"/>
      <c r="AL17" s="211"/>
      <c r="AM17" s="34"/>
      <c r="BJ17" s="243"/>
    </row>
    <row r="18" spans="1:62" ht="14.1" customHeight="1">
      <c r="A18" s="23"/>
      <c r="B18" s="198"/>
      <c r="E18" s="2892"/>
      <c r="F18" s="2892"/>
      <c r="G18" s="2892"/>
      <c r="H18" s="2892"/>
      <c r="I18" s="2892"/>
      <c r="J18" s="2892"/>
      <c r="K18" s="2892"/>
      <c r="L18" s="2892"/>
      <c r="M18" s="2892"/>
      <c r="N18" s="2892"/>
      <c r="O18" s="2892"/>
      <c r="P18" s="2892"/>
      <c r="Q18" s="2892"/>
      <c r="R18" s="2892"/>
      <c r="S18" s="2892"/>
      <c r="T18" s="2892"/>
      <c r="U18" s="2892"/>
      <c r="V18" s="2892"/>
      <c r="W18" s="2892"/>
      <c r="X18" s="2892"/>
      <c r="Y18" s="2892"/>
      <c r="Z18" s="2892"/>
      <c r="AA18" s="2892"/>
      <c r="AB18" s="2892"/>
      <c r="AC18" s="2892"/>
      <c r="AD18" s="2892"/>
      <c r="AE18" s="2892"/>
      <c r="AF18" s="2892"/>
      <c r="AG18" s="2892"/>
      <c r="AH18" s="2892"/>
      <c r="AI18" s="2892"/>
      <c r="AJ18" s="2892"/>
      <c r="AK18" s="2892"/>
      <c r="AL18" s="32"/>
      <c r="AM18" s="34"/>
      <c r="BJ18" s="243"/>
    </row>
    <row r="19" spans="1:62" ht="14.1" customHeight="1">
      <c r="A19" s="23"/>
      <c r="B19" s="29"/>
      <c r="C19" s="23"/>
      <c r="E19" s="2892"/>
      <c r="F19" s="2892"/>
      <c r="G19" s="2892"/>
      <c r="H19" s="2892"/>
      <c r="I19" s="2892"/>
      <c r="J19" s="2892"/>
      <c r="K19" s="2892"/>
      <c r="L19" s="2892"/>
      <c r="M19" s="2892"/>
      <c r="N19" s="2892"/>
      <c r="O19" s="2892"/>
      <c r="P19" s="2892"/>
      <c r="Q19" s="2892"/>
      <c r="R19" s="2892"/>
      <c r="S19" s="2892"/>
      <c r="T19" s="2892"/>
      <c r="U19" s="2892"/>
      <c r="V19" s="2892"/>
      <c r="W19" s="2892"/>
      <c r="X19" s="2892"/>
      <c r="Y19" s="2892"/>
      <c r="Z19" s="2892"/>
      <c r="AA19" s="2892"/>
      <c r="AB19" s="2892"/>
      <c r="AC19" s="2892"/>
      <c r="AD19" s="2892"/>
      <c r="AE19" s="2892"/>
      <c r="AF19" s="2892"/>
      <c r="AG19" s="2892"/>
      <c r="AH19" s="2892"/>
      <c r="AI19" s="2892"/>
      <c r="AJ19" s="2892"/>
      <c r="AK19" s="2892"/>
      <c r="AL19" s="32"/>
      <c r="AM19" s="34"/>
      <c r="BJ19" s="259"/>
    </row>
    <row r="20" spans="1:62" ht="14.1" customHeight="1">
      <c r="A20" s="23"/>
      <c r="B20" s="29"/>
      <c r="D20" s="165"/>
      <c r="E20" s="2892"/>
      <c r="F20" s="2892"/>
      <c r="G20" s="2892"/>
      <c r="H20" s="2892"/>
      <c r="I20" s="2892"/>
      <c r="J20" s="2892"/>
      <c r="K20" s="2892"/>
      <c r="L20" s="2892"/>
      <c r="M20" s="2892"/>
      <c r="N20" s="2892"/>
      <c r="O20" s="2892"/>
      <c r="P20" s="2892"/>
      <c r="Q20" s="2892"/>
      <c r="R20" s="2892"/>
      <c r="S20" s="2892"/>
      <c r="T20" s="2892"/>
      <c r="U20" s="2892"/>
      <c r="V20" s="2892"/>
      <c r="W20" s="2892"/>
      <c r="X20" s="2892"/>
      <c r="Y20" s="2892"/>
      <c r="Z20" s="2892"/>
      <c r="AA20" s="2892"/>
      <c r="AB20" s="2892"/>
      <c r="AC20" s="2892"/>
      <c r="AD20" s="2892"/>
      <c r="AE20" s="2892"/>
      <c r="AF20" s="2892"/>
      <c r="AG20" s="2892"/>
      <c r="AH20" s="2892"/>
      <c r="AI20" s="2892"/>
      <c r="AJ20" s="2892"/>
      <c r="AK20" s="2892"/>
      <c r="AL20" s="211"/>
      <c r="AM20" s="34"/>
    </row>
    <row r="21" spans="1:62" ht="14.1" customHeight="1">
      <c r="A21" s="23"/>
      <c r="B21" s="34"/>
      <c r="Z21" s="170"/>
      <c r="AA21" s="165"/>
      <c r="AB21" s="165"/>
      <c r="AC21" s="165"/>
      <c r="AD21" s="165"/>
      <c r="AE21" s="165"/>
      <c r="AF21" s="165"/>
      <c r="AG21" s="165"/>
      <c r="AH21" s="165"/>
      <c r="AI21" s="165"/>
      <c r="AJ21" s="165"/>
      <c r="AK21" s="165"/>
      <c r="AL21" s="211"/>
      <c r="AM21" s="34"/>
    </row>
    <row r="22" spans="1:62" ht="14.1" customHeight="1">
      <c r="A22" s="23"/>
      <c r="B22" s="4277" t="s">
        <v>646</v>
      </c>
      <c r="C22" s="4278"/>
      <c r="D22" s="1740" t="s">
        <v>677</v>
      </c>
      <c r="E22" s="1740"/>
      <c r="F22" s="1740"/>
      <c r="G22" s="1740"/>
      <c r="H22" s="1740"/>
      <c r="I22" s="1740"/>
      <c r="J22" s="1740"/>
      <c r="K22" s="1740"/>
      <c r="L22" s="1740"/>
      <c r="M22" s="1740"/>
      <c r="N22" s="1740"/>
      <c r="O22" s="1740"/>
      <c r="P22" s="1740"/>
      <c r="Q22" s="1740"/>
      <c r="R22" s="1740"/>
      <c r="S22" s="1740"/>
      <c r="T22" s="1740"/>
      <c r="U22" s="1740"/>
      <c r="V22" s="1740"/>
      <c r="W22" s="1740"/>
      <c r="X22" s="1740"/>
      <c r="Z22" s="170"/>
      <c r="AA22" s="165"/>
      <c r="AB22" s="165"/>
      <c r="AC22" s="165"/>
      <c r="AD22" s="165"/>
      <c r="AE22" s="165"/>
      <c r="AF22" s="165"/>
      <c r="AG22" s="165"/>
      <c r="AH22" s="165"/>
      <c r="AI22" s="165"/>
      <c r="AJ22" s="165"/>
      <c r="AK22" s="165"/>
      <c r="AL22" s="211"/>
      <c r="AM22" s="34"/>
    </row>
    <row r="23" spans="1:62" ht="14.1" customHeight="1">
      <c r="A23" s="23"/>
      <c r="B23" s="29"/>
      <c r="D23" s="171" t="s">
        <v>35</v>
      </c>
      <c r="E23" s="4232" t="s">
        <v>678</v>
      </c>
      <c r="F23" s="4232"/>
      <c r="G23" s="4232"/>
      <c r="H23" s="4232"/>
      <c r="I23" s="4232"/>
      <c r="J23" s="4232"/>
      <c r="K23" s="4232"/>
      <c r="L23" s="4232"/>
      <c r="M23" s="4232"/>
      <c r="N23" s="4232"/>
      <c r="O23" s="4232"/>
      <c r="P23" s="4232"/>
      <c r="Q23" s="4232"/>
      <c r="R23" s="4232"/>
      <c r="S23" s="4232"/>
      <c r="T23" s="4232"/>
      <c r="U23" s="4232"/>
      <c r="V23" s="4232"/>
      <c r="W23" s="4232"/>
      <c r="X23" s="4232"/>
      <c r="Y23" s="172"/>
      <c r="Z23" s="176" t="s">
        <v>126</v>
      </c>
      <c r="AA23" s="2022" t="s">
        <v>583</v>
      </c>
      <c r="AB23" s="2022"/>
      <c r="AC23" s="2022"/>
      <c r="AD23" s="2022"/>
      <c r="AE23" s="2022"/>
      <c r="AF23" s="2022"/>
      <c r="AG23" s="2022"/>
      <c r="AH23" s="2022"/>
      <c r="AI23" s="2022"/>
      <c r="AJ23" s="2022"/>
      <c r="AK23" s="2022"/>
      <c r="AL23" s="211"/>
      <c r="AM23" s="34"/>
    </row>
    <row r="24" spans="1:62" ht="14.1" customHeight="1">
      <c r="A24" s="23"/>
      <c r="B24" s="29"/>
      <c r="C24" s="1075"/>
      <c r="E24" s="1764" t="s">
        <v>585</v>
      </c>
      <c r="F24" s="1764"/>
      <c r="G24" s="1764"/>
      <c r="H24" s="1764"/>
      <c r="I24" s="1764"/>
      <c r="J24" s="1764"/>
      <c r="K24" s="1764"/>
      <c r="L24" s="1764"/>
      <c r="M24" s="1764"/>
      <c r="N24" s="1764"/>
      <c r="O24" s="1764"/>
      <c r="P24" s="1764"/>
      <c r="Q24" s="1764"/>
      <c r="R24" s="1764"/>
      <c r="S24" s="1764"/>
      <c r="T24" s="1764"/>
      <c r="U24" s="1764"/>
      <c r="V24" s="1764"/>
      <c r="W24" s="1764"/>
      <c r="X24" s="1764"/>
      <c r="Y24" s="23"/>
      <c r="Z24" s="176" t="s">
        <v>126</v>
      </c>
      <c r="AA24" s="2022" t="s">
        <v>1015</v>
      </c>
      <c r="AB24" s="2022"/>
      <c r="AC24" s="2022"/>
      <c r="AD24" s="2022"/>
      <c r="AE24" s="2022"/>
      <c r="AF24" s="2022"/>
      <c r="AG24" s="2022"/>
      <c r="AH24" s="2022"/>
      <c r="AI24" s="2022"/>
      <c r="AJ24" s="2022"/>
      <c r="AK24" s="2022"/>
      <c r="AL24" s="1076"/>
      <c r="AM24" s="34"/>
    </row>
    <row r="25" spans="1:62" ht="14.1" customHeight="1">
      <c r="A25" s="23"/>
      <c r="B25" s="29"/>
      <c r="E25" s="1764" t="s">
        <v>586</v>
      </c>
      <c r="F25" s="1764"/>
      <c r="G25" s="1764"/>
      <c r="H25" s="1764"/>
      <c r="I25" s="1764"/>
      <c r="J25" s="1764"/>
      <c r="K25" s="1764"/>
      <c r="L25" s="1764"/>
      <c r="M25" s="1764"/>
      <c r="N25" s="1764"/>
      <c r="O25" s="1764"/>
      <c r="P25" s="1764"/>
      <c r="Q25" s="1764"/>
      <c r="R25" s="1764"/>
      <c r="S25" s="1764"/>
      <c r="T25" s="1764"/>
      <c r="U25" s="1764"/>
      <c r="V25" s="1764"/>
      <c r="W25" s="1764"/>
      <c r="X25" s="1764"/>
      <c r="Y25" s="23"/>
      <c r="Z25" s="31"/>
      <c r="AL25" s="1076"/>
      <c r="AM25" s="34"/>
    </row>
    <row r="26" spans="1:62" ht="14.1" customHeight="1">
      <c r="A26" s="23"/>
      <c r="B26" s="29"/>
      <c r="E26" s="1764" t="s">
        <v>890</v>
      </c>
      <c r="F26" s="1764"/>
      <c r="G26" s="1764"/>
      <c r="H26" s="1764"/>
      <c r="I26" s="1764"/>
      <c r="J26" s="1764"/>
      <c r="K26" s="1764"/>
      <c r="L26" s="1764"/>
      <c r="M26" s="1764"/>
      <c r="N26" s="1764"/>
      <c r="O26" s="1764"/>
      <c r="P26" s="1764"/>
      <c r="Q26" s="1764"/>
      <c r="R26" s="1764"/>
      <c r="S26" s="1764"/>
      <c r="T26" s="1764"/>
      <c r="U26" s="1764"/>
      <c r="V26" s="1764"/>
      <c r="W26" s="1764"/>
      <c r="X26" s="1764"/>
      <c r="Y26" s="1764"/>
      <c r="Z26" s="169"/>
      <c r="AA26" s="160"/>
      <c r="AB26" s="160"/>
      <c r="AC26" s="160"/>
      <c r="AD26" s="160"/>
      <c r="AE26" s="160"/>
      <c r="AF26" s="160"/>
      <c r="AG26" s="160"/>
      <c r="AH26" s="160"/>
      <c r="AI26" s="160"/>
      <c r="AJ26" s="160"/>
      <c r="AK26" s="160"/>
      <c r="AL26" s="206"/>
      <c r="AM26" s="34"/>
    </row>
    <row r="27" spans="1:62" ht="14.1" customHeight="1">
      <c r="A27" s="23"/>
      <c r="B27" s="34"/>
      <c r="D27" s="1363" t="s">
        <v>79</v>
      </c>
      <c r="E27" s="1364"/>
      <c r="F27" s="1364"/>
      <c r="G27" s="1364"/>
      <c r="H27" s="1364"/>
      <c r="I27" s="1364"/>
      <c r="J27" s="1364"/>
      <c r="K27" s="1365"/>
      <c r="L27" s="1363" t="s">
        <v>66</v>
      </c>
      <c r="M27" s="1364"/>
      <c r="N27" s="1364"/>
      <c r="O27" s="1364"/>
      <c r="P27" s="1365"/>
      <c r="Q27" s="1363" t="s">
        <v>80</v>
      </c>
      <c r="R27" s="1364"/>
      <c r="S27" s="1364"/>
      <c r="T27" s="1364"/>
      <c r="U27" s="1364"/>
      <c r="V27" s="1364"/>
      <c r="W27" s="1364"/>
      <c r="X27" s="1365"/>
      <c r="Z27" s="169"/>
      <c r="AA27" s="160"/>
      <c r="AB27" s="160"/>
      <c r="AC27" s="160"/>
      <c r="AD27" s="160"/>
      <c r="AE27" s="160"/>
      <c r="AF27" s="160"/>
      <c r="AG27" s="160"/>
      <c r="AH27" s="160"/>
      <c r="AI27" s="160"/>
      <c r="AJ27" s="160"/>
      <c r="AK27" s="160"/>
      <c r="AL27" s="206"/>
      <c r="AM27" s="34"/>
      <c r="AP27" s="237"/>
      <c r="AQ27" s="237"/>
      <c r="AR27" s="237"/>
      <c r="AS27" s="133"/>
      <c r="AT27" s="40"/>
      <c r="AU27" s="40"/>
      <c r="AV27" s="40"/>
      <c r="AW27" s="40"/>
      <c r="AY27" s="40"/>
      <c r="AZ27" s="40"/>
    </row>
    <row r="28" spans="1:62" ht="14.1" customHeight="1">
      <c r="A28" s="23"/>
      <c r="B28" s="34"/>
      <c r="D28" s="4282"/>
      <c r="E28" s="4283"/>
      <c r="F28" s="4283"/>
      <c r="G28" s="4283"/>
      <c r="H28" s="4283"/>
      <c r="I28" s="4283"/>
      <c r="J28" s="4283"/>
      <c r="K28" s="4284"/>
      <c r="L28" s="2852"/>
      <c r="M28" s="2869"/>
      <c r="N28" s="2869"/>
      <c r="O28" s="2869"/>
      <c r="P28" s="2870"/>
      <c r="Q28" s="4282"/>
      <c r="R28" s="4283"/>
      <c r="S28" s="4283"/>
      <c r="T28" s="4283"/>
      <c r="U28" s="4283"/>
      <c r="V28" s="4283"/>
      <c r="W28" s="4283"/>
      <c r="X28" s="4284"/>
      <c r="Z28" s="162"/>
      <c r="AA28" s="160"/>
      <c r="AB28" s="160"/>
      <c r="AC28" s="160"/>
      <c r="AD28" s="160"/>
      <c r="AE28" s="160"/>
      <c r="AF28" s="160"/>
      <c r="AG28" s="160"/>
      <c r="AH28" s="160"/>
      <c r="AI28" s="160"/>
      <c r="AJ28" s="160"/>
      <c r="AK28" s="160"/>
      <c r="AL28" s="206"/>
      <c r="AM28" s="34"/>
    </row>
    <row r="29" spans="1:62" ht="14.1" customHeight="1">
      <c r="A29" s="23"/>
      <c r="B29" s="29"/>
      <c r="D29" s="4285"/>
      <c r="E29" s="4286"/>
      <c r="F29" s="4286"/>
      <c r="G29" s="4286"/>
      <c r="H29" s="4286"/>
      <c r="I29" s="4286"/>
      <c r="J29" s="4286"/>
      <c r="K29" s="4287"/>
      <c r="L29" s="2854"/>
      <c r="M29" s="4288"/>
      <c r="N29" s="4288"/>
      <c r="O29" s="4288"/>
      <c r="P29" s="4289"/>
      <c r="Q29" s="4285"/>
      <c r="R29" s="4286"/>
      <c r="S29" s="4286"/>
      <c r="T29" s="4286"/>
      <c r="U29" s="4286"/>
      <c r="V29" s="4286"/>
      <c r="W29" s="4286"/>
      <c r="X29" s="4287"/>
      <c r="Y29" s="23"/>
      <c r="Z29" s="39"/>
      <c r="AL29" s="206"/>
      <c r="AM29" s="34"/>
    </row>
    <row r="30" spans="1:62" ht="14.1" customHeight="1">
      <c r="A30" s="23"/>
      <c r="B30" s="34"/>
      <c r="Z30" s="169"/>
      <c r="AA30" s="160"/>
      <c r="AB30" s="160"/>
      <c r="AC30" s="160"/>
      <c r="AD30" s="160"/>
      <c r="AE30" s="160"/>
      <c r="AF30" s="160"/>
      <c r="AG30" s="160"/>
      <c r="AH30" s="160"/>
      <c r="AI30" s="160"/>
      <c r="AJ30" s="160"/>
      <c r="AK30" s="160"/>
      <c r="AL30" s="161"/>
      <c r="AM30" s="34"/>
    </row>
    <row r="31" spans="1:62" ht="14.1" customHeight="1">
      <c r="A31" s="23"/>
      <c r="B31" s="34"/>
      <c r="D31" s="171" t="s">
        <v>32</v>
      </c>
      <c r="E31" s="166" t="s">
        <v>679</v>
      </c>
      <c r="F31" s="166"/>
      <c r="G31" s="166"/>
      <c r="H31" s="166"/>
      <c r="I31" s="166"/>
      <c r="J31" s="166"/>
      <c r="K31" s="166"/>
      <c r="L31" s="166"/>
      <c r="M31" s="166"/>
      <c r="N31" s="166"/>
      <c r="O31" s="166"/>
      <c r="P31" s="166"/>
      <c r="Q31" s="166"/>
      <c r="R31" s="166"/>
      <c r="S31" s="166"/>
      <c r="T31" s="166"/>
      <c r="U31" s="166"/>
      <c r="V31" s="166"/>
      <c r="W31" s="166"/>
      <c r="X31" s="166"/>
      <c r="Y31" s="166"/>
      <c r="Z31" s="176" t="s">
        <v>126</v>
      </c>
      <c r="AA31" s="2022" t="s">
        <v>1077</v>
      </c>
      <c r="AB31" s="2022"/>
      <c r="AC31" s="2022"/>
      <c r="AD31" s="2022"/>
      <c r="AE31" s="2022"/>
      <c r="AF31" s="2022"/>
      <c r="AG31" s="2022"/>
      <c r="AH31" s="2022"/>
      <c r="AI31" s="2022"/>
      <c r="AJ31" s="2022"/>
      <c r="AK31" s="2022"/>
      <c r="AL31" s="161"/>
      <c r="AM31" s="34"/>
    </row>
    <row r="32" spans="1:62" ht="14.1" customHeight="1">
      <c r="A32" s="23"/>
      <c r="B32" s="34"/>
      <c r="Z32" s="31"/>
      <c r="AL32" s="1076"/>
      <c r="AM32" s="34"/>
    </row>
    <row r="33" spans="1:39" ht="14.1" customHeight="1">
      <c r="A33" s="23"/>
      <c r="B33" s="34"/>
      <c r="D33" s="171" t="s">
        <v>38</v>
      </c>
      <c r="E33" s="166" t="s">
        <v>680</v>
      </c>
      <c r="F33" s="166"/>
      <c r="G33" s="166"/>
      <c r="H33" s="166"/>
      <c r="I33" s="166"/>
      <c r="J33" s="166"/>
      <c r="K33" s="166"/>
      <c r="L33" s="166"/>
      <c r="M33" s="166"/>
      <c r="N33" s="166"/>
      <c r="O33" s="166"/>
      <c r="P33" s="166"/>
      <c r="Q33" s="166"/>
      <c r="R33" s="166"/>
      <c r="S33" s="166"/>
      <c r="T33" s="166"/>
      <c r="U33" s="166"/>
      <c r="V33" s="166"/>
      <c r="W33" s="166"/>
      <c r="X33" s="166"/>
      <c r="Y33" s="166"/>
      <c r="Z33" s="31"/>
      <c r="AL33" s="1076"/>
      <c r="AM33" s="34"/>
    </row>
    <row r="34" spans="1:39" ht="14.1" customHeight="1">
      <c r="A34" s="23"/>
      <c r="B34" s="34"/>
      <c r="Z34" s="31"/>
      <c r="AL34" s="211"/>
      <c r="AM34" s="34"/>
    </row>
    <row r="35" spans="1:39" ht="14.1" customHeight="1">
      <c r="A35" s="23"/>
      <c r="B35" s="4277" t="s">
        <v>682</v>
      </c>
      <c r="C35" s="4278"/>
      <c r="D35" s="1740" t="s">
        <v>681</v>
      </c>
      <c r="E35" s="1740"/>
      <c r="F35" s="1740"/>
      <c r="G35" s="1740"/>
      <c r="H35" s="1740"/>
      <c r="I35" s="1740"/>
      <c r="J35" s="1740"/>
      <c r="K35" s="1740"/>
      <c r="L35" s="1740"/>
      <c r="M35" s="1740"/>
      <c r="N35" s="1740"/>
      <c r="O35" s="1740"/>
      <c r="P35" s="1740"/>
      <c r="Q35" s="1740"/>
      <c r="R35" s="1740"/>
      <c r="S35" s="1740"/>
      <c r="T35" s="1740"/>
      <c r="U35" s="1740"/>
      <c r="V35" s="1740"/>
      <c r="W35" s="1740"/>
      <c r="X35" s="1740"/>
      <c r="Y35" s="133"/>
      <c r="Z35" s="176" t="s">
        <v>126</v>
      </c>
      <c r="AA35" s="2022" t="s">
        <v>891</v>
      </c>
      <c r="AB35" s="2022"/>
      <c r="AC35" s="2022"/>
      <c r="AD35" s="2022"/>
      <c r="AE35" s="2022"/>
      <c r="AF35" s="2022"/>
      <c r="AG35" s="2022"/>
      <c r="AH35" s="2022"/>
      <c r="AI35" s="2022"/>
      <c r="AJ35" s="2022"/>
      <c r="AK35" s="2022"/>
      <c r="AL35" s="211"/>
    </row>
    <row r="36" spans="1:39" ht="14.1" customHeight="1">
      <c r="A36" s="23"/>
      <c r="B36" s="29"/>
      <c r="C36" s="23"/>
      <c r="D36" s="1740"/>
      <c r="E36" s="1740"/>
      <c r="F36" s="1740"/>
      <c r="G36" s="1740"/>
      <c r="H36" s="1740"/>
      <c r="I36" s="1740"/>
      <c r="J36" s="1740"/>
      <c r="K36" s="1740"/>
      <c r="L36" s="1740"/>
      <c r="M36" s="1740"/>
      <c r="N36" s="1740"/>
      <c r="O36" s="1740"/>
      <c r="P36" s="1740"/>
      <c r="Q36" s="1740"/>
      <c r="R36" s="1740"/>
      <c r="S36" s="1740"/>
      <c r="T36" s="1740"/>
      <c r="U36" s="1740"/>
      <c r="V36" s="1740"/>
      <c r="W36" s="1740"/>
      <c r="X36" s="1740"/>
      <c r="Y36" s="168"/>
      <c r="Z36" s="31"/>
      <c r="AL36" s="211"/>
    </row>
    <row r="37" spans="1:39" ht="14.1" customHeight="1">
      <c r="A37" s="23"/>
      <c r="B37" s="34" t="s">
        <v>20</v>
      </c>
      <c r="Y37" s="172"/>
      <c r="Z37" s="176"/>
      <c r="AA37" s="86"/>
      <c r="AB37" s="86"/>
      <c r="AC37" s="86"/>
      <c r="AD37" s="86"/>
      <c r="AE37" s="86"/>
      <c r="AF37" s="86"/>
      <c r="AG37" s="86"/>
      <c r="AH37" s="86"/>
      <c r="AI37" s="86"/>
      <c r="AJ37" s="86"/>
      <c r="AL37" s="211"/>
    </row>
    <row r="38" spans="1:39" ht="14.1" customHeight="1">
      <c r="A38" s="23"/>
      <c r="B38" s="29"/>
      <c r="D38" s="166" t="s">
        <v>35</v>
      </c>
      <c r="E38" s="1740" t="s">
        <v>1470</v>
      </c>
      <c r="F38" s="1740"/>
      <c r="G38" s="1740"/>
      <c r="H38" s="1740"/>
      <c r="I38" s="1740"/>
      <c r="J38" s="1740"/>
      <c r="K38" s="1740"/>
      <c r="L38" s="1740"/>
      <c r="M38" s="1740"/>
      <c r="N38" s="1740"/>
      <c r="O38" s="1740"/>
      <c r="P38" s="1740"/>
      <c r="Q38" s="1740"/>
      <c r="R38" s="1740"/>
      <c r="S38" s="1740"/>
      <c r="T38" s="1740"/>
      <c r="U38" s="1740"/>
      <c r="V38" s="1740"/>
      <c r="W38" s="1740"/>
      <c r="X38" s="1740"/>
      <c r="Z38" s="31"/>
      <c r="AL38" s="211"/>
    </row>
    <row r="39" spans="1:39" ht="14.1" customHeight="1">
      <c r="A39" s="23"/>
      <c r="B39" s="29"/>
      <c r="E39" s="1740"/>
      <c r="F39" s="1740"/>
      <c r="G39" s="1740"/>
      <c r="H39" s="1740"/>
      <c r="I39" s="1740"/>
      <c r="J39" s="1740"/>
      <c r="K39" s="1740"/>
      <c r="L39" s="1740"/>
      <c r="M39" s="1740"/>
      <c r="N39" s="1740"/>
      <c r="O39" s="1740"/>
      <c r="P39" s="1740"/>
      <c r="Q39" s="1740"/>
      <c r="R39" s="1740"/>
      <c r="S39" s="1740"/>
      <c r="T39" s="1740"/>
      <c r="U39" s="1740"/>
      <c r="V39" s="1740"/>
      <c r="W39" s="1740"/>
      <c r="X39" s="1740"/>
      <c r="Z39" s="31"/>
      <c r="AL39" s="211"/>
    </row>
    <row r="40" spans="1:39" ht="14.1" customHeight="1">
      <c r="A40" s="23"/>
      <c r="B40" s="29"/>
      <c r="E40" s="2892"/>
      <c r="F40" s="2892"/>
      <c r="G40" s="2892"/>
      <c r="H40" s="2892"/>
      <c r="I40" s="2892"/>
      <c r="J40" s="2892"/>
      <c r="K40" s="2892"/>
      <c r="L40" s="2892"/>
      <c r="M40" s="2892"/>
      <c r="N40" s="2892"/>
      <c r="O40" s="2892"/>
      <c r="P40" s="2892"/>
      <c r="Q40" s="2892"/>
      <c r="R40" s="2892"/>
      <c r="S40" s="2892"/>
      <c r="T40" s="2892"/>
      <c r="U40" s="2892"/>
      <c r="V40" s="2892"/>
      <c r="W40" s="2892"/>
      <c r="X40" s="2892"/>
      <c r="Y40" s="2892"/>
      <c r="Z40" s="2892"/>
      <c r="AA40" s="2892"/>
      <c r="AB40" s="2892"/>
      <c r="AC40" s="2892"/>
      <c r="AD40" s="2892"/>
      <c r="AE40" s="2892"/>
      <c r="AF40" s="2892"/>
      <c r="AG40" s="2892"/>
      <c r="AH40" s="2892"/>
      <c r="AI40" s="2892"/>
      <c r="AJ40" s="2892"/>
      <c r="AK40" s="2892"/>
      <c r="AL40" s="211"/>
    </row>
    <row r="41" spans="1:39" ht="14.1" customHeight="1">
      <c r="A41" s="23"/>
      <c r="B41" s="29"/>
      <c r="E41" s="2892"/>
      <c r="F41" s="2892"/>
      <c r="G41" s="2892"/>
      <c r="H41" s="2892"/>
      <c r="I41" s="2892"/>
      <c r="J41" s="2892"/>
      <c r="K41" s="2892"/>
      <c r="L41" s="2892"/>
      <c r="M41" s="2892"/>
      <c r="N41" s="2892"/>
      <c r="O41" s="2892"/>
      <c r="P41" s="2892"/>
      <c r="Q41" s="2892"/>
      <c r="R41" s="2892"/>
      <c r="S41" s="2892"/>
      <c r="T41" s="2892"/>
      <c r="U41" s="2892"/>
      <c r="V41" s="2892"/>
      <c r="W41" s="2892"/>
      <c r="X41" s="2892"/>
      <c r="Y41" s="2892"/>
      <c r="Z41" s="2892"/>
      <c r="AA41" s="2892"/>
      <c r="AB41" s="2892"/>
      <c r="AC41" s="2892"/>
      <c r="AD41" s="2892"/>
      <c r="AE41" s="2892"/>
      <c r="AF41" s="2892"/>
      <c r="AG41" s="2892"/>
      <c r="AH41" s="2892"/>
      <c r="AI41" s="2892"/>
      <c r="AJ41" s="2892"/>
      <c r="AK41" s="2892"/>
      <c r="AL41" s="211"/>
    </row>
    <row r="42" spans="1:39" ht="14.1" customHeight="1">
      <c r="A42" s="23"/>
      <c r="B42" s="29"/>
      <c r="E42" s="2892"/>
      <c r="F42" s="2892"/>
      <c r="G42" s="2892"/>
      <c r="H42" s="2892"/>
      <c r="I42" s="2892"/>
      <c r="J42" s="2892"/>
      <c r="K42" s="2892"/>
      <c r="L42" s="2892"/>
      <c r="M42" s="2892"/>
      <c r="N42" s="2892"/>
      <c r="O42" s="2892"/>
      <c r="P42" s="2892"/>
      <c r="Q42" s="2892"/>
      <c r="R42" s="2892"/>
      <c r="S42" s="2892"/>
      <c r="T42" s="2892"/>
      <c r="U42" s="2892"/>
      <c r="V42" s="2892"/>
      <c r="W42" s="2892"/>
      <c r="X42" s="2892"/>
      <c r="Y42" s="2892"/>
      <c r="Z42" s="2892"/>
      <c r="AA42" s="2892"/>
      <c r="AB42" s="2892"/>
      <c r="AC42" s="2892"/>
      <c r="AD42" s="2892"/>
      <c r="AE42" s="2892"/>
      <c r="AF42" s="2892"/>
      <c r="AG42" s="2892"/>
      <c r="AH42" s="2892"/>
      <c r="AI42" s="2892"/>
      <c r="AJ42" s="2892"/>
      <c r="AK42" s="2892"/>
      <c r="AL42" s="211"/>
    </row>
    <row r="43" spans="1:39" ht="14.1" customHeight="1">
      <c r="A43" s="23"/>
      <c r="B43" s="29"/>
      <c r="Z43" s="31"/>
      <c r="AL43" s="211"/>
    </row>
    <row r="44" spans="1:39" ht="14.1" customHeight="1">
      <c r="A44" s="23"/>
      <c r="B44" s="29"/>
      <c r="D44" s="171" t="s">
        <v>32</v>
      </c>
      <c r="E44" s="4279" t="s">
        <v>683</v>
      </c>
      <c r="F44" s="4279"/>
      <c r="G44" s="4279"/>
      <c r="H44" s="4279"/>
      <c r="I44" s="4279"/>
      <c r="J44" s="4279"/>
      <c r="K44" s="4279"/>
      <c r="L44" s="4279"/>
      <c r="M44" s="4279"/>
      <c r="N44" s="4279"/>
      <c r="O44" s="4279"/>
      <c r="P44" s="4279"/>
      <c r="Q44" s="4279"/>
      <c r="R44" s="4279"/>
      <c r="S44" s="4279"/>
      <c r="T44" s="4279"/>
      <c r="U44" s="4279"/>
      <c r="V44" s="4279"/>
      <c r="W44" s="4279"/>
      <c r="X44" s="4279"/>
      <c r="Y44" s="1077"/>
      <c r="Z44" s="169" t="s">
        <v>126</v>
      </c>
      <c r="AA44" s="1707" t="s">
        <v>1204</v>
      </c>
      <c r="AB44" s="1707"/>
      <c r="AC44" s="1707"/>
      <c r="AD44" s="1707"/>
      <c r="AE44" s="1707"/>
      <c r="AF44" s="1707"/>
      <c r="AG44" s="1707"/>
      <c r="AH44" s="1707"/>
      <c r="AI44" s="1707"/>
      <c r="AJ44" s="1707"/>
      <c r="AK44" s="1707"/>
      <c r="AL44" s="211"/>
    </row>
    <row r="45" spans="1:39" ht="14.1" customHeight="1">
      <c r="A45" s="23"/>
      <c r="B45" s="29"/>
      <c r="D45" s="23"/>
      <c r="E45" s="4279"/>
      <c r="F45" s="4279"/>
      <c r="G45" s="4279"/>
      <c r="H45" s="4279"/>
      <c r="I45" s="4279"/>
      <c r="J45" s="4279"/>
      <c r="K45" s="4279"/>
      <c r="L45" s="4279"/>
      <c r="M45" s="4279"/>
      <c r="N45" s="4279"/>
      <c r="O45" s="4279"/>
      <c r="P45" s="4279"/>
      <c r="Q45" s="4279"/>
      <c r="R45" s="4279"/>
      <c r="S45" s="4279"/>
      <c r="T45" s="4279"/>
      <c r="U45" s="4279"/>
      <c r="V45" s="4279"/>
      <c r="W45" s="4279"/>
      <c r="X45" s="4279"/>
      <c r="Y45" s="1077"/>
      <c r="Z45" s="1065"/>
      <c r="AA45" s="1707"/>
      <c r="AB45" s="1707"/>
      <c r="AC45" s="1707"/>
      <c r="AD45" s="1707"/>
      <c r="AE45" s="1707"/>
      <c r="AF45" s="1707"/>
      <c r="AG45" s="1707"/>
      <c r="AH45" s="1707"/>
      <c r="AI45" s="1707"/>
      <c r="AJ45" s="1707"/>
      <c r="AK45" s="1707"/>
      <c r="AL45" s="211"/>
    </row>
    <row r="46" spans="1:39" ht="14.1" customHeight="1">
      <c r="A46" s="23"/>
      <c r="B46" s="29"/>
      <c r="D46" s="23"/>
      <c r="E46" s="1078"/>
      <c r="F46" s="4280" t="s">
        <v>1333</v>
      </c>
      <c r="G46" s="4280"/>
      <c r="H46" s="4280"/>
      <c r="I46" s="4280"/>
      <c r="J46" s="4280"/>
      <c r="K46" s="4280"/>
      <c r="L46" s="4280"/>
      <c r="M46" s="4280"/>
      <c r="N46" s="4280"/>
      <c r="O46" s="4280"/>
      <c r="P46" s="4280"/>
      <c r="Q46" s="4280"/>
      <c r="R46" s="4280"/>
      <c r="S46" s="4280"/>
      <c r="T46" s="4280"/>
      <c r="U46" s="4280"/>
      <c r="V46" s="4280"/>
      <c r="W46" s="4280"/>
      <c r="X46" s="4280"/>
      <c r="Y46" s="110"/>
      <c r="Z46" s="31"/>
      <c r="AA46" s="1707"/>
      <c r="AB46" s="1707"/>
      <c r="AC46" s="1707"/>
      <c r="AD46" s="1707"/>
      <c r="AE46" s="1707"/>
      <c r="AF46" s="1707"/>
      <c r="AG46" s="1707"/>
      <c r="AH46" s="1707"/>
      <c r="AI46" s="1707"/>
      <c r="AJ46" s="1707"/>
      <c r="AK46" s="1707"/>
      <c r="AL46" s="211"/>
    </row>
    <row r="47" spans="1:39" ht="14.1" customHeight="1">
      <c r="A47" s="23"/>
      <c r="B47" s="29"/>
      <c r="D47" s="23"/>
      <c r="E47" s="1078"/>
      <c r="F47" s="1877" t="s">
        <v>558</v>
      </c>
      <c r="G47" s="1877"/>
      <c r="H47" s="1877"/>
      <c r="I47" s="1877"/>
      <c r="J47" s="1877"/>
      <c r="K47" s="1877"/>
      <c r="L47" s="1877"/>
      <c r="M47" s="1877"/>
      <c r="N47" s="1877"/>
      <c r="O47" s="1877"/>
      <c r="P47" s="1877"/>
      <c r="Q47" s="1877"/>
      <c r="R47" s="1877"/>
      <c r="S47" s="1877"/>
      <c r="T47" s="1877"/>
      <c r="U47" s="1877"/>
      <c r="V47" s="1877"/>
      <c r="W47" s="1877"/>
      <c r="X47" s="1877"/>
      <c r="Y47" s="1877"/>
      <c r="Z47" s="169"/>
      <c r="AA47" s="1707"/>
      <c r="AB47" s="1707"/>
      <c r="AC47" s="1707"/>
      <c r="AD47" s="1707"/>
      <c r="AE47" s="1707"/>
      <c r="AF47" s="1707"/>
      <c r="AG47" s="1707"/>
      <c r="AH47" s="1707"/>
      <c r="AI47" s="1707"/>
      <c r="AJ47" s="1707"/>
      <c r="AK47" s="1707"/>
      <c r="AL47" s="211"/>
    </row>
    <row r="48" spans="1:39" ht="14.1" customHeight="1">
      <c r="A48" s="23"/>
      <c r="B48" s="29"/>
      <c r="C48" s="23"/>
      <c r="D48" s="23"/>
      <c r="E48" s="1078"/>
      <c r="F48" s="1877" t="s">
        <v>162</v>
      </c>
      <c r="G48" s="1877"/>
      <c r="H48" s="1877"/>
      <c r="I48" s="4281"/>
      <c r="J48" s="4281"/>
      <c r="K48" s="4281"/>
      <c r="L48" s="4281"/>
      <c r="M48" s="4281"/>
      <c r="N48" s="4281"/>
      <c r="O48" s="4281"/>
      <c r="P48" s="4281"/>
      <c r="Q48" s="4281"/>
      <c r="R48" s="4281"/>
      <c r="S48" s="4281"/>
      <c r="T48" s="4281"/>
      <c r="U48" s="4281"/>
      <c r="V48" s="4281"/>
      <c r="W48" s="4281"/>
      <c r="X48" s="4281"/>
      <c r="Y48" s="110" t="s">
        <v>139</v>
      </c>
      <c r="Z48" s="176" t="s">
        <v>126</v>
      </c>
      <c r="AA48" s="2897" t="s">
        <v>892</v>
      </c>
      <c r="AB48" s="2897"/>
      <c r="AC48" s="2897"/>
      <c r="AD48" s="2897"/>
      <c r="AE48" s="2897"/>
      <c r="AF48" s="2897"/>
      <c r="AG48" s="2897"/>
      <c r="AH48" s="2897"/>
      <c r="AI48" s="2897"/>
      <c r="AJ48" s="2897"/>
      <c r="AK48" s="2897"/>
      <c r="AL48" s="211"/>
    </row>
    <row r="49" spans="1:38" ht="14.1" customHeight="1">
      <c r="B49" s="4277"/>
      <c r="C49" s="4278"/>
      <c r="Y49" s="30"/>
      <c r="Z49" s="176" t="s">
        <v>126</v>
      </c>
      <c r="AA49" s="2897" t="s">
        <v>1774</v>
      </c>
      <c r="AB49" s="2897"/>
      <c r="AC49" s="2897"/>
      <c r="AD49" s="2897"/>
      <c r="AE49" s="2897"/>
      <c r="AF49" s="2897"/>
      <c r="AG49" s="2897"/>
      <c r="AH49" s="2897"/>
      <c r="AI49" s="2897"/>
      <c r="AJ49" s="2897"/>
      <c r="AK49" s="2897"/>
      <c r="AL49" s="32"/>
    </row>
    <row r="50" spans="1:38" ht="14.1" customHeight="1">
      <c r="B50" s="4277" t="s">
        <v>684</v>
      </c>
      <c r="C50" s="4278"/>
      <c r="D50" s="1740" t="s">
        <v>1619</v>
      </c>
      <c r="E50" s="1740"/>
      <c r="F50" s="1740"/>
      <c r="G50" s="1740"/>
      <c r="H50" s="1740"/>
      <c r="I50" s="1740"/>
      <c r="J50" s="1740"/>
      <c r="K50" s="1740"/>
      <c r="L50" s="1740"/>
      <c r="M50" s="1740"/>
      <c r="N50" s="1740"/>
      <c r="O50" s="1740"/>
      <c r="P50" s="1740"/>
      <c r="Q50" s="1740"/>
      <c r="R50" s="1740"/>
      <c r="S50" s="1740"/>
      <c r="T50" s="1740"/>
      <c r="U50" s="1740"/>
      <c r="V50" s="1740"/>
      <c r="W50" s="1740"/>
      <c r="X50" s="1740"/>
      <c r="Y50" s="30"/>
      <c r="Z50" s="176" t="s">
        <v>126</v>
      </c>
      <c r="AA50" s="4269" t="s">
        <v>1045</v>
      </c>
      <c r="AB50" s="4269"/>
      <c r="AC50" s="4269"/>
      <c r="AD50" s="4269"/>
      <c r="AE50" s="4269"/>
      <c r="AF50" s="4269"/>
      <c r="AG50" s="4269"/>
      <c r="AH50" s="4269"/>
      <c r="AI50" s="4269"/>
      <c r="AJ50" s="4269"/>
      <c r="AL50" s="32"/>
    </row>
    <row r="51" spans="1:38" ht="14.1" customHeight="1">
      <c r="B51" s="34"/>
      <c r="D51" s="1740"/>
      <c r="E51" s="1740"/>
      <c r="F51" s="1740"/>
      <c r="G51" s="1740"/>
      <c r="H51" s="1740"/>
      <c r="I51" s="1740"/>
      <c r="J51" s="1740"/>
      <c r="K51" s="1740"/>
      <c r="L51" s="1740"/>
      <c r="M51" s="1740"/>
      <c r="N51" s="1740"/>
      <c r="O51" s="1740"/>
      <c r="P51" s="1740"/>
      <c r="Q51" s="1740"/>
      <c r="R51" s="1740"/>
      <c r="S51" s="1740"/>
      <c r="T51" s="1740"/>
      <c r="U51" s="1740"/>
      <c r="V51" s="1740"/>
      <c r="W51" s="1740"/>
      <c r="X51" s="1740"/>
      <c r="Y51" s="30"/>
      <c r="AL51" s="32"/>
    </row>
    <row r="52" spans="1:38" ht="14.1" customHeight="1">
      <c r="B52" s="34"/>
      <c r="Y52" s="30"/>
      <c r="AL52" s="32"/>
    </row>
    <row r="53" spans="1:38" ht="14.1" customHeight="1">
      <c r="B53" s="4277" t="s">
        <v>1493</v>
      </c>
      <c r="C53" s="4278"/>
      <c r="D53" s="1740" t="s">
        <v>1494</v>
      </c>
      <c r="E53" s="1740"/>
      <c r="F53" s="1740"/>
      <c r="G53" s="1740"/>
      <c r="H53" s="1740"/>
      <c r="I53" s="1740"/>
      <c r="J53" s="1740"/>
      <c r="K53" s="1740"/>
      <c r="L53" s="1740"/>
      <c r="M53" s="1740"/>
      <c r="N53" s="1740"/>
      <c r="O53" s="1740"/>
      <c r="P53" s="1740"/>
      <c r="Q53" s="1740"/>
      <c r="R53" s="1740"/>
      <c r="S53" s="1740"/>
      <c r="T53" s="1740"/>
      <c r="U53" s="1740"/>
      <c r="V53" s="1740"/>
      <c r="W53" s="1740"/>
      <c r="X53" s="1740"/>
      <c r="Y53" s="30"/>
      <c r="AL53" s="32"/>
    </row>
    <row r="54" spans="1:38" ht="14.1" customHeight="1">
      <c r="B54" s="34"/>
      <c r="D54" s="1740"/>
      <c r="E54" s="1740"/>
      <c r="F54" s="1740"/>
      <c r="G54" s="1740"/>
      <c r="H54" s="1740"/>
      <c r="I54" s="1740"/>
      <c r="J54" s="1740"/>
      <c r="K54" s="1740"/>
      <c r="L54" s="1740"/>
      <c r="M54" s="1740"/>
      <c r="N54" s="1740"/>
      <c r="O54" s="1740"/>
      <c r="P54" s="1740"/>
      <c r="Q54" s="1740"/>
      <c r="R54" s="1740"/>
      <c r="S54" s="1740"/>
      <c r="T54" s="1740"/>
      <c r="U54" s="1740"/>
      <c r="V54" s="1740"/>
      <c r="W54" s="1740"/>
      <c r="X54" s="1740"/>
      <c r="Y54" s="30"/>
      <c r="AL54" s="32"/>
    </row>
    <row r="55" spans="1:38" ht="14.1" customHeight="1">
      <c r="A55" s="23"/>
      <c r="B55" s="29"/>
      <c r="D55" s="173"/>
      <c r="E55" s="2182"/>
      <c r="F55" s="2182"/>
      <c r="G55" s="2182"/>
      <c r="H55" s="2182"/>
      <c r="I55" s="2182"/>
      <c r="J55" s="2182"/>
      <c r="K55" s="2182"/>
      <c r="L55" s="2182"/>
      <c r="M55" s="2182"/>
      <c r="N55" s="2182"/>
      <c r="O55" s="2182"/>
      <c r="P55" s="2182"/>
      <c r="Q55" s="2182"/>
      <c r="R55" s="2182"/>
      <c r="S55" s="2182"/>
      <c r="T55" s="2182"/>
      <c r="U55" s="2182"/>
      <c r="V55" s="2182"/>
      <c r="W55" s="2182"/>
      <c r="X55" s="173"/>
      <c r="Y55" s="181"/>
      <c r="AL55" s="211"/>
    </row>
    <row r="56" spans="1:38" ht="14.1" customHeight="1">
      <c r="A56" s="23"/>
      <c r="B56" s="29"/>
      <c r="C56" s="165"/>
      <c r="D56" s="173"/>
      <c r="E56" s="2182"/>
      <c r="F56" s="2182"/>
      <c r="G56" s="2182"/>
      <c r="H56" s="2182"/>
      <c r="I56" s="2182"/>
      <c r="J56" s="2182"/>
      <c r="K56" s="2182"/>
      <c r="L56" s="2182"/>
      <c r="M56" s="2182"/>
      <c r="N56" s="2182"/>
      <c r="O56" s="2182"/>
      <c r="P56" s="2182"/>
      <c r="Q56" s="2182"/>
      <c r="R56" s="2182"/>
      <c r="S56" s="2182"/>
      <c r="T56" s="2182"/>
      <c r="U56" s="2182"/>
      <c r="V56" s="2182"/>
      <c r="W56" s="2182"/>
      <c r="X56" s="173"/>
      <c r="Y56" s="181"/>
      <c r="AL56" s="211"/>
    </row>
    <row r="57" spans="1:38" ht="14.1" customHeight="1">
      <c r="B57" s="34"/>
      <c r="Y57" s="30"/>
      <c r="AL57" s="32"/>
    </row>
    <row r="58" spans="1:38" ht="14.1" customHeight="1">
      <c r="B58" s="34"/>
      <c r="Y58" s="30"/>
      <c r="AL58" s="32"/>
    </row>
    <row r="59" spans="1:38" ht="14.1" customHeight="1">
      <c r="B59" s="34"/>
      <c r="Y59" s="30"/>
      <c r="AL59" s="32"/>
    </row>
    <row r="60" spans="1:38" ht="14.1" customHeight="1">
      <c r="B60" s="34"/>
      <c r="Y60" s="30"/>
      <c r="AL60" s="32"/>
    </row>
    <row r="61" spans="1:38" ht="12.75" thickBot="1">
      <c r="B61" s="212"/>
      <c r="C61" s="96"/>
      <c r="D61" s="96"/>
      <c r="E61" s="96"/>
      <c r="F61" s="96"/>
      <c r="G61" s="96"/>
      <c r="H61" s="96"/>
      <c r="I61" s="96"/>
      <c r="J61" s="96"/>
      <c r="K61" s="96"/>
      <c r="L61" s="96"/>
      <c r="M61" s="96"/>
      <c r="N61" s="96"/>
      <c r="O61" s="96"/>
      <c r="P61" s="96"/>
      <c r="Q61" s="96"/>
      <c r="R61" s="96"/>
      <c r="S61" s="96"/>
      <c r="T61" s="96"/>
      <c r="U61" s="96"/>
      <c r="V61" s="96"/>
      <c r="W61" s="96"/>
      <c r="X61" s="96"/>
      <c r="Y61" s="700"/>
      <c r="Z61" s="96"/>
      <c r="AA61" s="96"/>
      <c r="AB61" s="96"/>
      <c r="AC61" s="96"/>
      <c r="AD61" s="96"/>
      <c r="AE61" s="96"/>
      <c r="AF61" s="96"/>
      <c r="AG61" s="96"/>
      <c r="AH61" s="96"/>
      <c r="AI61" s="96"/>
      <c r="AJ61" s="96"/>
      <c r="AK61" s="96"/>
      <c r="AL61" s="209"/>
    </row>
  </sheetData>
  <sheetProtection algorithmName="SHA-512" hashValue="gWIfdkumEa9rZsqPFxjv0qcpo9FqkSG2HykMzaI0EWJVIbwgY4mckwuTetRSSeBd84aVovIUvgHNJes1EzZR4Q==" saltValue="TvqZxuAF+sOHPi3PDVLMww==" spinCount="100000" sheet="1" objects="1" scenarios="1"/>
  <mergeCells count="48">
    <mergeCell ref="A1:AL1"/>
    <mergeCell ref="B3:Y3"/>
    <mergeCell ref="Z3:AL3"/>
    <mergeCell ref="B22:C22"/>
    <mergeCell ref="D22:X22"/>
    <mergeCell ref="B5:C5"/>
    <mergeCell ref="E24:X24"/>
    <mergeCell ref="E25:X25"/>
    <mergeCell ref="D5:X5"/>
    <mergeCell ref="E6:X6"/>
    <mergeCell ref="E8:X8"/>
    <mergeCell ref="E9:AK11"/>
    <mergeCell ref="E13:X14"/>
    <mergeCell ref="E18:AK20"/>
    <mergeCell ref="AA5:AK5"/>
    <mergeCell ref="AA6:AK6"/>
    <mergeCell ref="E16:X17"/>
    <mergeCell ref="AA23:AK23"/>
    <mergeCell ref="AA24:AK24"/>
    <mergeCell ref="E23:X23"/>
    <mergeCell ref="AA31:AK31"/>
    <mergeCell ref="E26:Y26"/>
    <mergeCell ref="D27:K27"/>
    <mergeCell ref="L27:P27"/>
    <mergeCell ref="Q27:X27"/>
    <mergeCell ref="D28:K29"/>
    <mergeCell ref="L28:P29"/>
    <mergeCell ref="Q28:X29"/>
    <mergeCell ref="B35:C35"/>
    <mergeCell ref="D35:X36"/>
    <mergeCell ref="E40:AK42"/>
    <mergeCell ref="E38:X39"/>
    <mergeCell ref="AA35:AK35"/>
    <mergeCell ref="AA44:AK47"/>
    <mergeCell ref="AA48:AK48"/>
    <mergeCell ref="F47:Y47"/>
    <mergeCell ref="F48:H48"/>
    <mergeCell ref="E44:X45"/>
    <mergeCell ref="F46:X46"/>
    <mergeCell ref="I48:X48"/>
    <mergeCell ref="E55:W56"/>
    <mergeCell ref="AA50:AJ50"/>
    <mergeCell ref="B49:C49"/>
    <mergeCell ref="B50:C50"/>
    <mergeCell ref="D50:X51"/>
    <mergeCell ref="B53:C53"/>
    <mergeCell ref="D53:X54"/>
    <mergeCell ref="AA49:AK49"/>
  </mergeCells>
  <phoneticPr fontId="4"/>
  <conditionalFormatting sqref="D28:L28 Q28:X29 D29:K29">
    <cfRule type="containsBlanks" dxfId="56" priority="4">
      <formula>LEN(TRIM(D28))=0</formula>
    </cfRule>
  </conditionalFormatting>
  <conditionalFormatting sqref="E9">
    <cfRule type="containsBlanks" dxfId="55" priority="6">
      <formula>LEN(TRIM(E9))=0</formula>
    </cfRule>
  </conditionalFormatting>
  <conditionalFormatting sqref="E18">
    <cfRule type="containsBlanks" dxfId="54" priority="5">
      <formula>LEN(TRIM(E18))=0</formula>
    </cfRule>
  </conditionalFormatting>
  <conditionalFormatting sqref="E40">
    <cfRule type="containsBlanks" dxfId="53" priority="3">
      <formula>LEN(TRIM(E40))=0</formula>
    </cfRule>
  </conditionalFormatting>
  <conditionalFormatting sqref="E55:W56">
    <cfRule type="containsBlanks" dxfId="52" priority="1">
      <formula>LEN(TRIM(E55))=0</formula>
    </cfRule>
  </conditionalFormatting>
  <conditionalFormatting sqref="I48">
    <cfRule type="containsBlanks" dxfId="51" priority="2">
      <formula>LEN(TRIM(I48))=0</formula>
    </cfRule>
  </conditionalFormatting>
  <printOptions horizontalCentered="1"/>
  <pageMargins left="0.70866141732283472" right="0.31496062992125984" top="0.39370078740157483" bottom="0.39370078740157483" header="0.31496062992125984" footer="0.31496062992125984"/>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9961" r:id="rId4" name="Check Box 25">
              <controlPr defaultSize="0" autoFill="0" autoLine="0" autoPict="0">
                <anchor moveWithCells="1">
                  <from>
                    <xdr:col>17</xdr:col>
                    <xdr:colOff>161925</xdr:colOff>
                    <xdr:row>5</xdr:row>
                    <xdr:rowOff>142875</xdr:rowOff>
                  </from>
                  <to>
                    <xdr:col>21</xdr:col>
                    <xdr:colOff>114300</xdr:colOff>
                    <xdr:row>7</xdr:row>
                    <xdr:rowOff>19050</xdr:rowOff>
                  </to>
                </anchor>
              </controlPr>
            </control>
          </mc:Choice>
        </mc:AlternateContent>
        <mc:AlternateContent xmlns:mc="http://schemas.openxmlformats.org/markup-compatibility/2006">
          <mc:Choice Requires="x14">
            <control shapeId="679962" r:id="rId5" name="Check Box 26">
              <controlPr defaultSize="0" autoFill="0" autoLine="0" autoPict="0">
                <anchor moveWithCells="1">
                  <from>
                    <xdr:col>20</xdr:col>
                    <xdr:colOff>171450</xdr:colOff>
                    <xdr:row>5</xdr:row>
                    <xdr:rowOff>142875</xdr:rowOff>
                  </from>
                  <to>
                    <xdr:col>24</xdr:col>
                    <xdr:colOff>123825</xdr:colOff>
                    <xdr:row>7</xdr:row>
                    <xdr:rowOff>19050</xdr:rowOff>
                  </to>
                </anchor>
              </controlPr>
            </control>
          </mc:Choice>
        </mc:AlternateContent>
        <mc:AlternateContent xmlns:mc="http://schemas.openxmlformats.org/markup-compatibility/2006">
          <mc:Choice Requires="x14">
            <control shapeId="679969" r:id="rId6" name="Check Box 33">
              <controlPr defaultSize="0" autoFill="0" autoLine="0" autoPict="0">
                <anchor moveWithCells="1">
                  <from>
                    <xdr:col>17</xdr:col>
                    <xdr:colOff>161925</xdr:colOff>
                    <xdr:row>12</xdr:row>
                    <xdr:rowOff>114300</xdr:rowOff>
                  </from>
                  <to>
                    <xdr:col>21</xdr:col>
                    <xdr:colOff>114300</xdr:colOff>
                    <xdr:row>14</xdr:row>
                    <xdr:rowOff>66675</xdr:rowOff>
                  </to>
                </anchor>
              </controlPr>
            </control>
          </mc:Choice>
        </mc:AlternateContent>
        <mc:AlternateContent xmlns:mc="http://schemas.openxmlformats.org/markup-compatibility/2006">
          <mc:Choice Requires="x14">
            <control shapeId="679970" r:id="rId7" name="Check Box 34">
              <controlPr defaultSize="0" autoFill="0" autoLine="0" autoPict="0">
                <anchor moveWithCells="1">
                  <from>
                    <xdr:col>20</xdr:col>
                    <xdr:colOff>171450</xdr:colOff>
                    <xdr:row>12</xdr:row>
                    <xdr:rowOff>114300</xdr:rowOff>
                  </from>
                  <to>
                    <xdr:col>24</xdr:col>
                    <xdr:colOff>123825</xdr:colOff>
                    <xdr:row>14</xdr:row>
                    <xdr:rowOff>66675</xdr:rowOff>
                  </to>
                </anchor>
              </controlPr>
            </control>
          </mc:Choice>
        </mc:AlternateContent>
        <mc:AlternateContent xmlns:mc="http://schemas.openxmlformats.org/markup-compatibility/2006">
          <mc:Choice Requires="x14">
            <control shapeId="679955" r:id="rId8" name="Check Box 52">
              <controlPr defaultSize="0" autoFill="0" autoLine="0" autoPict="0" altText="その他">
                <anchor moveWithCells="1">
                  <from>
                    <xdr:col>3</xdr:col>
                    <xdr:colOff>0</xdr:colOff>
                    <xdr:row>22</xdr:row>
                    <xdr:rowOff>142875</xdr:rowOff>
                  </from>
                  <to>
                    <xdr:col>4</xdr:col>
                    <xdr:colOff>47625</xdr:colOff>
                    <xdr:row>24</xdr:row>
                    <xdr:rowOff>9525</xdr:rowOff>
                  </to>
                </anchor>
              </controlPr>
            </control>
          </mc:Choice>
        </mc:AlternateContent>
        <mc:AlternateContent xmlns:mc="http://schemas.openxmlformats.org/markup-compatibility/2006">
          <mc:Choice Requires="x14">
            <control shapeId="679956" r:id="rId9" name="Check Box 53">
              <controlPr defaultSize="0" autoFill="0" autoLine="0" autoPict="0" altText="その他">
                <anchor moveWithCells="1">
                  <from>
                    <xdr:col>4</xdr:col>
                    <xdr:colOff>0</xdr:colOff>
                    <xdr:row>44</xdr:row>
                    <xdr:rowOff>152400</xdr:rowOff>
                  </from>
                  <to>
                    <xdr:col>5</xdr:col>
                    <xdr:colOff>47625</xdr:colOff>
                    <xdr:row>46</xdr:row>
                    <xdr:rowOff>19050</xdr:rowOff>
                  </to>
                </anchor>
              </controlPr>
            </control>
          </mc:Choice>
        </mc:AlternateContent>
        <mc:AlternateContent xmlns:mc="http://schemas.openxmlformats.org/markup-compatibility/2006">
          <mc:Choice Requires="x14">
            <control shapeId="679957" r:id="rId10" name="Check Box 54">
              <controlPr defaultSize="0" autoFill="0" autoLine="0" autoPict="0" altText="その他">
                <anchor moveWithCells="1">
                  <from>
                    <xdr:col>4</xdr:col>
                    <xdr:colOff>0</xdr:colOff>
                    <xdr:row>45</xdr:row>
                    <xdr:rowOff>142875</xdr:rowOff>
                  </from>
                  <to>
                    <xdr:col>5</xdr:col>
                    <xdr:colOff>47625</xdr:colOff>
                    <xdr:row>47</xdr:row>
                    <xdr:rowOff>9525</xdr:rowOff>
                  </to>
                </anchor>
              </controlPr>
            </control>
          </mc:Choice>
        </mc:AlternateContent>
        <mc:AlternateContent xmlns:mc="http://schemas.openxmlformats.org/markup-compatibility/2006">
          <mc:Choice Requires="x14">
            <control shapeId="679958" r:id="rId11" name="Check Box 55">
              <controlPr defaultSize="0" autoFill="0" autoLine="0" autoPict="0" altText="その他">
                <anchor moveWithCells="1">
                  <from>
                    <xdr:col>3</xdr:col>
                    <xdr:colOff>0</xdr:colOff>
                    <xdr:row>23</xdr:row>
                    <xdr:rowOff>142875</xdr:rowOff>
                  </from>
                  <to>
                    <xdr:col>4</xdr:col>
                    <xdr:colOff>47625</xdr:colOff>
                    <xdr:row>25</xdr:row>
                    <xdr:rowOff>9525</xdr:rowOff>
                  </to>
                </anchor>
              </controlPr>
            </control>
          </mc:Choice>
        </mc:AlternateContent>
        <mc:AlternateContent xmlns:mc="http://schemas.openxmlformats.org/markup-compatibility/2006">
          <mc:Choice Requires="x14">
            <control shapeId="679959" r:id="rId12" name="Check Box 56">
              <controlPr defaultSize="0" autoFill="0" autoLine="0" autoPict="0" altText="その他">
                <anchor moveWithCells="1">
                  <from>
                    <xdr:col>3</xdr:col>
                    <xdr:colOff>0</xdr:colOff>
                    <xdr:row>24</xdr:row>
                    <xdr:rowOff>142875</xdr:rowOff>
                  </from>
                  <to>
                    <xdr:col>4</xdr:col>
                    <xdr:colOff>47625</xdr:colOff>
                    <xdr:row>26</xdr:row>
                    <xdr:rowOff>9525</xdr:rowOff>
                  </to>
                </anchor>
              </controlPr>
            </control>
          </mc:Choice>
        </mc:AlternateContent>
        <mc:AlternateContent xmlns:mc="http://schemas.openxmlformats.org/markup-compatibility/2006">
          <mc:Choice Requires="x14">
            <control shapeId="679960" r:id="rId13" name="Check Box 57">
              <controlPr defaultSize="0" autoFill="0" autoLine="0" autoPict="0" altText="その他">
                <anchor moveWithCells="1">
                  <from>
                    <xdr:col>4</xdr:col>
                    <xdr:colOff>0</xdr:colOff>
                    <xdr:row>46</xdr:row>
                    <xdr:rowOff>133350</xdr:rowOff>
                  </from>
                  <to>
                    <xdr:col>5</xdr:col>
                    <xdr:colOff>57150</xdr:colOff>
                    <xdr:row>48</xdr:row>
                    <xdr:rowOff>0</xdr:rowOff>
                  </to>
                </anchor>
              </controlPr>
            </control>
          </mc:Choice>
        </mc:AlternateContent>
        <mc:AlternateContent xmlns:mc="http://schemas.openxmlformats.org/markup-compatibility/2006">
          <mc:Choice Requires="x14">
            <control shapeId="2" r:id="rId14" name="Check Box 27">
              <controlPr defaultSize="0" autoFill="0" autoLine="0" autoPict="0">
                <anchor moveWithCells="1" sizeWithCells="1">
                  <from>
                    <xdr:col>17</xdr:col>
                    <xdr:colOff>161925</xdr:colOff>
                    <xdr:row>29</xdr:row>
                    <xdr:rowOff>142875</xdr:rowOff>
                  </from>
                  <to>
                    <xdr:col>21</xdr:col>
                    <xdr:colOff>114300</xdr:colOff>
                    <xdr:row>31</xdr:row>
                    <xdr:rowOff>19050</xdr:rowOff>
                  </to>
                </anchor>
              </controlPr>
            </control>
          </mc:Choice>
        </mc:AlternateContent>
        <mc:AlternateContent xmlns:mc="http://schemas.openxmlformats.org/markup-compatibility/2006">
          <mc:Choice Requires="x14">
            <control shapeId="3" r:id="rId15" name="Check Box 28">
              <controlPr defaultSize="0" autoFill="0" autoLine="0" autoPict="0">
                <anchor moveWithCells="1" sizeWithCells="1">
                  <from>
                    <xdr:col>20</xdr:col>
                    <xdr:colOff>161925</xdr:colOff>
                    <xdr:row>29</xdr:row>
                    <xdr:rowOff>142875</xdr:rowOff>
                  </from>
                  <to>
                    <xdr:col>24</xdr:col>
                    <xdr:colOff>123825</xdr:colOff>
                    <xdr:row>31</xdr:row>
                    <xdr:rowOff>19050</xdr:rowOff>
                  </to>
                </anchor>
              </controlPr>
            </control>
          </mc:Choice>
        </mc:AlternateContent>
        <mc:AlternateContent xmlns:mc="http://schemas.openxmlformats.org/markup-compatibility/2006">
          <mc:Choice Requires="x14">
            <control shapeId="4" r:id="rId16" name="Check Box 31">
              <controlPr defaultSize="0" autoFill="0" autoLine="0" autoPict="0">
                <anchor moveWithCells="1" sizeWithCells="1">
                  <from>
                    <xdr:col>17</xdr:col>
                    <xdr:colOff>161925</xdr:colOff>
                    <xdr:row>31</xdr:row>
                    <xdr:rowOff>142875</xdr:rowOff>
                  </from>
                  <to>
                    <xdr:col>21</xdr:col>
                    <xdr:colOff>114300</xdr:colOff>
                    <xdr:row>33</xdr:row>
                    <xdr:rowOff>19050</xdr:rowOff>
                  </to>
                </anchor>
              </controlPr>
            </control>
          </mc:Choice>
        </mc:AlternateContent>
        <mc:AlternateContent xmlns:mc="http://schemas.openxmlformats.org/markup-compatibility/2006">
          <mc:Choice Requires="x14">
            <control shapeId="5" r:id="rId17" name="Check Box 32">
              <controlPr defaultSize="0" autoFill="0" autoLine="0" autoPict="0">
                <anchor moveWithCells="1" sizeWithCells="1">
                  <from>
                    <xdr:col>20</xdr:col>
                    <xdr:colOff>161925</xdr:colOff>
                    <xdr:row>31</xdr:row>
                    <xdr:rowOff>142875</xdr:rowOff>
                  </from>
                  <to>
                    <xdr:col>24</xdr:col>
                    <xdr:colOff>123825</xdr:colOff>
                    <xdr:row>33</xdr:row>
                    <xdr:rowOff>19050</xdr:rowOff>
                  </to>
                </anchor>
              </controlPr>
            </control>
          </mc:Choice>
        </mc:AlternateContent>
        <mc:AlternateContent xmlns:mc="http://schemas.openxmlformats.org/markup-compatibility/2006">
          <mc:Choice Requires="x14">
            <control shapeId="679978" r:id="rId18" name="Check Box 42">
              <controlPr defaultSize="0" autoFill="0" autoLine="0" autoPict="0">
                <anchor moveWithCells="1" sizeWithCells="1">
                  <from>
                    <xdr:col>13</xdr:col>
                    <xdr:colOff>161925</xdr:colOff>
                    <xdr:row>34</xdr:row>
                    <xdr:rowOff>171450</xdr:rowOff>
                  </from>
                  <to>
                    <xdr:col>17</xdr:col>
                    <xdr:colOff>114300</xdr:colOff>
                    <xdr:row>36</xdr:row>
                    <xdr:rowOff>47625</xdr:rowOff>
                  </to>
                </anchor>
              </controlPr>
            </control>
          </mc:Choice>
        </mc:AlternateContent>
        <mc:AlternateContent xmlns:mc="http://schemas.openxmlformats.org/markup-compatibility/2006">
          <mc:Choice Requires="x14">
            <control shapeId="679979" r:id="rId19" name="Check Box 43">
              <controlPr defaultSize="0" autoFill="0" autoLine="0" autoPict="0">
                <anchor moveWithCells="1" sizeWithCells="1">
                  <from>
                    <xdr:col>16</xdr:col>
                    <xdr:colOff>161925</xdr:colOff>
                    <xdr:row>34</xdr:row>
                    <xdr:rowOff>171450</xdr:rowOff>
                  </from>
                  <to>
                    <xdr:col>20</xdr:col>
                    <xdr:colOff>123825</xdr:colOff>
                    <xdr:row>36</xdr:row>
                    <xdr:rowOff>47625</xdr:rowOff>
                  </to>
                </anchor>
              </controlPr>
            </control>
          </mc:Choice>
        </mc:AlternateContent>
        <mc:AlternateContent xmlns:mc="http://schemas.openxmlformats.org/markup-compatibility/2006">
          <mc:Choice Requires="x14">
            <control shapeId="679980" r:id="rId20" name="Check Box 44">
              <controlPr defaultSize="0" autoFill="0" autoLine="0" autoPict="0">
                <anchor moveWithCells="1" sizeWithCells="1">
                  <from>
                    <xdr:col>20</xdr:col>
                    <xdr:colOff>161925</xdr:colOff>
                    <xdr:row>34</xdr:row>
                    <xdr:rowOff>171450</xdr:rowOff>
                  </from>
                  <to>
                    <xdr:col>24</xdr:col>
                    <xdr:colOff>123825</xdr:colOff>
                    <xdr:row>36</xdr:row>
                    <xdr:rowOff>47625</xdr:rowOff>
                  </to>
                </anchor>
              </controlPr>
            </control>
          </mc:Choice>
        </mc:AlternateContent>
        <mc:AlternateContent xmlns:mc="http://schemas.openxmlformats.org/markup-compatibility/2006">
          <mc:Choice Requires="x14">
            <control shapeId="679981" r:id="rId21" name="Check Box 45">
              <controlPr defaultSize="0" autoFill="0" autoLine="0" autoPict="0">
                <anchor moveWithCells="1" sizeWithCells="1">
                  <from>
                    <xdr:col>17</xdr:col>
                    <xdr:colOff>161925</xdr:colOff>
                    <xdr:row>50</xdr:row>
                    <xdr:rowOff>0</xdr:rowOff>
                  </from>
                  <to>
                    <xdr:col>21</xdr:col>
                    <xdr:colOff>114300</xdr:colOff>
                    <xdr:row>51</xdr:row>
                    <xdr:rowOff>47625</xdr:rowOff>
                  </to>
                </anchor>
              </controlPr>
            </control>
          </mc:Choice>
        </mc:AlternateContent>
        <mc:AlternateContent xmlns:mc="http://schemas.openxmlformats.org/markup-compatibility/2006">
          <mc:Choice Requires="x14">
            <control shapeId="679982" r:id="rId22" name="Check Box 46">
              <controlPr defaultSize="0" autoFill="0" autoLine="0" autoPict="0">
                <anchor moveWithCells="1" sizeWithCells="1">
                  <from>
                    <xdr:col>20</xdr:col>
                    <xdr:colOff>161925</xdr:colOff>
                    <xdr:row>50</xdr:row>
                    <xdr:rowOff>0</xdr:rowOff>
                  </from>
                  <to>
                    <xdr:col>24</xdr:col>
                    <xdr:colOff>123825</xdr:colOff>
                    <xdr:row>51</xdr:row>
                    <xdr:rowOff>47625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CE300-0640-4D74-B04C-7FA73C2E92FB}">
  <sheetPr>
    <tabColor theme="8" tint="0.59999389629810485"/>
  </sheetPr>
  <dimension ref="A1:AR65"/>
  <sheetViews>
    <sheetView showGridLines="0" view="pageBreakPreview" zoomScaleNormal="100" zoomScaleSheetLayoutView="100" workbookViewId="0">
      <selection activeCell="D5" sqref="D5:Y5"/>
    </sheetView>
  </sheetViews>
  <sheetFormatPr defaultColWidth="8" defaultRowHeight="12"/>
  <cols>
    <col min="1" max="1" width="1.375" style="22" customWidth="1"/>
    <col min="2" max="2" width="1.625" style="22" customWidth="1"/>
    <col min="3" max="71" width="2.375" style="22" customWidth="1"/>
    <col min="72" max="16384" width="8" style="22"/>
  </cols>
  <sheetData>
    <row r="1" spans="1:44" ht="14.1" customHeight="1">
      <c r="A1" s="1337" t="s">
        <v>1471</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N1" s="194"/>
      <c r="AO1" s="194"/>
      <c r="AP1" s="194"/>
      <c r="AQ1" s="194"/>
      <c r="AR1" s="194"/>
    </row>
    <row r="2" spans="1:44" ht="5.0999999999999996" customHeight="1" thickBot="1"/>
    <row r="3" spans="1:44" ht="14.1" customHeight="1">
      <c r="B3" s="1339" t="s">
        <v>1495</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2625"/>
      <c r="AA3" s="4366" t="s">
        <v>117</v>
      </c>
      <c r="AB3" s="4367"/>
      <c r="AC3" s="4367"/>
      <c r="AD3" s="4367"/>
      <c r="AE3" s="4367"/>
      <c r="AF3" s="4367"/>
      <c r="AG3" s="4367"/>
      <c r="AH3" s="4367"/>
      <c r="AI3" s="4367"/>
      <c r="AJ3" s="4367"/>
      <c r="AK3" s="4367"/>
      <c r="AL3" s="4368"/>
      <c r="AM3" s="34"/>
    </row>
    <row r="4" spans="1:44" ht="6.95" customHeight="1">
      <c r="B4" s="1079"/>
      <c r="C4" s="584"/>
      <c r="D4" s="584"/>
      <c r="E4" s="584"/>
      <c r="F4" s="584"/>
      <c r="G4" s="584"/>
      <c r="H4" s="584"/>
      <c r="I4" s="584"/>
      <c r="J4" s="584"/>
      <c r="K4" s="584"/>
      <c r="L4" s="584"/>
      <c r="M4" s="584"/>
      <c r="N4" s="584"/>
      <c r="O4" s="584"/>
      <c r="P4" s="584"/>
      <c r="Q4" s="584"/>
      <c r="R4" s="584"/>
      <c r="S4" s="584"/>
      <c r="T4" s="584"/>
      <c r="U4" s="584"/>
      <c r="V4" s="584"/>
      <c r="W4" s="584"/>
      <c r="X4" s="584"/>
      <c r="Y4" s="197"/>
      <c r="Z4" s="1080"/>
      <c r="AA4" s="1081"/>
      <c r="AB4" s="1081"/>
      <c r="AC4" s="1081"/>
      <c r="AD4" s="1081"/>
      <c r="AE4" s="1081"/>
      <c r="AF4" s="1081"/>
      <c r="AG4" s="1081"/>
      <c r="AH4" s="1081"/>
      <c r="AI4" s="1081"/>
      <c r="AJ4" s="1081"/>
      <c r="AK4" s="1081"/>
      <c r="AL4" s="1082"/>
      <c r="AM4" s="34"/>
    </row>
    <row r="5" spans="1:44" ht="14.1" customHeight="1">
      <c r="A5" s="23"/>
      <c r="B5" s="1921">
        <v>9</v>
      </c>
      <c r="C5" s="1922"/>
      <c r="D5" s="4365" t="s">
        <v>617</v>
      </c>
      <c r="E5" s="4365"/>
      <c r="F5" s="4365"/>
      <c r="G5" s="4365"/>
      <c r="H5" s="4365"/>
      <c r="I5" s="4365"/>
      <c r="J5" s="4365"/>
      <c r="K5" s="4365"/>
      <c r="L5" s="4365"/>
      <c r="M5" s="4365"/>
      <c r="N5" s="4365"/>
      <c r="O5" s="4365"/>
      <c r="P5" s="4365"/>
      <c r="Q5" s="4365"/>
      <c r="R5" s="4365"/>
      <c r="S5" s="4365"/>
      <c r="T5" s="4365"/>
      <c r="U5" s="4365"/>
      <c r="V5" s="4365"/>
      <c r="W5" s="4365"/>
      <c r="X5" s="4365"/>
      <c r="Y5" s="4365"/>
      <c r="Z5" s="1083"/>
      <c r="AA5" s="1084"/>
      <c r="AB5" s="1084"/>
      <c r="AC5" s="1084"/>
      <c r="AD5" s="1084"/>
      <c r="AE5" s="1084"/>
      <c r="AF5" s="1084"/>
      <c r="AG5" s="1084"/>
      <c r="AH5" s="1085"/>
      <c r="AI5" s="1085"/>
      <c r="AJ5" s="1085"/>
      <c r="AK5" s="1085"/>
      <c r="AL5" s="211"/>
      <c r="AM5" s="34"/>
    </row>
    <row r="6" spans="1:44" ht="14.1" customHeight="1">
      <c r="A6" s="23"/>
      <c r="B6" s="147"/>
      <c r="C6" s="138"/>
      <c r="D6" s="138"/>
      <c r="E6" s="138"/>
      <c r="F6" s="138"/>
      <c r="G6" s="138"/>
      <c r="H6" s="138"/>
      <c r="I6" s="138"/>
      <c r="J6" s="138"/>
      <c r="K6" s="138"/>
      <c r="L6" s="138"/>
      <c r="M6" s="138"/>
      <c r="N6" s="138"/>
      <c r="O6" s="138"/>
      <c r="P6" s="138"/>
      <c r="Q6" s="138"/>
      <c r="R6" s="138"/>
      <c r="S6" s="138"/>
      <c r="T6" s="138"/>
      <c r="U6" s="138"/>
      <c r="V6" s="138"/>
      <c r="W6" s="138"/>
      <c r="X6" s="138"/>
      <c r="Y6" s="138"/>
      <c r="Z6" s="1085"/>
      <c r="AA6" s="1086"/>
      <c r="AB6" s="138"/>
      <c r="AC6" s="138"/>
      <c r="AD6" s="138"/>
      <c r="AE6" s="138"/>
      <c r="AF6" s="138"/>
      <c r="AG6" s="138"/>
      <c r="AH6" s="138"/>
      <c r="AI6" s="138"/>
      <c r="AJ6" s="138"/>
      <c r="AK6" s="138"/>
      <c r="AL6" s="211"/>
      <c r="AM6" s="34"/>
    </row>
    <row r="7" spans="1:44" ht="14.1" customHeight="1">
      <c r="A7" s="23"/>
      <c r="B7" s="2729" t="s">
        <v>451</v>
      </c>
      <c r="C7" s="2256"/>
      <c r="D7" s="1994" t="s">
        <v>893</v>
      </c>
      <c r="E7" s="1994"/>
      <c r="F7" s="1994"/>
      <c r="G7" s="1994"/>
      <c r="H7" s="1994"/>
      <c r="I7" s="1994"/>
      <c r="J7" s="1994"/>
      <c r="K7" s="1994"/>
      <c r="L7" s="1994"/>
      <c r="M7" s="1994"/>
      <c r="N7" s="1994"/>
      <c r="O7" s="1994"/>
      <c r="P7" s="1994"/>
      <c r="Q7" s="1994"/>
      <c r="R7" s="1994"/>
      <c r="S7" s="1994"/>
      <c r="T7" s="1994"/>
      <c r="U7" s="1994"/>
      <c r="V7" s="1994"/>
      <c r="W7" s="1994"/>
      <c r="X7" s="1994"/>
      <c r="Y7" s="1994"/>
      <c r="Z7" s="138"/>
      <c r="AA7" s="176" t="s">
        <v>126</v>
      </c>
      <c r="AB7" s="2022" t="s">
        <v>894</v>
      </c>
      <c r="AC7" s="2022"/>
      <c r="AD7" s="2022"/>
      <c r="AE7" s="2022"/>
      <c r="AF7" s="2022"/>
      <c r="AG7" s="2022"/>
      <c r="AH7" s="2022"/>
      <c r="AI7" s="2022"/>
      <c r="AJ7" s="2022"/>
      <c r="AK7" s="2022"/>
      <c r="AL7" s="211"/>
      <c r="AM7" s="34"/>
    </row>
    <row r="8" spans="1:44" ht="14.1" customHeight="1">
      <c r="A8" s="23"/>
      <c r="B8" s="147"/>
      <c r="C8" s="138"/>
      <c r="D8" s="138"/>
      <c r="E8" s="138"/>
      <c r="F8" s="138"/>
      <c r="G8" s="138"/>
      <c r="H8" s="138"/>
      <c r="I8" s="138"/>
      <c r="J8" s="138"/>
      <c r="K8" s="138"/>
      <c r="L8" s="138"/>
      <c r="M8" s="138"/>
      <c r="N8" s="138"/>
      <c r="O8" s="138"/>
      <c r="P8" s="138"/>
      <c r="Q8" s="138"/>
      <c r="R8" s="138"/>
      <c r="S8" s="138"/>
      <c r="T8" s="138"/>
      <c r="U8" s="138"/>
      <c r="V8" s="138"/>
      <c r="W8" s="138"/>
      <c r="X8" s="138"/>
      <c r="Y8" s="138"/>
      <c r="Z8" s="138"/>
      <c r="AA8" s="169" t="s">
        <v>15</v>
      </c>
      <c r="AB8" s="1707" t="s">
        <v>438</v>
      </c>
      <c r="AC8" s="1707"/>
      <c r="AD8" s="1707"/>
      <c r="AE8" s="1707"/>
      <c r="AF8" s="1707"/>
      <c r="AG8" s="1707"/>
      <c r="AH8" s="1707"/>
      <c r="AI8" s="1707"/>
      <c r="AJ8" s="1707"/>
      <c r="AK8" s="1707"/>
      <c r="AL8" s="211"/>
      <c r="AM8" s="34"/>
    </row>
    <row r="9" spans="1:44" ht="14.1" customHeight="1">
      <c r="A9" s="23"/>
      <c r="B9" s="4277" t="s">
        <v>450</v>
      </c>
      <c r="C9" s="4278"/>
      <c r="D9" s="1740" t="s">
        <v>898</v>
      </c>
      <c r="E9" s="1740"/>
      <c r="F9" s="1740"/>
      <c r="G9" s="1740"/>
      <c r="H9" s="1740"/>
      <c r="I9" s="1740"/>
      <c r="J9" s="1740"/>
      <c r="K9" s="1740"/>
      <c r="L9" s="1740"/>
      <c r="M9" s="1740"/>
      <c r="N9" s="1740"/>
      <c r="O9" s="1740"/>
      <c r="P9" s="1740"/>
      <c r="Q9" s="1740"/>
      <c r="R9" s="1740"/>
      <c r="S9" s="1740"/>
      <c r="T9" s="1740"/>
      <c r="U9" s="1740"/>
      <c r="V9" s="1740"/>
      <c r="W9" s="1740"/>
      <c r="X9" s="1740"/>
      <c r="Y9" s="1740"/>
      <c r="Z9" s="138"/>
      <c r="AA9" s="176"/>
      <c r="AB9" s="1707"/>
      <c r="AC9" s="1707"/>
      <c r="AD9" s="1707"/>
      <c r="AE9" s="1707"/>
      <c r="AF9" s="1707"/>
      <c r="AG9" s="1707"/>
      <c r="AH9" s="1707"/>
      <c r="AI9" s="1707"/>
      <c r="AJ9" s="1707"/>
      <c r="AK9" s="1707"/>
      <c r="AL9" s="211"/>
      <c r="AM9" s="34"/>
    </row>
    <row r="10" spans="1:44" ht="14.1" customHeight="1">
      <c r="A10" s="23"/>
      <c r="B10" s="37"/>
      <c r="C10" s="38"/>
      <c r="D10" s="1740"/>
      <c r="E10" s="1740"/>
      <c r="F10" s="1740"/>
      <c r="G10" s="1740"/>
      <c r="H10" s="1740"/>
      <c r="I10" s="1740"/>
      <c r="J10" s="1740"/>
      <c r="K10" s="1740"/>
      <c r="L10" s="1740"/>
      <c r="M10" s="1740"/>
      <c r="N10" s="1740"/>
      <c r="O10" s="1740"/>
      <c r="P10" s="1740"/>
      <c r="Q10" s="1740"/>
      <c r="R10" s="1740"/>
      <c r="S10" s="1740"/>
      <c r="T10" s="1740"/>
      <c r="U10" s="1740"/>
      <c r="V10" s="1740"/>
      <c r="W10" s="1740"/>
      <c r="X10" s="1740"/>
      <c r="Y10" s="1740"/>
      <c r="Z10" s="138"/>
      <c r="AA10" s="169" t="s">
        <v>15</v>
      </c>
      <c r="AB10" s="1707" t="s">
        <v>895</v>
      </c>
      <c r="AC10" s="1707"/>
      <c r="AD10" s="1707"/>
      <c r="AE10" s="1707"/>
      <c r="AF10" s="1707"/>
      <c r="AG10" s="1707"/>
      <c r="AH10" s="1707"/>
      <c r="AI10" s="1707"/>
      <c r="AJ10" s="1707"/>
      <c r="AK10" s="1707"/>
      <c r="AL10" s="211"/>
      <c r="AM10" s="34"/>
    </row>
    <row r="11" spans="1:44" ht="14.1" customHeight="1">
      <c r="A11" s="23"/>
      <c r="B11" s="143"/>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086"/>
      <c r="AB11" s="138"/>
      <c r="AC11" s="138"/>
      <c r="AD11" s="138"/>
      <c r="AE11" s="138"/>
      <c r="AF11" s="138"/>
      <c r="AG11" s="138"/>
      <c r="AH11" s="138"/>
      <c r="AI11" s="138"/>
      <c r="AJ11" s="138"/>
      <c r="AK11" s="138"/>
      <c r="AL11" s="211"/>
      <c r="AM11" s="34"/>
    </row>
    <row r="12" spans="1:44" ht="14.1" customHeight="1">
      <c r="A12" s="23"/>
      <c r="B12" s="4377" t="s">
        <v>445</v>
      </c>
      <c r="C12" s="4378"/>
      <c r="D12" s="1737" t="s">
        <v>618</v>
      </c>
      <c r="E12" s="1737"/>
      <c r="F12" s="1737"/>
      <c r="G12" s="1737"/>
      <c r="H12" s="1737"/>
      <c r="I12" s="1737"/>
      <c r="J12" s="1737"/>
      <c r="K12" s="1737"/>
      <c r="L12" s="1737"/>
      <c r="M12" s="1737"/>
      <c r="N12" s="1737"/>
      <c r="O12" s="1737"/>
      <c r="P12" s="1737"/>
      <c r="Q12" s="1737"/>
      <c r="R12" s="1737"/>
      <c r="S12" s="1737"/>
      <c r="T12" s="1737"/>
      <c r="U12" s="1737"/>
      <c r="V12" s="1737"/>
      <c r="W12" s="1737"/>
      <c r="X12" s="1737"/>
      <c r="Y12" s="1737"/>
      <c r="Z12" s="138"/>
      <c r="AA12" s="169" t="s">
        <v>15</v>
      </c>
      <c r="AB12" s="1707" t="s">
        <v>1472</v>
      </c>
      <c r="AC12" s="1707"/>
      <c r="AD12" s="1707"/>
      <c r="AE12" s="1707"/>
      <c r="AF12" s="1707"/>
      <c r="AG12" s="1707"/>
      <c r="AH12" s="1707"/>
      <c r="AI12" s="1707"/>
      <c r="AJ12" s="1707"/>
      <c r="AK12" s="1707"/>
      <c r="AL12" s="211"/>
      <c r="AM12" s="34"/>
    </row>
    <row r="13" spans="1:44" ht="14.1" customHeight="1">
      <c r="A13" s="23"/>
      <c r="B13" s="29"/>
      <c r="C13" s="23"/>
      <c r="D13" s="165"/>
      <c r="E13" s="165"/>
      <c r="F13" s="165"/>
      <c r="G13" s="165"/>
      <c r="H13" s="165"/>
      <c r="I13" s="165"/>
      <c r="J13" s="165"/>
      <c r="K13" s="165"/>
      <c r="L13" s="165"/>
      <c r="M13" s="165"/>
      <c r="N13" s="165"/>
      <c r="O13" s="165"/>
      <c r="P13" s="165"/>
      <c r="Q13" s="165"/>
      <c r="R13" s="165"/>
      <c r="S13" s="165"/>
      <c r="T13" s="165"/>
      <c r="U13" s="165"/>
      <c r="V13" s="165"/>
      <c r="W13" s="165"/>
      <c r="X13" s="165"/>
      <c r="Y13" s="165"/>
      <c r="Z13" s="138"/>
      <c r="AA13" s="176"/>
      <c r="AB13" s="1707"/>
      <c r="AC13" s="1707"/>
      <c r="AD13" s="1707"/>
      <c r="AE13" s="1707"/>
      <c r="AF13" s="1707"/>
      <c r="AG13" s="1707"/>
      <c r="AH13" s="1707"/>
      <c r="AI13" s="1707"/>
      <c r="AJ13" s="1707"/>
      <c r="AK13" s="1707"/>
      <c r="AL13" s="211"/>
      <c r="AM13" s="34"/>
    </row>
    <row r="14" spans="1:44" ht="14.1" customHeight="1">
      <c r="A14" s="23"/>
      <c r="B14" s="29"/>
      <c r="C14" s="23"/>
      <c r="D14" s="165"/>
      <c r="E14" s="165"/>
      <c r="F14" s="165"/>
      <c r="G14" s="165"/>
      <c r="H14" s="165"/>
      <c r="I14" s="165"/>
      <c r="J14" s="165"/>
      <c r="K14" s="165"/>
      <c r="L14" s="165"/>
      <c r="M14" s="165"/>
      <c r="N14" s="165"/>
      <c r="O14" s="165"/>
      <c r="P14" s="165"/>
      <c r="Q14" s="165"/>
      <c r="R14" s="165"/>
      <c r="S14" s="165"/>
      <c r="T14" s="165"/>
      <c r="U14" s="165"/>
      <c r="V14" s="165"/>
      <c r="W14" s="165"/>
      <c r="X14" s="165"/>
      <c r="Y14" s="165"/>
      <c r="Z14" s="138"/>
      <c r="AA14" s="176"/>
      <c r="AB14" s="167"/>
      <c r="AC14" s="167"/>
      <c r="AD14" s="167"/>
      <c r="AE14" s="167"/>
      <c r="AF14" s="167"/>
      <c r="AG14" s="167"/>
      <c r="AH14" s="167"/>
      <c r="AI14" s="167"/>
      <c r="AJ14" s="167"/>
      <c r="AK14" s="167"/>
      <c r="AL14" s="211"/>
      <c r="AM14" s="34"/>
    </row>
    <row r="15" spans="1:44" ht="14.1" customHeight="1">
      <c r="A15" s="23"/>
      <c r="B15" s="4277" t="s">
        <v>462</v>
      </c>
      <c r="C15" s="4278"/>
      <c r="D15" s="1994" t="s">
        <v>619</v>
      </c>
      <c r="E15" s="1994"/>
      <c r="F15" s="1994"/>
      <c r="G15" s="1994"/>
      <c r="H15" s="1994"/>
      <c r="I15" s="1994"/>
      <c r="J15" s="1994"/>
      <c r="K15" s="1994"/>
      <c r="L15" s="1994"/>
      <c r="M15" s="1994"/>
      <c r="N15" s="1994"/>
      <c r="O15" s="1994"/>
      <c r="P15" s="1994"/>
      <c r="Q15" s="1994"/>
      <c r="R15" s="1994"/>
      <c r="S15" s="1994"/>
      <c r="T15" s="1994"/>
      <c r="U15" s="1994"/>
      <c r="V15" s="1994"/>
      <c r="W15" s="1994"/>
      <c r="X15" s="1994"/>
      <c r="Y15" s="1994"/>
      <c r="Z15" s="138"/>
      <c r="AA15" s="169" t="s">
        <v>896</v>
      </c>
      <c r="AB15" s="1707" t="s">
        <v>897</v>
      </c>
      <c r="AC15" s="1707"/>
      <c r="AD15" s="1707"/>
      <c r="AE15" s="1707"/>
      <c r="AF15" s="1707"/>
      <c r="AG15" s="1707"/>
      <c r="AH15" s="1707"/>
      <c r="AI15" s="1707"/>
      <c r="AJ15" s="1707"/>
      <c r="AK15" s="1707"/>
      <c r="AL15" s="211"/>
      <c r="AM15" s="34"/>
    </row>
    <row r="16" spans="1:44" ht="14.1" customHeight="1">
      <c r="A16" s="23"/>
      <c r="B16" s="29"/>
      <c r="C16" s="23"/>
      <c r="D16" s="1737" t="s">
        <v>286</v>
      </c>
      <c r="E16" s="1737"/>
      <c r="F16" s="1737"/>
      <c r="G16" s="1737"/>
      <c r="H16" s="1737"/>
      <c r="I16" s="1737"/>
      <c r="J16" s="1737"/>
      <c r="K16" s="1737"/>
      <c r="L16" s="1737"/>
      <c r="M16" s="1737"/>
      <c r="N16" s="1737"/>
      <c r="O16" s="1737"/>
      <c r="P16" s="1737"/>
      <c r="Q16" s="1737"/>
      <c r="R16" s="1737"/>
      <c r="S16" s="1737"/>
      <c r="T16" s="1737"/>
      <c r="U16" s="1737"/>
      <c r="V16" s="1737"/>
      <c r="W16" s="1737"/>
      <c r="X16" s="1737"/>
      <c r="Y16" s="1737"/>
      <c r="Z16" s="138"/>
      <c r="AA16" s="176"/>
      <c r="AB16" s="1707"/>
      <c r="AC16" s="1707"/>
      <c r="AD16" s="1707"/>
      <c r="AE16" s="1707"/>
      <c r="AF16" s="1707"/>
      <c r="AG16" s="1707"/>
      <c r="AH16" s="1707"/>
      <c r="AI16" s="1707"/>
      <c r="AJ16" s="1707"/>
      <c r="AK16" s="1707"/>
      <c r="AL16" s="211"/>
      <c r="AM16" s="34"/>
    </row>
    <row r="17" spans="1:39" ht="14.1" customHeight="1">
      <c r="A17" s="23"/>
      <c r="B17" s="143"/>
      <c r="C17" s="138"/>
      <c r="D17" s="136" t="s">
        <v>35</v>
      </c>
      <c r="E17" s="1737" t="s">
        <v>1473</v>
      </c>
      <c r="F17" s="1737"/>
      <c r="G17" s="1737"/>
      <c r="H17" s="1737"/>
      <c r="I17" s="1737"/>
      <c r="J17" s="1737"/>
      <c r="K17" s="1737"/>
      <c r="L17" s="1737"/>
      <c r="M17" s="1737"/>
      <c r="N17" s="1737"/>
      <c r="O17" s="1737"/>
      <c r="P17" s="1737"/>
      <c r="Q17" s="1737"/>
      <c r="R17" s="1737"/>
      <c r="S17" s="1737"/>
      <c r="T17" s="1737"/>
      <c r="U17" s="1737"/>
      <c r="V17" s="1737"/>
      <c r="W17" s="1737"/>
      <c r="X17" s="1737"/>
      <c r="Y17" s="1737"/>
      <c r="Z17" s="138"/>
      <c r="AA17" s="162"/>
      <c r="AB17" s="1707"/>
      <c r="AC17" s="1707"/>
      <c r="AD17" s="1707"/>
      <c r="AE17" s="1707"/>
      <c r="AF17" s="1707"/>
      <c r="AG17" s="1707"/>
      <c r="AH17" s="1707"/>
      <c r="AI17" s="1707"/>
      <c r="AJ17" s="1707"/>
      <c r="AK17" s="1707"/>
      <c r="AL17" s="211"/>
      <c r="AM17" s="34"/>
    </row>
    <row r="18" spans="1:39" ht="14.1" customHeight="1">
      <c r="A18" s="23"/>
      <c r="B18" s="147"/>
      <c r="C18" s="140"/>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62"/>
      <c r="AB18" s="1707"/>
      <c r="AC18" s="1707"/>
      <c r="AD18" s="1707"/>
      <c r="AE18" s="1707"/>
      <c r="AF18" s="1707"/>
      <c r="AG18" s="1707"/>
      <c r="AH18" s="1707"/>
      <c r="AI18" s="1707"/>
      <c r="AJ18" s="1707"/>
      <c r="AK18" s="1707"/>
      <c r="AL18" s="211"/>
      <c r="AM18" s="34"/>
    </row>
    <row r="19" spans="1:39" ht="14.1" customHeight="1">
      <c r="A19" s="23"/>
      <c r="B19" s="147"/>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69" t="s">
        <v>500</v>
      </c>
      <c r="AB19" s="1707" t="s">
        <v>287</v>
      </c>
      <c r="AC19" s="1707"/>
      <c r="AD19" s="1707"/>
      <c r="AE19" s="1707"/>
      <c r="AF19" s="1707"/>
      <c r="AG19" s="1707"/>
      <c r="AH19" s="1707"/>
      <c r="AI19" s="1707"/>
      <c r="AJ19" s="1707"/>
      <c r="AK19" s="1707"/>
      <c r="AL19" s="211"/>
      <c r="AM19" s="34"/>
    </row>
    <row r="20" spans="1:39" ht="14.1" customHeight="1">
      <c r="A20" s="23"/>
      <c r="B20" s="143"/>
      <c r="C20" s="138"/>
      <c r="D20" s="136" t="s">
        <v>32</v>
      </c>
      <c r="E20" s="1869" t="s">
        <v>620</v>
      </c>
      <c r="F20" s="1869"/>
      <c r="G20" s="1869"/>
      <c r="H20" s="1869"/>
      <c r="I20" s="1869"/>
      <c r="J20" s="1869"/>
      <c r="K20" s="1869"/>
      <c r="L20" s="1869"/>
      <c r="M20" s="1869"/>
      <c r="N20" s="1869"/>
      <c r="O20" s="1869"/>
      <c r="P20" s="1869"/>
      <c r="Q20" s="1869"/>
      <c r="R20" s="1869"/>
      <c r="S20" s="1869"/>
      <c r="T20" s="1869"/>
      <c r="U20" s="1869"/>
      <c r="V20" s="1869"/>
      <c r="W20" s="1869"/>
      <c r="X20" s="1869"/>
      <c r="Y20" s="1869"/>
      <c r="Z20" s="47"/>
      <c r="AA20" s="1087"/>
      <c r="AB20" s="2895"/>
      <c r="AC20" s="2895"/>
      <c r="AD20" s="2895"/>
      <c r="AE20" s="2895"/>
      <c r="AF20" s="2895"/>
      <c r="AG20" s="2895"/>
      <c r="AH20" s="2895"/>
      <c r="AI20" s="2895"/>
      <c r="AJ20" s="2895"/>
      <c r="AK20" s="2895"/>
      <c r="AL20" s="211"/>
      <c r="AM20" s="34"/>
    </row>
    <row r="21" spans="1:39" ht="14.1" customHeight="1">
      <c r="A21" s="23"/>
      <c r="B21" s="143"/>
      <c r="C21" s="138"/>
      <c r="D21" s="1366" t="s">
        <v>78</v>
      </c>
      <c r="E21" s="1367"/>
      <c r="F21" s="1367"/>
      <c r="G21" s="1367"/>
      <c r="H21" s="1367"/>
      <c r="I21" s="1367"/>
      <c r="J21" s="1366" t="s">
        <v>88</v>
      </c>
      <c r="K21" s="1367"/>
      <c r="L21" s="1367"/>
      <c r="M21" s="1367"/>
      <c r="N21" s="1366" t="s">
        <v>89</v>
      </c>
      <c r="O21" s="1367"/>
      <c r="P21" s="1367"/>
      <c r="Q21" s="1367"/>
      <c r="R21" s="1367"/>
      <c r="S21" s="1367"/>
      <c r="T21" s="1367"/>
      <c r="U21" s="1367"/>
      <c r="V21" s="1367"/>
      <c r="W21" s="4369" t="s">
        <v>90</v>
      </c>
      <c r="X21" s="4369"/>
      <c r="Y21" s="4369"/>
      <c r="Z21" s="4369"/>
      <c r="AA21" s="4369"/>
      <c r="AB21" s="4369"/>
      <c r="AC21" s="4369"/>
      <c r="AD21" s="4369"/>
      <c r="AE21" s="4369"/>
      <c r="AF21" s="4371" t="s">
        <v>1297</v>
      </c>
      <c r="AG21" s="4372"/>
      <c r="AH21" s="4372"/>
      <c r="AI21" s="4372"/>
      <c r="AJ21" s="4372"/>
      <c r="AK21" s="4373"/>
      <c r="AL21" s="211"/>
      <c r="AM21" s="34"/>
    </row>
    <row r="22" spans="1:39" ht="14.1" customHeight="1">
      <c r="A22" s="23"/>
      <c r="B22" s="143"/>
      <c r="C22" s="1088"/>
      <c r="D22" s="1728"/>
      <c r="E22" s="1344"/>
      <c r="F22" s="1344"/>
      <c r="G22" s="1344"/>
      <c r="H22" s="1344"/>
      <c r="I22" s="1344"/>
      <c r="J22" s="1369"/>
      <c r="K22" s="1370"/>
      <c r="L22" s="1370"/>
      <c r="M22" s="1370"/>
      <c r="N22" s="1369"/>
      <c r="O22" s="1370"/>
      <c r="P22" s="1370"/>
      <c r="Q22" s="1370"/>
      <c r="R22" s="1370"/>
      <c r="S22" s="1370"/>
      <c r="T22" s="1370"/>
      <c r="U22" s="1370"/>
      <c r="V22" s="1370"/>
      <c r="W22" s="4370"/>
      <c r="X22" s="4370"/>
      <c r="Y22" s="4370"/>
      <c r="Z22" s="4370"/>
      <c r="AA22" s="4370"/>
      <c r="AB22" s="4370"/>
      <c r="AC22" s="4370"/>
      <c r="AD22" s="4370"/>
      <c r="AE22" s="4370"/>
      <c r="AF22" s="4374"/>
      <c r="AG22" s="4375"/>
      <c r="AH22" s="4375"/>
      <c r="AI22" s="4375"/>
      <c r="AJ22" s="4375"/>
      <c r="AK22" s="4376"/>
      <c r="AL22" s="211"/>
      <c r="AM22" s="34"/>
    </row>
    <row r="23" spans="1:39" ht="14.1" customHeight="1">
      <c r="A23" s="23"/>
      <c r="B23" s="147"/>
      <c r="C23" s="1088"/>
      <c r="D23" s="4349"/>
      <c r="E23" s="4350"/>
      <c r="F23" s="4350"/>
      <c r="G23" s="4350"/>
      <c r="H23" s="4350"/>
      <c r="I23" s="4351"/>
      <c r="J23" s="2362"/>
      <c r="K23" s="2363"/>
      <c r="L23" s="2363"/>
      <c r="M23" s="2363"/>
      <c r="N23" s="4355"/>
      <c r="O23" s="4356"/>
      <c r="P23" s="4356"/>
      <c r="Q23" s="4356"/>
      <c r="R23" s="4356"/>
      <c r="S23" s="4356"/>
      <c r="T23" s="4356"/>
      <c r="U23" s="4356"/>
      <c r="V23" s="4356"/>
      <c r="W23" s="4359"/>
      <c r="X23" s="4359"/>
      <c r="Y23" s="4359"/>
      <c r="Z23" s="4359"/>
      <c r="AA23" s="4359"/>
      <c r="AB23" s="4359"/>
      <c r="AC23" s="4359"/>
      <c r="AD23" s="4359"/>
      <c r="AE23" s="4359"/>
      <c r="AF23" s="4361"/>
      <c r="AG23" s="4176"/>
      <c r="AH23" s="4176"/>
      <c r="AI23" s="4176"/>
      <c r="AJ23" s="4176"/>
      <c r="AK23" s="4177"/>
      <c r="AL23" s="211"/>
      <c r="AM23" s="34"/>
    </row>
    <row r="24" spans="1:39" ht="14.1" customHeight="1">
      <c r="A24" s="23"/>
      <c r="B24" s="145"/>
      <c r="C24" s="140"/>
      <c r="D24" s="4352"/>
      <c r="E24" s="4353"/>
      <c r="F24" s="4353"/>
      <c r="G24" s="4353"/>
      <c r="H24" s="4353"/>
      <c r="I24" s="4354"/>
      <c r="J24" s="2856"/>
      <c r="K24" s="2871"/>
      <c r="L24" s="2871"/>
      <c r="M24" s="2871"/>
      <c r="N24" s="4357"/>
      <c r="O24" s="4358"/>
      <c r="P24" s="4358"/>
      <c r="Q24" s="4358"/>
      <c r="R24" s="4358"/>
      <c r="S24" s="4358"/>
      <c r="T24" s="4358"/>
      <c r="U24" s="4358"/>
      <c r="V24" s="4358"/>
      <c r="W24" s="4360"/>
      <c r="X24" s="4360"/>
      <c r="Y24" s="4360"/>
      <c r="Z24" s="4360"/>
      <c r="AA24" s="4360"/>
      <c r="AB24" s="4360"/>
      <c r="AC24" s="4360"/>
      <c r="AD24" s="4360"/>
      <c r="AE24" s="4360"/>
      <c r="AF24" s="4362"/>
      <c r="AG24" s="4363"/>
      <c r="AH24" s="4363"/>
      <c r="AI24" s="4363"/>
      <c r="AJ24" s="4363"/>
      <c r="AK24" s="4364"/>
      <c r="AL24" s="211"/>
    </row>
    <row r="25" spans="1:39" ht="14.1" customHeight="1">
      <c r="A25" s="23"/>
      <c r="B25" s="147"/>
      <c r="C25" s="138"/>
      <c r="D25" s="4336"/>
      <c r="E25" s="4337"/>
      <c r="F25" s="4337"/>
      <c r="G25" s="4337"/>
      <c r="H25" s="4337"/>
      <c r="I25" s="4338"/>
      <c r="J25" s="4342"/>
      <c r="K25" s="2864"/>
      <c r="L25" s="2864"/>
      <c r="M25" s="2864"/>
      <c r="N25" s="4343"/>
      <c r="O25" s="4344"/>
      <c r="P25" s="4344"/>
      <c r="Q25" s="4344"/>
      <c r="R25" s="4344"/>
      <c r="S25" s="4344"/>
      <c r="T25" s="4344"/>
      <c r="U25" s="4344"/>
      <c r="V25" s="4344"/>
      <c r="W25" s="4347"/>
      <c r="X25" s="4347"/>
      <c r="Y25" s="4347"/>
      <c r="Z25" s="4347"/>
      <c r="AA25" s="4347"/>
      <c r="AB25" s="4347"/>
      <c r="AC25" s="4347"/>
      <c r="AD25" s="4347"/>
      <c r="AE25" s="4347"/>
      <c r="AF25" s="1968"/>
      <c r="AG25" s="1948"/>
      <c r="AH25" s="1948"/>
      <c r="AI25" s="1948"/>
      <c r="AJ25" s="1948"/>
      <c r="AK25" s="1976"/>
      <c r="AL25" s="211"/>
    </row>
    <row r="26" spans="1:39" ht="14.1" customHeight="1">
      <c r="A26" s="23"/>
      <c r="B26" s="147"/>
      <c r="C26" s="138"/>
      <c r="D26" s="4339"/>
      <c r="E26" s="4340"/>
      <c r="F26" s="4340"/>
      <c r="G26" s="4340"/>
      <c r="H26" s="4340"/>
      <c r="I26" s="4341"/>
      <c r="J26" s="2365"/>
      <c r="K26" s="2366"/>
      <c r="L26" s="2366"/>
      <c r="M26" s="2366"/>
      <c r="N26" s="4345"/>
      <c r="O26" s="4346"/>
      <c r="P26" s="4346"/>
      <c r="Q26" s="4346"/>
      <c r="R26" s="4346"/>
      <c r="S26" s="4346"/>
      <c r="T26" s="4346"/>
      <c r="U26" s="4346"/>
      <c r="V26" s="4346"/>
      <c r="W26" s="4348"/>
      <c r="X26" s="4348"/>
      <c r="Y26" s="4348"/>
      <c r="Z26" s="4348"/>
      <c r="AA26" s="4348"/>
      <c r="AB26" s="4348"/>
      <c r="AC26" s="4348"/>
      <c r="AD26" s="4348"/>
      <c r="AE26" s="4348"/>
      <c r="AF26" s="1962"/>
      <c r="AG26" s="1950"/>
      <c r="AH26" s="1950"/>
      <c r="AI26" s="1950"/>
      <c r="AJ26" s="1950"/>
      <c r="AK26" s="1977"/>
      <c r="AL26" s="211"/>
    </row>
    <row r="27" spans="1:39" ht="14.1" customHeight="1">
      <c r="A27" s="23"/>
      <c r="B27" s="147"/>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56"/>
      <c r="AB27" s="138"/>
      <c r="AC27" s="138"/>
      <c r="AD27" s="138"/>
      <c r="AE27" s="138"/>
      <c r="AF27" s="138"/>
      <c r="AG27" s="138"/>
      <c r="AH27" s="138"/>
      <c r="AI27" s="138"/>
      <c r="AJ27" s="138"/>
      <c r="AK27" s="138"/>
      <c r="AL27" s="211"/>
    </row>
    <row r="28" spans="1:39" ht="14.1" customHeight="1">
      <c r="A28" s="23"/>
      <c r="B28" s="4277" t="s">
        <v>437</v>
      </c>
      <c r="C28" s="4278"/>
      <c r="D28" s="1994" t="s">
        <v>830</v>
      </c>
      <c r="E28" s="1994"/>
      <c r="F28" s="1994"/>
      <c r="G28" s="1994"/>
      <c r="H28" s="1994"/>
      <c r="I28" s="1994"/>
      <c r="J28" s="1994"/>
      <c r="K28" s="1994"/>
      <c r="L28" s="1994"/>
      <c r="M28" s="1994"/>
      <c r="N28" s="1994"/>
      <c r="O28" s="1994"/>
      <c r="P28" s="1994"/>
      <c r="Q28" s="1994"/>
      <c r="R28" s="1994"/>
      <c r="S28" s="1994"/>
      <c r="T28" s="1994"/>
      <c r="U28" s="1994"/>
      <c r="V28" s="1994"/>
      <c r="W28" s="1994"/>
      <c r="X28" s="1994"/>
      <c r="Y28" s="1994"/>
      <c r="Z28" s="138"/>
      <c r="AA28" s="169" t="s">
        <v>15</v>
      </c>
      <c r="AB28" s="1707" t="s">
        <v>580</v>
      </c>
      <c r="AC28" s="1707"/>
      <c r="AD28" s="1707"/>
      <c r="AE28" s="1707"/>
      <c r="AF28" s="1707"/>
      <c r="AG28" s="1707"/>
      <c r="AH28" s="1707"/>
      <c r="AI28" s="1707"/>
      <c r="AJ28" s="1707"/>
      <c r="AK28" s="1707"/>
      <c r="AL28" s="211"/>
    </row>
    <row r="29" spans="1:39" ht="14.1" customHeight="1">
      <c r="A29" s="23"/>
      <c r="B29" s="29"/>
      <c r="C29" s="142"/>
      <c r="D29" s="136" t="s">
        <v>35</v>
      </c>
      <c r="E29" s="1737" t="s">
        <v>1775</v>
      </c>
      <c r="F29" s="1737"/>
      <c r="G29" s="1737"/>
      <c r="H29" s="1737"/>
      <c r="I29" s="1737"/>
      <c r="J29" s="1737"/>
      <c r="K29" s="1737"/>
      <c r="L29" s="1737"/>
      <c r="M29" s="1737"/>
      <c r="N29" s="1737"/>
      <c r="O29" s="1737"/>
      <c r="P29" s="1737"/>
      <c r="Q29" s="1737"/>
      <c r="R29" s="1737"/>
      <c r="S29" s="1737"/>
      <c r="T29" s="1737"/>
      <c r="U29" s="1737"/>
      <c r="V29" s="1737"/>
      <c r="W29" s="1737"/>
      <c r="X29" s="1737"/>
      <c r="Y29" s="1737"/>
      <c r="Z29" s="1737"/>
      <c r="AA29" s="36"/>
      <c r="AB29" s="1707"/>
      <c r="AC29" s="1707"/>
      <c r="AD29" s="1707"/>
      <c r="AE29" s="1707"/>
      <c r="AF29" s="1707"/>
      <c r="AG29" s="1707"/>
      <c r="AH29" s="1707"/>
      <c r="AI29" s="1707"/>
      <c r="AJ29" s="1707"/>
      <c r="AK29" s="1707"/>
      <c r="AL29" s="211"/>
    </row>
    <row r="30" spans="1:39" ht="14.1" customHeight="1">
      <c r="A30" s="23"/>
      <c r="B30" s="29"/>
      <c r="C30" s="142"/>
      <c r="D30" s="136"/>
      <c r="E30" s="23"/>
      <c r="F30" s="23"/>
      <c r="G30" s="23"/>
      <c r="H30" s="23"/>
      <c r="I30" s="23"/>
      <c r="J30" s="23"/>
      <c r="K30" s="23"/>
      <c r="L30" s="23"/>
      <c r="M30" s="23"/>
      <c r="N30" s="23"/>
      <c r="O30" s="23"/>
      <c r="P30" s="23"/>
      <c r="Q30" s="23"/>
      <c r="R30" s="23"/>
      <c r="S30" s="23"/>
      <c r="T30" s="23"/>
      <c r="U30" s="23"/>
      <c r="V30" s="23"/>
      <c r="W30" s="23"/>
      <c r="X30" s="23"/>
      <c r="Y30" s="23"/>
      <c r="Z30" s="23"/>
      <c r="AA30" s="36"/>
      <c r="AB30" s="167"/>
      <c r="AC30" s="167"/>
      <c r="AD30" s="167"/>
      <c r="AE30" s="167"/>
      <c r="AF30" s="167"/>
      <c r="AG30" s="167"/>
      <c r="AH30" s="167"/>
      <c r="AI30" s="167"/>
      <c r="AJ30" s="167"/>
      <c r="AK30" s="167"/>
      <c r="AL30" s="211"/>
    </row>
    <row r="31" spans="1:39" ht="14.1" customHeight="1">
      <c r="A31" s="23"/>
      <c r="B31" s="29"/>
      <c r="C31" s="142"/>
      <c r="D31" s="136"/>
      <c r="E31" s="23"/>
      <c r="F31" s="23"/>
      <c r="G31" s="23"/>
      <c r="H31" s="23"/>
      <c r="I31" s="23"/>
      <c r="J31" s="23"/>
      <c r="K31" s="23"/>
      <c r="L31" s="23"/>
      <c r="M31" s="23"/>
      <c r="N31" s="23"/>
      <c r="O31" s="23"/>
      <c r="P31" s="23"/>
      <c r="Q31" s="23"/>
      <c r="R31" s="23"/>
      <c r="S31" s="23"/>
      <c r="T31" s="23"/>
      <c r="U31" s="23"/>
      <c r="V31" s="23"/>
      <c r="W31" s="23"/>
      <c r="X31" s="23"/>
      <c r="Y31" s="23"/>
      <c r="Z31" s="23"/>
      <c r="AA31" s="36"/>
      <c r="AB31" s="167"/>
      <c r="AC31" s="167"/>
      <c r="AD31" s="167"/>
      <c r="AE31" s="167"/>
      <c r="AF31" s="167"/>
      <c r="AG31" s="167"/>
      <c r="AH31" s="167"/>
      <c r="AI31" s="167"/>
      <c r="AJ31" s="167"/>
      <c r="AK31" s="167"/>
      <c r="AL31" s="211"/>
    </row>
    <row r="32" spans="1:39" ht="14.1" customHeight="1">
      <c r="A32" s="23"/>
      <c r="B32" s="29"/>
      <c r="C32" s="142"/>
      <c r="D32" s="136" t="s">
        <v>467</v>
      </c>
      <c r="E32" s="23" t="s">
        <v>1776</v>
      </c>
      <c r="F32" s="23"/>
      <c r="G32" s="23"/>
      <c r="H32" s="23"/>
      <c r="I32" s="23"/>
      <c r="J32" s="23"/>
      <c r="K32" s="23"/>
      <c r="L32" s="23"/>
      <c r="M32" s="23"/>
      <c r="N32" s="23"/>
      <c r="O32" s="23"/>
      <c r="P32" s="23"/>
      <c r="Q32" s="23"/>
      <c r="R32" s="23"/>
      <c r="S32" s="23"/>
      <c r="T32" s="23"/>
      <c r="U32" s="23"/>
      <c r="V32" s="23"/>
      <c r="W32" s="23"/>
      <c r="X32" s="23"/>
      <c r="Y32" s="23"/>
      <c r="Z32" s="23"/>
      <c r="AA32" s="36"/>
      <c r="AB32" s="167"/>
      <c r="AC32" s="167"/>
      <c r="AD32" s="167"/>
      <c r="AE32" s="167"/>
      <c r="AF32" s="167"/>
      <c r="AG32" s="167"/>
      <c r="AH32" s="167"/>
      <c r="AI32" s="167"/>
      <c r="AJ32" s="167"/>
      <c r="AK32" s="167"/>
      <c r="AL32" s="211"/>
    </row>
    <row r="33" spans="1:38" ht="14.1" customHeight="1">
      <c r="A33" s="23"/>
      <c r="B33" s="29"/>
      <c r="C33" s="138"/>
      <c r="D33" s="1366"/>
      <c r="E33" s="1367"/>
      <c r="F33" s="1367"/>
      <c r="G33" s="1367"/>
      <c r="H33" s="1367"/>
      <c r="I33" s="1367"/>
      <c r="J33" s="1367"/>
      <c r="K33" s="1368"/>
      <c r="L33" s="1403" t="s">
        <v>621</v>
      </c>
      <c r="M33" s="1404"/>
      <c r="N33" s="1404"/>
      <c r="O33" s="1404"/>
      <c r="P33" s="1404"/>
      <c r="Q33" s="1404"/>
      <c r="R33" s="1404"/>
      <c r="S33" s="1403" t="s">
        <v>622</v>
      </c>
      <c r="T33" s="1404"/>
      <c r="U33" s="1404"/>
      <c r="V33" s="1404"/>
      <c r="W33" s="1404"/>
      <c r="X33" s="1404"/>
      <c r="Y33" s="1405"/>
      <c r="Z33" s="138"/>
      <c r="AA33" s="156"/>
      <c r="AB33" s="1707" t="s">
        <v>769</v>
      </c>
      <c r="AC33" s="1707"/>
      <c r="AD33" s="1707"/>
      <c r="AE33" s="1707"/>
      <c r="AF33" s="1707"/>
      <c r="AG33" s="1707"/>
      <c r="AH33" s="1707"/>
      <c r="AI33" s="1707"/>
      <c r="AJ33" s="1707"/>
      <c r="AK33" s="1707"/>
      <c r="AL33" s="211"/>
    </row>
    <row r="34" spans="1:38" ht="14.1" customHeight="1">
      <c r="A34" s="23"/>
      <c r="B34" s="247"/>
      <c r="C34" s="142"/>
      <c r="D34" s="1369"/>
      <c r="E34" s="1370"/>
      <c r="F34" s="1370"/>
      <c r="G34" s="1370"/>
      <c r="H34" s="1370"/>
      <c r="I34" s="1370"/>
      <c r="J34" s="1370"/>
      <c r="K34" s="1371"/>
      <c r="L34" s="1403" t="s">
        <v>123</v>
      </c>
      <c r="M34" s="1404"/>
      <c r="N34" s="1404"/>
      <c r="O34" s="1405"/>
      <c r="P34" s="1403" t="s">
        <v>127</v>
      </c>
      <c r="Q34" s="1404"/>
      <c r="R34" s="1405"/>
      <c r="S34" s="1403" t="s">
        <v>123</v>
      </c>
      <c r="T34" s="1404"/>
      <c r="U34" s="1404"/>
      <c r="V34" s="1405"/>
      <c r="W34" s="1403" t="s">
        <v>127</v>
      </c>
      <c r="X34" s="1404"/>
      <c r="Y34" s="1405"/>
      <c r="Z34" s="138"/>
      <c r="AA34" s="156"/>
      <c r="AB34" s="1707"/>
      <c r="AC34" s="1707"/>
      <c r="AD34" s="1707"/>
      <c r="AE34" s="1707"/>
      <c r="AF34" s="1707"/>
      <c r="AG34" s="1707"/>
      <c r="AH34" s="1707"/>
      <c r="AI34" s="1707"/>
      <c r="AJ34" s="1707"/>
      <c r="AK34" s="1707"/>
      <c r="AL34" s="211"/>
    </row>
    <row r="35" spans="1:38" ht="14.1" customHeight="1">
      <c r="A35" s="23"/>
      <c r="B35" s="247"/>
      <c r="C35" s="142"/>
      <c r="D35" s="1366" t="s">
        <v>119</v>
      </c>
      <c r="E35" s="1367"/>
      <c r="F35" s="1367"/>
      <c r="G35" s="1367"/>
      <c r="H35" s="1367"/>
      <c r="I35" s="1367"/>
      <c r="J35" s="1367"/>
      <c r="K35" s="1368"/>
      <c r="L35" s="4333"/>
      <c r="M35" s="4334"/>
      <c r="N35" s="4334"/>
      <c r="O35" s="4335"/>
      <c r="P35" s="4330"/>
      <c r="Q35" s="4331"/>
      <c r="R35" s="4332"/>
      <c r="S35" s="4333"/>
      <c r="T35" s="4334"/>
      <c r="U35" s="4334"/>
      <c r="V35" s="4335"/>
      <c r="W35" s="4330"/>
      <c r="X35" s="4331"/>
      <c r="Y35" s="4332"/>
      <c r="Z35" s="138"/>
      <c r="AA35" s="156"/>
      <c r="AB35" s="1707"/>
      <c r="AC35" s="1707"/>
      <c r="AD35" s="1707"/>
      <c r="AE35" s="1707"/>
      <c r="AF35" s="1707"/>
      <c r="AG35" s="1707"/>
      <c r="AH35" s="1707"/>
      <c r="AI35" s="1707"/>
      <c r="AJ35" s="1707"/>
      <c r="AK35" s="1707"/>
      <c r="AL35" s="211"/>
    </row>
    <row r="36" spans="1:38" ht="14.1" customHeight="1">
      <c r="A36" s="23"/>
      <c r="B36" s="29"/>
      <c r="C36" s="138"/>
      <c r="D36" s="1907"/>
      <c r="E36" s="1418"/>
      <c r="F36" s="1418"/>
      <c r="G36" s="1418"/>
      <c r="H36" s="1418"/>
      <c r="I36" s="1418"/>
      <c r="J36" s="1418"/>
      <c r="K36" s="1419"/>
      <c r="L36" s="4312"/>
      <c r="M36" s="4313"/>
      <c r="N36" s="4313"/>
      <c r="O36" s="4314"/>
      <c r="P36" s="4318"/>
      <c r="Q36" s="4319"/>
      <c r="R36" s="4320"/>
      <c r="S36" s="4312"/>
      <c r="T36" s="4313"/>
      <c r="U36" s="4313"/>
      <c r="V36" s="4314"/>
      <c r="W36" s="4318"/>
      <c r="X36" s="4319"/>
      <c r="Y36" s="4320"/>
      <c r="Z36" s="138"/>
      <c r="AA36" s="176" t="s">
        <v>15</v>
      </c>
      <c r="AB36" s="4101" t="s">
        <v>1164</v>
      </c>
      <c r="AC36" s="4101"/>
      <c r="AD36" s="4101"/>
      <c r="AE36" s="4101"/>
      <c r="AF36" s="4101"/>
      <c r="AG36" s="4101"/>
      <c r="AH36" s="4101"/>
      <c r="AI36" s="4101"/>
      <c r="AJ36" s="4101"/>
      <c r="AK36" s="4101"/>
      <c r="AL36" s="211"/>
    </row>
    <row r="37" spans="1:38" ht="14.1" customHeight="1">
      <c r="A37" s="23"/>
      <c r="B37" s="29"/>
      <c r="C37" s="138"/>
      <c r="D37" s="1908" t="s">
        <v>120</v>
      </c>
      <c r="E37" s="1436"/>
      <c r="F37" s="1436"/>
      <c r="G37" s="1436"/>
      <c r="H37" s="1436"/>
      <c r="I37" s="1436"/>
      <c r="J37" s="1436"/>
      <c r="K37" s="1437"/>
      <c r="L37" s="4324"/>
      <c r="M37" s="4325"/>
      <c r="N37" s="4325"/>
      <c r="O37" s="4326"/>
      <c r="P37" s="4327"/>
      <c r="Q37" s="4328"/>
      <c r="R37" s="4329"/>
      <c r="S37" s="4324"/>
      <c r="T37" s="4325"/>
      <c r="U37" s="4325"/>
      <c r="V37" s="4326"/>
      <c r="W37" s="4327"/>
      <c r="X37" s="4328"/>
      <c r="Y37" s="4329"/>
      <c r="Z37" s="138"/>
      <c r="AA37" s="169" t="s">
        <v>15</v>
      </c>
      <c r="AB37" s="1707" t="s">
        <v>991</v>
      </c>
      <c r="AC37" s="1707"/>
      <c r="AD37" s="1707"/>
      <c r="AE37" s="1707"/>
      <c r="AF37" s="1707"/>
      <c r="AG37" s="1707"/>
      <c r="AH37" s="1707"/>
      <c r="AI37" s="1707"/>
      <c r="AJ37" s="1707"/>
      <c r="AK37" s="1707"/>
      <c r="AL37" s="211"/>
    </row>
    <row r="38" spans="1:38" ht="14.1" customHeight="1">
      <c r="A38" s="23"/>
      <c r="B38" s="143"/>
      <c r="C38" s="138"/>
      <c r="D38" s="1907"/>
      <c r="E38" s="1418"/>
      <c r="F38" s="1418"/>
      <c r="G38" s="1418"/>
      <c r="H38" s="1418"/>
      <c r="I38" s="1418"/>
      <c r="J38" s="1418"/>
      <c r="K38" s="1419"/>
      <c r="L38" s="4324"/>
      <c r="M38" s="4325"/>
      <c r="N38" s="4325"/>
      <c r="O38" s="4326"/>
      <c r="P38" s="4327"/>
      <c r="Q38" s="4328"/>
      <c r="R38" s="4329"/>
      <c r="S38" s="4324"/>
      <c r="T38" s="4325"/>
      <c r="U38" s="4325"/>
      <c r="V38" s="4326"/>
      <c r="W38" s="4327"/>
      <c r="X38" s="4328"/>
      <c r="Y38" s="4329"/>
      <c r="Z38" s="138"/>
      <c r="AA38" s="169"/>
      <c r="AB38" s="1707"/>
      <c r="AC38" s="1707"/>
      <c r="AD38" s="1707"/>
      <c r="AE38" s="1707"/>
      <c r="AF38" s="1707"/>
      <c r="AG38" s="1707"/>
      <c r="AH38" s="1707"/>
      <c r="AI38" s="1707"/>
      <c r="AJ38" s="1707"/>
      <c r="AK38" s="1707"/>
      <c r="AL38" s="211"/>
    </row>
    <row r="39" spans="1:38" ht="14.1" customHeight="1">
      <c r="A39" s="23"/>
      <c r="B39" s="143"/>
      <c r="C39" s="138"/>
      <c r="D39" s="1908" t="s">
        <v>121</v>
      </c>
      <c r="E39" s="1436"/>
      <c r="F39" s="1436"/>
      <c r="G39" s="1436"/>
      <c r="H39" s="1436"/>
      <c r="I39" s="1436"/>
      <c r="J39" s="1436"/>
      <c r="K39" s="1437"/>
      <c r="L39" s="4324"/>
      <c r="M39" s="4325"/>
      <c r="N39" s="4325"/>
      <c r="O39" s="4326"/>
      <c r="P39" s="4327"/>
      <c r="Q39" s="4328"/>
      <c r="R39" s="4329"/>
      <c r="S39" s="4324"/>
      <c r="T39" s="4325"/>
      <c r="U39" s="4325"/>
      <c r="V39" s="4326"/>
      <c r="W39" s="4327"/>
      <c r="X39" s="4328"/>
      <c r="Y39" s="4329"/>
      <c r="Z39" s="138"/>
      <c r="AA39" s="36"/>
      <c r="AB39" s="1707"/>
      <c r="AC39" s="1707"/>
      <c r="AD39" s="1707"/>
      <c r="AE39" s="1707"/>
      <c r="AF39" s="1707"/>
      <c r="AG39" s="1707"/>
      <c r="AH39" s="1707"/>
      <c r="AI39" s="1707"/>
      <c r="AJ39" s="1707"/>
      <c r="AK39" s="1707"/>
      <c r="AL39" s="161"/>
    </row>
    <row r="40" spans="1:38" ht="14.1" customHeight="1">
      <c r="A40" s="23"/>
      <c r="B40" s="29"/>
      <c r="C40" s="138"/>
      <c r="D40" s="1907"/>
      <c r="E40" s="1418"/>
      <c r="F40" s="1418"/>
      <c r="G40" s="1418"/>
      <c r="H40" s="1418"/>
      <c r="I40" s="1418"/>
      <c r="J40" s="1418"/>
      <c r="K40" s="1419"/>
      <c r="L40" s="4324"/>
      <c r="M40" s="4325"/>
      <c r="N40" s="4325"/>
      <c r="O40" s="4326"/>
      <c r="P40" s="4327"/>
      <c r="Q40" s="4328"/>
      <c r="R40" s="4329"/>
      <c r="S40" s="4324"/>
      <c r="T40" s="4325"/>
      <c r="U40" s="4325"/>
      <c r="V40" s="4326"/>
      <c r="W40" s="4327"/>
      <c r="X40" s="4328"/>
      <c r="Y40" s="4329"/>
      <c r="Z40" s="138"/>
      <c r="AA40" s="36"/>
      <c r="AB40" s="1707"/>
      <c r="AC40" s="1707"/>
      <c r="AD40" s="1707"/>
      <c r="AE40" s="1707"/>
      <c r="AF40" s="1707"/>
      <c r="AG40" s="1707"/>
      <c r="AH40" s="1707"/>
      <c r="AI40" s="1707"/>
      <c r="AJ40" s="1707"/>
      <c r="AK40" s="1707"/>
      <c r="AL40" s="161"/>
    </row>
    <row r="41" spans="1:38" ht="14.1" customHeight="1">
      <c r="A41" s="23"/>
      <c r="B41" s="29"/>
      <c r="C41" s="138"/>
      <c r="D41" s="4309" t="s">
        <v>122</v>
      </c>
      <c r="E41" s="4310"/>
      <c r="F41" s="4310"/>
      <c r="G41" s="4310"/>
      <c r="H41" s="4310"/>
      <c r="I41" s="4310"/>
      <c r="J41" s="4310"/>
      <c r="K41" s="4311"/>
      <c r="L41" s="4312"/>
      <c r="M41" s="4313"/>
      <c r="N41" s="4313"/>
      <c r="O41" s="4314"/>
      <c r="P41" s="4318"/>
      <c r="Q41" s="4319"/>
      <c r="R41" s="4320"/>
      <c r="S41" s="4312"/>
      <c r="T41" s="4313"/>
      <c r="U41" s="4313"/>
      <c r="V41" s="4314"/>
      <c r="W41" s="4318"/>
      <c r="X41" s="4319"/>
      <c r="Y41" s="4320"/>
      <c r="Z41" s="138"/>
      <c r="AA41" s="169" t="s">
        <v>15</v>
      </c>
      <c r="AB41" s="1707" t="s">
        <v>1165</v>
      </c>
      <c r="AC41" s="1707"/>
      <c r="AD41" s="1707"/>
      <c r="AE41" s="1707"/>
      <c r="AF41" s="1707"/>
      <c r="AG41" s="1707"/>
      <c r="AH41" s="1707"/>
      <c r="AI41" s="1707"/>
      <c r="AJ41" s="1707"/>
      <c r="AK41" s="1707"/>
      <c r="AL41" s="161"/>
    </row>
    <row r="42" spans="1:38" ht="14.1" customHeight="1">
      <c r="A42" s="23"/>
      <c r="B42" s="29"/>
      <c r="D42" s="1089" t="s">
        <v>27</v>
      </c>
      <c r="E42" s="2496"/>
      <c r="F42" s="2496"/>
      <c r="G42" s="2496"/>
      <c r="H42" s="2496"/>
      <c r="I42" s="2496"/>
      <c r="J42" s="2496"/>
      <c r="K42" s="1090" t="s">
        <v>139</v>
      </c>
      <c r="L42" s="4315"/>
      <c r="M42" s="4316"/>
      <c r="N42" s="4316"/>
      <c r="O42" s="4317"/>
      <c r="P42" s="4321"/>
      <c r="Q42" s="4322"/>
      <c r="R42" s="4323"/>
      <c r="S42" s="4315"/>
      <c r="T42" s="4316"/>
      <c r="U42" s="4316"/>
      <c r="V42" s="4317"/>
      <c r="W42" s="4321"/>
      <c r="X42" s="4322"/>
      <c r="Y42" s="4323"/>
      <c r="Z42" s="138"/>
      <c r="AA42" s="36"/>
      <c r="AB42" s="1707"/>
      <c r="AC42" s="1707"/>
      <c r="AD42" s="1707"/>
      <c r="AE42" s="1707"/>
      <c r="AF42" s="1707"/>
      <c r="AG42" s="1707"/>
      <c r="AH42" s="1707"/>
      <c r="AI42" s="1707"/>
      <c r="AJ42" s="1707"/>
      <c r="AK42" s="1707"/>
      <c r="AL42" s="211"/>
    </row>
    <row r="43" spans="1:38" ht="14.1" customHeight="1">
      <c r="A43" s="23"/>
      <c r="B43" s="34"/>
      <c r="Z43" s="30"/>
      <c r="AL43" s="211"/>
    </row>
    <row r="44" spans="1:38" ht="14.1" customHeight="1">
      <c r="A44" s="23"/>
      <c r="B44" s="34"/>
      <c r="D44" s="171" t="s">
        <v>38</v>
      </c>
      <c r="E44" s="4232" t="s">
        <v>831</v>
      </c>
      <c r="F44" s="4232"/>
      <c r="G44" s="4232"/>
      <c r="H44" s="4232"/>
      <c r="I44" s="4232"/>
      <c r="J44" s="4232"/>
      <c r="K44" s="4232"/>
      <c r="L44" s="4232"/>
      <c r="M44" s="4232"/>
      <c r="N44" s="4232"/>
      <c r="O44" s="4232"/>
      <c r="P44" s="4232"/>
      <c r="Q44" s="4232"/>
      <c r="R44" s="4232"/>
      <c r="S44" s="4232"/>
      <c r="T44" s="4232"/>
      <c r="U44" s="4232"/>
      <c r="V44" s="4232"/>
      <c r="W44" s="4232"/>
      <c r="X44" s="4232"/>
      <c r="Y44" s="4232"/>
      <c r="Z44" s="166"/>
      <c r="AA44" s="39"/>
      <c r="AB44" s="35"/>
      <c r="AC44" s="35"/>
      <c r="AD44" s="35"/>
      <c r="AE44" s="35"/>
      <c r="AF44" s="35"/>
      <c r="AG44" s="35"/>
      <c r="AH44" s="35"/>
      <c r="AI44" s="35"/>
      <c r="AJ44" s="35"/>
      <c r="AK44" s="35"/>
      <c r="AL44" s="211"/>
    </row>
    <row r="45" spans="1:38" ht="14.1" customHeight="1">
      <c r="A45" s="23"/>
      <c r="B45" s="34"/>
      <c r="E45" s="172"/>
      <c r="F45" s="172"/>
      <c r="G45" s="172"/>
      <c r="H45" s="172"/>
      <c r="I45" s="172"/>
      <c r="J45" s="172"/>
      <c r="K45" s="172"/>
      <c r="L45" s="172"/>
      <c r="M45" s="172"/>
      <c r="N45" s="172"/>
      <c r="O45" s="172"/>
      <c r="P45" s="172"/>
      <c r="Q45" s="172"/>
      <c r="R45" s="172"/>
      <c r="S45" s="172"/>
      <c r="T45" s="172"/>
      <c r="U45" s="172"/>
      <c r="V45" s="172"/>
      <c r="W45" s="172"/>
      <c r="X45" s="172"/>
      <c r="Y45" s="172"/>
      <c r="Z45" s="172"/>
      <c r="AA45" s="156"/>
      <c r="AB45" s="138"/>
      <c r="AC45" s="138"/>
      <c r="AD45" s="138"/>
      <c r="AE45" s="35"/>
      <c r="AF45" s="35"/>
      <c r="AG45" s="35"/>
      <c r="AH45" s="35"/>
      <c r="AI45" s="35"/>
      <c r="AJ45" s="35"/>
      <c r="AK45" s="35"/>
      <c r="AL45" s="211"/>
    </row>
    <row r="46" spans="1:38" ht="14.1" customHeight="1">
      <c r="A46" s="23"/>
      <c r="B46" s="34"/>
      <c r="D46" s="171" t="s">
        <v>594</v>
      </c>
      <c r="E46" s="1994" t="s">
        <v>1298</v>
      </c>
      <c r="F46" s="1994"/>
      <c r="G46" s="1994"/>
      <c r="H46" s="1994"/>
      <c r="I46" s="1994"/>
      <c r="J46" s="1994"/>
      <c r="K46" s="1994"/>
      <c r="L46" s="1994"/>
      <c r="M46" s="1994"/>
      <c r="N46" s="1994"/>
      <c r="O46" s="1994"/>
      <c r="P46" s="1994"/>
      <c r="Q46" s="1994"/>
      <c r="R46" s="1994"/>
      <c r="S46" s="1994"/>
      <c r="T46" s="1994"/>
      <c r="U46" s="1994"/>
      <c r="V46" s="1994"/>
      <c r="W46" s="1994"/>
      <c r="X46" s="1994"/>
      <c r="Y46" s="1994"/>
      <c r="Z46" s="1091"/>
      <c r="AA46" s="39"/>
      <c r="AB46" s="35"/>
      <c r="AC46" s="35"/>
      <c r="AD46" s="35"/>
      <c r="AE46" s="35"/>
      <c r="AF46" s="35"/>
      <c r="AG46" s="35"/>
      <c r="AH46" s="35"/>
      <c r="AI46" s="35"/>
      <c r="AJ46" s="35"/>
      <c r="AK46" s="35"/>
      <c r="AL46" s="206"/>
    </row>
    <row r="47" spans="1:38" ht="12" customHeight="1">
      <c r="B47" s="34"/>
      <c r="D47" s="172"/>
      <c r="E47" s="2892"/>
      <c r="F47" s="2892"/>
      <c r="G47" s="2892"/>
      <c r="H47" s="2892"/>
      <c r="I47" s="2892"/>
      <c r="J47" s="2892"/>
      <c r="K47" s="2892"/>
      <c r="L47" s="2892"/>
      <c r="M47" s="2892"/>
      <c r="N47" s="2892"/>
      <c r="O47" s="2892"/>
      <c r="P47" s="2892"/>
      <c r="Q47" s="2892"/>
      <c r="R47" s="2892"/>
      <c r="S47" s="2892"/>
      <c r="T47" s="2892"/>
      <c r="U47" s="2892"/>
      <c r="V47" s="2892"/>
      <c r="W47" s="2892"/>
      <c r="X47" s="2892"/>
      <c r="Y47" s="2892"/>
      <c r="Z47" s="2892"/>
      <c r="AA47" s="2892"/>
      <c r="AB47" s="2892"/>
      <c r="AC47" s="2892"/>
      <c r="AD47" s="2892"/>
      <c r="AE47" s="2892"/>
      <c r="AF47" s="2892"/>
      <c r="AG47" s="2892"/>
      <c r="AH47" s="2892"/>
      <c r="AI47" s="2892"/>
      <c r="AJ47" s="2892"/>
      <c r="AK47" s="160"/>
      <c r="AL47" s="206"/>
    </row>
    <row r="48" spans="1:38" ht="14.25" customHeight="1">
      <c r="B48" s="34"/>
      <c r="D48" s="172"/>
      <c r="E48" s="2892"/>
      <c r="F48" s="2892"/>
      <c r="G48" s="2892"/>
      <c r="H48" s="2892"/>
      <c r="I48" s="2892"/>
      <c r="J48" s="2892"/>
      <c r="K48" s="2892"/>
      <c r="L48" s="2892"/>
      <c r="M48" s="2892"/>
      <c r="N48" s="2892"/>
      <c r="O48" s="2892"/>
      <c r="P48" s="2892"/>
      <c r="Q48" s="2892"/>
      <c r="R48" s="2892"/>
      <c r="S48" s="2892"/>
      <c r="T48" s="2892"/>
      <c r="U48" s="2892"/>
      <c r="V48" s="2892"/>
      <c r="W48" s="2892"/>
      <c r="X48" s="2892"/>
      <c r="Y48" s="2892"/>
      <c r="Z48" s="2892"/>
      <c r="AA48" s="2892"/>
      <c r="AB48" s="2892"/>
      <c r="AC48" s="2892"/>
      <c r="AD48" s="2892"/>
      <c r="AE48" s="2892"/>
      <c r="AF48" s="2892"/>
      <c r="AG48" s="2892"/>
      <c r="AH48" s="2892"/>
      <c r="AI48" s="2892"/>
      <c r="AJ48" s="2892"/>
      <c r="AK48" s="160"/>
      <c r="AL48" s="206"/>
    </row>
    <row r="49" spans="1:39">
      <c r="B49" s="34"/>
      <c r="C49" s="138"/>
      <c r="D49" s="138"/>
      <c r="E49" s="140"/>
      <c r="F49" s="138"/>
      <c r="G49" s="138"/>
      <c r="H49" s="138"/>
      <c r="I49" s="138"/>
      <c r="J49" s="138"/>
      <c r="K49" s="138"/>
      <c r="L49" s="138"/>
      <c r="M49" s="138"/>
      <c r="N49" s="138"/>
      <c r="O49" s="140"/>
      <c r="P49" s="138"/>
      <c r="Q49" s="138"/>
      <c r="R49" s="138"/>
      <c r="S49" s="138"/>
      <c r="T49" s="138"/>
      <c r="U49" s="138"/>
      <c r="V49" s="138"/>
      <c r="W49" s="138"/>
      <c r="X49" s="138"/>
      <c r="Y49" s="168"/>
      <c r="Z49" s="264"/>
      <c r="AA49" s="160"/>
      <c r="AB49" s="160"/>
      <c r="AC49" s="160"/>
      <c r="AD49" s="160"/>
      <c r="AE49" s="160"/>
      <c r="AF49" s="160"/>
      <c r="AG49" s="160"/>
      <c r="AH49" s="160"/>
      <c r="AI49" s="160"/>
      <c r="AJ49" s="160"/>
      <c r="AK49" s="160"/>
      <c r="AL49" s="211"/>
    </row>
    <row r="50" spans="1:39" ht="14.1" customHeight="1">
      <c r="B50" s="34"/>
      <c r="C50" s="1088"/>
      <c r="D50" s="136" t="s">
        <v>307</v>
      </c>
      <c r="E50" s="1737" t="s">
        <v>623</v>
      </c>
      <c r="F50" s="1737"/>
      <c r="G50" s="1737"/>
      <c r="H50" s="1737"/>
      <c r="I50" s="1737"/>
      <c r="J50" s="1737"/>
      <c r="K50" s="1737"/>
      <c r="L50" s="1737"/>
      <c r="M50" s="1737"/>
      <c r="N50" s="1737"/>
      <c r="O50" s="1737"/>
      <c r="P50" s="1737"/>
      <c r="Q50" s="1737"/>
      <c r="R50" s="1737"/>
      <c r="S50" s="1737"/>
      <c r="T50" s="1737"/>
      <c r="U50" s="1737"/>
      <c r="V50" s="1737"/>
      <c r="W50" s="1737"/>
      <c r="X50" s="1737"/>
      <c r="Y50" s="1737"/>
      <c r="Z50" s="165"/>
      <c r="AA50" s="176" t="s">
        <v>15</v>
      </c>
      <c r="AB50" s="2022" t="s">
        <v>1166</v>
      </c>
      <c r="AC50" s="2022"/>
      <c r="AD50" s="2022"/>
      <c r="AE50" s="2022"/>
      <c r="AF50" s="2022"/>
      <c r="AG50" s="2022"/>
      <c r="AH50" s="2022"/>
      <c r="AI50" s="2022"/>
      <c r="AJ50" s="2022"/>
      <c r="AK50" s="2022"/>
      <c r="AL50" s="32"/>
      <c r="AM50" s="34"/>
    </row>
    <row r="51" spans="1:39" ht="14.1" customHeight="1">
      <c r="B51" s="34"/>
      <c r="Z51" s="30"/>
      <c r="AA51" s="39"/>
      <c r="AB51" s="35"/>
      <c r="AC51" s="35"/>
      <c r="AD51" s="35"/>
      <c r="AE51" s="35"/>
      <c r="AF51" s="35"/>
      <c r="AG51" s="35"/>
      <c r="AH51" s="35"/>
      <c r="AI51" s="35"/>
      <c r="AJ51" s="35"/>
      <c r="AK51" s="35"/>
      <c r="AL51" s="32"/>
      <c r="AM51" s="34"/>
    </row>
    <row r="52" spans="1:39" ht="14.1" customHeight="1">
      <c r="B52" s="34"/>
      <c r="AA52" s="31"/>
      <c r="AL52" s="32"/>
      <c r="AM52" s="34"/>
    </row>
    <row r="53" spans="1:39" ht="14.1" customHeight="1">
      <c r="B53" s="1092"/>
      <c r="C53" s="4308" t="s">
        <v>288</v>
      </c>
      <c r="D53" s="4308"/>
      <c r="E53" s="4308"/>
      <c r="F53" s="4308"/>
      <c r="G53" s="4308"/>
      <c r="H53" s="4308"/>
      <c r="I53" s="4308"/>
      <c r="J53" s="4308"/>
      <c r="K53" s="4308"/>
      <c r="L53" s="4308"/>
      <c r="M53" s="4308"/>
      <c r="N53" s="4308"/>
      <c r="O53" s="4308"/>
      <c r="P53" s="4308"/>
      <c r="Q53" s="4308"/>
      <c r="R53" s="4308"/>
      <c r="S53" s="4308"/>
      <c r="T53" s="4308"/>
      <c r="U53" s="4308"/>
      <c r="V53" s="4308"/>
      <c r="W53" s="4308"/>
      <c r="X53" s="4308"/>
      <c r="Y53" s="4308"/>
      <c r="Z53" s="1091"/>
      <c r="AA53" s="39"/>
      <c r="AB53" s="35"/>
      <c r="AC53" s="35"/>
      <c r="AD53" s="35"/>
      <c r="AE53" s="35"/>
      <c r="AF53" s="35"/>
      <c r="AG53" s="35"/>
      <c r="AH53" s="35"/>
      <c r="AI53" s="35"/>
      <c r="AJ53" s="35"/>
      <c r="AK53" s="35"/>
      <c r="AL53" s="211"/>
      <c r="AM53" s="34"/>
    </row>
    <row r="54" spans="1:39" ht="14.1" customHeight="1">
      <c r="B54" s="4277" t="s">
        <v>451</v>
      </c>
      <c r="C54" s="4278"/>
      <c r="D54" s="1994" t="s">
        <v>1475</v>
      </c>
      <c r="E54" s="1994"/>
      <c r="F54" s="1994"/>
      <c r="G54" s="1994"/>
      <c r="H54" s="1994"/>
      <c r="I54" s="1994"/>
      <c r="J54" s="1994"/>
      <c r="K54" s="1994"/>
      <c r="L54" s="1994"/>
      <c r="M54" s="1994"/>
      <c r="N54" s="1994"/>
      <c r="O54" s="1994"/>
      <c r="P54" s="1994"/>
      <c r="Q54" s="1994"/>
      <c r="R54" s="1994"/>
      <c r="S54" s="1994"/>
      <c r="T54" s="1994"/>
      <c r="U54" s="1994"/>
      <c r="V54" s="1994"/>
      <c r="W54" s="1994"/>
      <c r="X54" s="1994"/>
      <c r="Y54" s="1994"/>
      <c r="Z54" s="172"/>
      <c r="AA54" s="169" t="s">
        <v>126</v>
      </c>
      <c r="AB54" s="1707" t="s">
        <v>581</v>
      </c>
      <c r="AC54" s="1707"/>
      <c r="AD54" s="1707"/>
      <c r="AE54" s="1707"/>
      <c r="AF54" s="1707"/>
      <c r="AG54" s="1707"/>
      <c r="AH54" s="1707"/>
      <c r="AI54" s="1707"/>
      <c r="AJ54" s="1707"/>
      <c r="AK54" s="1707"/>
      <c r="AL54" s="211"/>
      <c r="AM54" s="34"/>
    </row>
    <row r="55" spans="1:39" ht="14.1" customHeight="1">
      <c r="A55" s="23"/>
      <c r="B55" s="29"/>
      <c r="D55" s="171" t="s">
        <v>35</v>
      </c>
      <c r="E55" s="4232" t="s">
        <v>624</v>
      </c>
      <c r="F55" s="4232"/>
      <c r="G55" s="4232"/>
      <c r="H55" s="4232"/>
      <c r="I55" s="4232"/>
      <c r="J55" s="4232"/>
      <c r="K55" s="4232"/>
      <c r="L55" s="4232"/>
      <c r="M55" s="4232"/>
      <c r="N55" s="4232"/>
      <c r="O55" s="4232"/>
      <c r="P55" s="4232"/>
      <c r="Q55" s="4232"/>
      <c r="R55" s="4232"/>
      <c r="S55" s="4232"/>
      <c r="T55" s="4232"/>
      <c r="U55" s="4232"/>
      <c r="V55" s="4232"/>
      <c r="W55" s="4232"/>
      <c r="X55" s="4232"/>
      <c r="Y55" s="4232"/>
      <c r="Z55" s="166"/>
      <c r="AA55" s="162"/>
      <c r="AB55" s="1707"/>
      <c r="AC55" s="1707"/>
      <c r="AD55" s="1707"/>
      <c r="AE55" s="1707"/>
      <c r="AF55" s="1707"/>
      <c r="AG55" s="1707"/>
      <c r="AH55" s="1707"/>
      <c r="AI55" s="1707"/>
      <c r="AJ55" s="1707"/>
      <c r="AK55" s="1707"/>
      <c r="AL55" s="211"/>
      <c r="AM55" s="34"/>
    </row>
    <row r="56" spans="1:39" ht="14.1" customHeight="1">
      <c r="A56" s="23"/>
      <c r="B56" s="1072"/>
      <c r="D56" s="2028" t="s">
        <v>1078</v>
      </c>
      <c r="E56" s="2029"/>
      <c r="F56" s="2029"/>
      <c r="G56" s="2029"/>
      <c r="H56" s="2030"/>
      <c r="I56" s="2028" t="s">
        <v>1079</v>
      </c>
      <c r="J56" s="2029"/>
      <c r="K56" s="2029"/>
      <c r="L56" s="2029"/>
      <c r="M56" s="2029"/>
      <c r="N56" s="2029"/>
      <c r="O56" s="2029"/>
      <c r="P56" s="2029"/>
      <c r="Q56" s="2029"/>
      <c r="R56" s="2029"/>
      <c r="S56" s="2029"/>
      <c r="T56" s="2029"/>
      <c r="U56" s="2030"/>
      <c r="V56" s="1403" t="s">
        <v>86</v>
      </c>
      <c r="W56" s="1404"/>
      <c r="X56" s="1404"/>
      <c r="Y56" s="1405"/>
      <c r="Z56" s="165"/>
      <c r="AA56" s="169" t="s">
        <v>126</v>
      </c>
      <c r="AB56" s="1707" t="s">
        <v>1620</v>
      </c>
      <c r="AC56" s="1707"/>
      <c r="AD56" s="1707"/>
      <c r="AE56" s="1707"/>
      <c r="AF56" s="1707"/>
      <c r="AG56" s="1707"/>
      <c r="AH56" s="1707"/>
      <c r="AI56" s="1707"/>
      <c r="AJ56" s="1707"/>
      <c r="AK56" s="1707"/>
      <c r="AL56" s="206"/>
      <c r="AM56" s="34"/>
    </row>
    <row r="57" spans="1:39" ht="14.1" customHeight="1">
      <c r="A57" s="23"/>
      <c r="B57" s="37"/>
      <c r="D57" s="4301"/>
      <c r="E57" s="4302"/>
      <c r="F57" s="4302"/>
      <c r="G57" s="4302"/>
      <c r="H57" s="4303"/>
      <c r="I57" s="4304"/>
      <c r="J57" s="2624"/>
      <c r="K57" s="2624"/>
      <c r="L57" s="2624"/>
      <c r="M57" s="2624"/>
      <c r="N57" s="2624"/>
      <c r="O57" s="2624"/>
      <c r="P57" s="2624"/>
      <c r="Q57" s="2624"/>
      <c r="R57" s="2624"/>
      <c r="S57" s="2624"/>
      <c r="T57" s="2624"/>
      <c r="U57" s="2624"/>
      <c r="V57" s="4305"/>
      <c r="W57" s="4306"/>
      <c r="X57" s="4306"/>
      <c r="Y57" s="4307"/>
      <c r="Z57" s="165"/>
      <c r="AA57" s="169"/>
      <c r="AB57" s="1707"/>
      <c r="AC57" s="1707"/>
      <c r="AD57" s="1707"/>
      <c r="AE57" s="1707"/>
      <c r="AF57" s="1707"/>
      <c r="AG57" s="1707"/>
      <c r="AH57" s="1707"/>
      <c r="AI57" s="1707"/>
      <c r="AJ57" s="1707"/>
      <c r="AK57" s="1707"/>
      <c r="AL57" s="206"/>
      <c r="AM57" s="34"/>
    </row>
    <row r="58" spans="1:39" ht="14.1" customHeight="1">
      <c r="A58" s="23"/>
      <c r="B58" s="34"/>
      <c r="D58" s="4296"/>
      <c r="E58" s="2523"/>
      <c r="F58" s="2523"/>
      <c r="G58" s="2523"/>
      <c r="H58" s="4297"/>
      <c r="I58" s="4296"/>
      <c r="J58" s="2523"/>
      <c r="K58" s="2523"/>
      <c r="L58" s="2523"/>
      <c r="M58" s="2523"/>
      <c r="N58" s="2523"/>
      <c r="O58" s="2523"/>
      <c r="P58" s="2523"/>
      <c r="Q58" s="2523"/>
      <c r="R58" s="2523"/>
      <c r="S58" s="2523"/>
      <c r="T58" s="2523"/>
      <c r="U58" s="2523"/>
      <c r="V58" s="4298"/>
      <c r="W58" s="4299"/>
      <c r="X58" s="4299"/>
      <c r="Y58" s="4300"/>
      <c r="Z58" s="168"/>
      <c r="AA58" s="31"/>
      <c r="AB58" s="1707"/>
      <c r="AC58" s="1707"/>
      <c r="AD58" s="1707"/>
      <c r="AE58" s="1707"/>
      <c r="AF58" s="1707"/>
      <c r="AG58" s="1707"/>
      <c r="AH58" s="1707"/>
      <c r="AI58" s="1707"/>
      <c r="AJ58" s="1707"/>
      <c r="AK58" s="1707"/>
      <c r="AL58" s="206"/>
      <c r="AM58" s="34"/>
    </row>
    <row r="59" spans="1:39" ht="14.1" customHeight="1">
      <c r="A59" s="23"/>
      <c r="B59" s="1072"/>
      <c r="C59" s="171"/>
      <c r="D59" s="4296"/>
      <c r="E59" s="2523"/>
      <c r="F59" s="2523"/>
      <c r="G59" s="2523"/>
      <c r="H59" s="4297"/>
      <c r="I59" s="4296"/>
      <c r="J59" s="2523"/>
      <c r="K59" s="2523"/>
      <c r="L59" s="2523"/>
      <c r="M59" s="2523"/>
      <c r="N59" s="2523"/>
      <c r="O59" s="2523"/>
      <c r="P59" s="2523"/>
      <c r="Q59" s="2523"/>
      <c r="R59" s="2523"/>
      <c r="S59" s="2523"/>
      <c r="T59" s="2523"/>
      <c r="U59" s="2523"/>
      <c r="V59" s="4298"/>
      <c r="W59" s="4299"/>
      <c r="X59" s="4299"/>
      <c r="Y59" s="4300"/>
      <c r="Z59" s="168"/>
      <c r="AA59" s="31"/>
      <c r="AB59" s="1707"/>
      <c r="AC59" s="1707"/>
      <c r="AD59" s="1707"/>
      <c r="AE59" s="1707"/>
      <c r="AF59" s="1707"/>
      <c r="AG59" s="1707"/>
      <c r="AH59" s="1707"/>
      <c r="AI59" s="1707"/>
      <c r="AJ59" s="1707"/>
      <c r="AK59" s="1707"/>
      <c r="AL59" s="206"/>
      <c r="AM59" s="34"/>
    </row>
    <row r="60" spans="1:39" ht="14.1" customHeight="1">
      <c r="A60" s="23"/>
      <c r="B60" s="29"/>
      <c r="D60" s="4296"/>
      <c r="E60" s="2523"/>
      <c r="F60" s="2523"/>
      <c r="G60" s="2523"/>
      <c r="H60" s="4297"/>
      <c r="I60" s="4296"/>
      <c r="J60" s="2523"/>
      <c r="K60" s="2523"/>
      <c r="L60" s="2523"/>
      <c r="M60" s="2523"/>
      <c r="N60" s="2523"/>
      <c r="O60" s="2523"/>
      <c r="P60" s="2523"/>
      <c r="Q60" s="2523"/>
      <c r="R60" s="2523"/>
      <c r="S60" s="2523"/>
      <c r="T60" s="2523"/>
      <c r="U60" s="2523"/>
      <c r="V60" s="4298"/>
      <c r="W60" s="4299"/>
      <c r="X60" s="4299"/>
      <c r="Y60" s="4300"/>
      <c r="AA60" s="90"/>
      <c r="AB60" s="1707"/>
      <c r="AC60" s="1707"/>
      <c r="AD60" s="1707"/>
      <c r="AE60" s="1707"/>
      <c r="AF60" s="1707"/>
      <c r="AG60" s="1707"/>
      <c r="AH60" s="1707"/>
      <c r="AI60" s="1707"/>
      <c r="AJ60" s="1707"/>
      <c r="AK60" s="1707"/>
      <c r="AL60" s="206"/>
      <c r="AM60" s="34"/>
    </row>
    <row r="61" spans="1:39" ht="14.1" customHeight="1">
      <c r="A61" s="23"/>
      <c r="B61" s="29"/>
      <c r="D61" s="4296"/>
      <c r="E61" s="2523"/>
      <c r="F61" s="2523"/>
      <c r="G61" s="2523"/>
      <c r="H61" s="4297"/>
      <c r="I61" s="4296"/>
      <c r="J61" s="2523"/>
      <c r="K61" s="2523"/>
      <c r="L61" s="2523"/>
      <c r="M61" s="2523"/>
      <c r="N61" s="2523"/>
      <c r="O61" s="2523"/>
      <c r="P61" s="2523"/>
      <c r="Q61" s="2523"/>
      <c r="R61" s="2523"/>
      <c r="S61" s="2523"/>
      <c r="T61" s="2523"/>
      <c r="U61" s="2523"/>
      <c r="V61" s="4298"/>
      <c r="W61" s="4299"/>
      <c r="X61" s="4299"/>
      <c r="Y61" s="4300"/>
      <c r="AA61" s="176"/>
      <c r="AB61" s="160"/>
      <c r="AC61" s="160"/>
      <c r="AD61" s="160"/>
      <c r="AE61" s="160"/>
      <c r="AF61" s="160"/>
      <c r="AG61" s="160"/>
      <c r="AH61" s="160"/>
      <c r="AI61" s="160"/>
      <c r="AJ61" s="160"/>
      <c r="AK61" s="160"/>
      <c r="AL61" s="206"/>
      <c r="AM61" s="34"/>
    </row>
    <row r="62" spans="1:39">
      <c r="B62" s="29"/>
      <c r="D62" s="4296"/>
      <c r="E62" s="2523"/>
      <c r="F62" s="2523"/>
      <c r="G62" s="2523"/>
      <c r="H62" s="4297"/>
      <c r="I62" s="4296"/>
      <c r="J62" s="2523"/>
      <c r="K62" s="2523"/>
      <c r="L62" s="2523"/>
      <c r="M62" s="2523"/>
      <c r="N62" s="2523"/>
      <c r="O62" s="2523"/>
      <c r="P62" s="2523"/>
      <c r="Q62" s="2523"/>
      <c r="R62" s="2523"/>
      <c r="S62" s="2523"/>
      <c r="T62" s="2523"/>
      <c r="U62" s="2523"/>
      <c r="V62" s="4298"/>
      <c r="W62" s="4299"/>
      <c r="X62" s="4299"/>
      <c r="Y62" s="4300"/>
      <c r="Z62" s="172"/>
      <c r="AA62" s="169"/>
      <c r="AB62" s="160"/>
      <c r="AC62" s="160"/>
      <c r="AD62" s="160"/>
      <c r="AE62" s="160"/>
      <c r="AF62" s="160"/>
      <c r="AG62" s="160"/>
      <c r="AH62" s="160"/>
      <c r="AI62" s="160"/>
      <c r="AJ62" s="160"/>
      <c r="AK62" s="160"/>
      <c r="AL62" s="206"/>
    </row>
    <row r="63" spans="1:39">
      <c r="B63" s="34"/>
      <c r="D63" s="4296"/>
      <c r="E63" s="2523"/>
      <c r="F63" s="2523"/>
      <c r="G63" s="2523"/>
      <c r="H63" s="4297"/>
      <c r="I63" s="4296"/>
      <c r="J63" s="2523"/>
      <c r="K63" s="2523"/>
      <c r="L63" s="2523"/>
      <c r="M63" s="2523"/>
      <c r="N63" s="2523"/>
      <c r="O63" s="2523"/>
      <c r="P63" s="2523"/>
      <c r="Q63" s="2523"/>
      <c r="R63" s="2523"/>
      <c r="S63" s="2523"/>
      <c r="T63" s="2523"/>
      <c r="U63" s="2523"/>
      <c r="V63" s="4298"/>
      <c r="W63" s="4299"/>
      <c r="X63" s="4299"/>
      <c r="Y63" s="4300"/>
      <c r="AA63" s="31"/>
      <c r="AL63" s="206"/>
    </row>
    <row r="64" spans="1:39">
      <c r="B64" s="34"/>
      <c r="D64" s="4290"/>
      <c r="E64" s="4291"/>
      <c r="F64" s="4291"/>
      <c r="G64" s="4291"/>
      <c r="H64" s="4292"/>
      <c r="I64" s="4290"/>
      <c r="J64" s="4291"/>
      <c r="K64" s="4291"/>
      <c r="L64" s="4291"/>
      <c r="M64" s="4291"/>
      <c r="N64" s="4291"/>
      <c r="O64" s="4291"/>
      <c r="P64" s="4291"/>
      <c r="Q64" s="4291"/>
      <c r="R64" s="4291"/>
      <c r="S64" s="4291"/>
      <c r="T64" s="4291"/>
      <c r="U64" s="4291"/>
      <c r="V64" s="4293"/>
      <c r="W64" s="4294"/>
      <c r="X64" s="4294"/>
      <c r="Y64" s="4295"/>
      <c r="AA64" s="31"/>
      <c r="AL64" s="206"/>
    </row>
    <row r="65" spans="2:38" ht="12.75" thickBot="1">
      <c r="B65" s="212"/>
      <c r="C65" s="96"/>
      <c r="D65" s="96"/>
      <c r="E65" s="96"/>
      <c r="F65" s="96"/>
      <c r="G65" s="96"/>
      <c r="H65" s="96"/>
      <c r="I65" s="96"/>
      <c r="J65" s="96"/>
      <c r="K65" s="96"/>
      <c r="L65" s="96"/>
      <c r="M65" s="96"/>
      <c r="N65" s="96"/>
      <c r="O65" s="96"/>
      <c r="P65" s="96"/>
      <c r="Q65" s="96"/>
      <c r="R65" s="96"/>
      <c r="S65" s="96"/>
      <c r="T65" s="96"/>
      <c r="U65" s="96"/>
      <c r="V65" s="96"/>
      <c r="W65" s="96"/>
      <c r="X65" s="96"/>
      <c r="Y65" s="96"/>
      <c r="Z65" s="96"/>
      <c r="AA65" s="563"/>
      <c r="AB65" s="96"/>
      <c r="AC65" s="96"/>
      <c r="AD65" s="96"/>
      <c r="AE65" s="96"/>
      <c r="AF65" s="96"/>
      <c r="AG65" s="96"/>
      <c r="AH65" s="96"/>
      <c r="AI65" s="96"/>
      <c r="AJ65" s="96"/>
      <c r="AK65" s="96"/>
      <c r="AL65" s="209"/>
    </row>
  </sheetData>
  <sheetProtection algorithmName="SHA-512" hashValue="87vnK7cwg73cF69nNGxzC8YHGMPuFBenBAhxpTz0dvI9tG8KqUohAHqeVF3wacwfYgO29EHRMvLarQXER3D5rg==" saltValue="WQQAPT56j8FxAGSAPlW10g==" spinCount="100000" sheet="1" objects="1" scenarios="1"/>
  <mergeCells count="111">
    <mergeCell ref="AB56:AK60"/>
    <mergeCell ref="A1:AL1"/>
    <mergeCell ref="B5:C5"/>
    <mergeCell ref="D5:Y5"/>
    <mergeCell ref="B7:C7"/>
    <mergeCell ref="D7:Y7"/>
    <mergeCell ref="AB7:AK7"/>
    <mergeCell ref="AB8:AK9"/>
    <mergeCell ref="B9:C9"/>
    <mergeCell ref="D9:Y10"/>
    <mergeCell ref="AA3:AL3"/>
    <mergeCell ref="B3:Z3"/>
    <mergeCell ref="D21:I22"/>
    <mergeCell ref="J21:M22"/>
    <mergeCell ref="N21:V22"/>
    <mergeCell ref="W21:AE22"/>
    <mergeCell ref="AF21:AK22"/>
    <mergeCell ref="AB10:AK10"/>
    <mergeCell ref="B12:C12"/>
    <mergeCell ref="D12:Y12"/>
    <mergeCell ref="AB12:AK13"/>
    <mergeCell ref="B15:C15"/>
    <mergeCell ref="D15:Y15"/>
    <mergeCell ref="AB15:AK18"/>
    <mergeCell ref="D16:Y16"/>
    <mergeCell ref="E17:Y17"/>
    <mergeCell ref="AB19:AK20"/>
    <mergeCell ref="E20:Y20"/>
    <mergeCell ref="D25:I26"/>
    <mergeCell ref="J25:M26"/>
    <mergeCell ref="N25:V26"/>
    <mergeCell ref="W25:AE26"/>
    <mergeCell ref="AF25:AK26"/>
    <mergeCell ref="D23:I24"/>
    <mergeCell ref="J23:M24"/>
    <mergeCell ref="N23:V24"/>
    <mergeCell ref="W23:AE24"/>
    <mergeCell ref="AF23:AK24"/>
    <mergeCell ref="B28:C28"/>
    <mergeCell ref="D28:Y28"/>
    <mergeCell ref="W35:Y36"/>
    <mergeCell ref="D37:K38"/>
    <mergeCell ref="L37:O38"/>
    <mergeCell ref="P37:R38"/>
    <mergeCell ref="S37:V38"/>
    <mergeCell ref="W37:Y38"/>
    <mergeCell ref="AB28:AK29"/>
    <mergeCell ref="E29:Z29"/>
    <mergeCell ref="D33:K34"/>
    <mergeCell ref="L33:R33"/>
    <mergeCell ref="S33:Y33"/>
    <mergeCell ref="AB33:AK35"/>
    <mergeCell ref="L34:O34"/>
    <mergeCell ref="P34:R34"/>
    <mergeCell ref="S34:V34"/>
    <mergeCell ref="W34:Y34"/>
    <mergeCell ref="D35:K36"/>
    <mergeCell ref="L35:O36"/>
    <mergeCell ref="P35:R36"/>
    <mergeCell ref="S35:V36"/>
    <mergeCell ref="AB36:AK36"/>
    <mergeCell ref="AB54:AK55"/>
    <mergeCell ref="E55:Y55"/>
    <mergeCell ref="AB37:AK40"/>
    <mergeCell ref="D39:K40"/>
    <mergeCell ref="AB41:AK42"/>
    <mergeCell ref="E42:J42"/>
    <mergeCell ref="D41:K41"/>
    <mergeCell ref="L41:O42"/>
    <mergeCell ref="P41:R42"/>
    <mergeCell ref="S41:V42"/>
    <mergeCell ref="W41:Y42"/>
    <mergeCell ref="L39:O40"/>
    <mergeCell ref="P39:R40"/>
    <mergeCell ref="S39:V40"/>
    <mergeCell ref="W39:Y40"/>
    <mergeCell ref="AB50:AK50"/>
    <mergeCell ref="E44:Y44"/>
    <mergeCell ref="E46:Y46"/>
    <mergeCell ref="E47:AJ48"/>
    <mergeCell ref="E50:Y50"/>
    <mergeCell ref="D56:H56"/>
    <mergeCell ref="I56:U56"/>
    <mergeCell ref="V56:Y56"/>
    <mergeCell ref="D57:H57"/>
    <mergeCell ref="I57:U57"/>
    <mergeCell ref="V57:Y57"/>
    <mergeCell ref="C53:Y53"/>
    <mergeCell ref="B54:C54"/>
    <mergeCell ref="D54:Y54"/>
    <mergeCell ref="D60:H60"/>
    <mergeCell ref="I60:U60"/>
    <mergeCell ref="V60:Y60"/>
    <mergeCell ref="D61:H61"/>
    <mergeCell ref="I61:U61"/>
    <mergeCell ref="V61:Y61"/>
    <mergeCell ref="D58:H58"/>
    <mergeCell ref="I58:U58"/>
    <mergeCell ref="V58:Y58"/>
    <mergeCell ref="D59:H59"/>
    <mergeCell ref="I59:U59"/>
    <mergeCell ref="V59:Y59"/>
    <mergeCell ref="D64:H64"/>
    <mergeCell ref="I64:U64"/>
    <mergeCell ref="V64:Y64"/>
    <mergeCell ref="D62:H62"/>
    <mergeCell ref="I62:U62"/>
    <mergeCell ref="V62:Y62"/>
    <mergeCell ref="D63:H63"/>
    <mergeCell ref="I63:U63"/>
    <mergeCell ref="V63:Y63"/>
  </mergeCells>
  <phoneticPr fontId="4"/>
  <conditionalFormatting sqref="D23 J23 N23 AF23 D25 J25 N25 AF25">
    <cfRule type="containsBlanks" dxfId="50" priority="15">
      <formula>LEN(TRIM(D23))=0</formula>
    </cfRule>
  </conditionalFormatting>
  <conditionalFormatting sqref="D57:D64">
    <cfRule type="containsBlanks" dxfId="49" priority="2">
      <formula>LEN(TRIM(D57))=0</formula>
    </cfRule>
  </conditionalFormatting>
  <conditionalFormatting sqref="E47">
    <cfRule type="containsBlanks" dxfId="48" priority="3">
      <formula>LEN(TRIM(E47))=0</formula>
    </cfRule>
  </conditionalFormatting>
  <conditionalFormatting sqref="E42:J42">
    <cfRule type="containsBlanks" dxfId="47" priority="4">
      <formula>LEN(TRIM(E42))=0</formula>
    </cfRule>
  </conditionalFormatting>
  <conditionalFormatting sqref="I57:Y64">
    <cfRule type="containsBlanks" dxfId="46" priority="1">
      <formula>LEN(TRIM(I57))=0</formula>
    </cfRule>
  </conditionalFormatting>
  <conditionalFormatting sqref="L35">
    <cfRule type="containsBlanks" dxfId="45" priority="12">
      <formula>LEN(TRIM(L35))=0</formula>
    </cfRule>
  </conditionalFormatting>
  <conditionalFormatting sqref="L37 L39 L41">
    <cfRule type="containsBlanks" dxfId="44" priority="11">
      <formula>LEN(TRIM(L37))=0</formula>
    </cfRule>
  </conditionalFormatting>
  <conditionalFormatting sqref="P35">
    <cfRule type="containsBlanks" dxfId="43" priority="10">
      <formula>LEN(TRIM(P35))=0</formula>
    </cfRule>
  </conditionalFormatting>
  <conditionalFormatting sqref="P37 P39 P41">
    <cfRule type="containsBlanks" dxfId="42" priority="9">
      <formula>LEN(TRIM(P37))=0</formula>
    </cfRule>
  </conditionalFormatting>
  <conditionalFormatting sqref="S35">
    <cfRule type="containsBlanks" dxfId="41" priority="8">
      <formula>LEN(TRIM(S35))=0</formula>
    </cfRule>
  </conditionalFormatting>
  <conditionalFormatting sqref="S37 S39 S41">
    <cfRule type="containsBlanks" dxfId="40" priority="7">
      <formula>LEN(TRIM(S37))=0</formula>
    </cfRule>
  </conditionalFormatting>
  <conditionalFormatting sqref="W23">
    <cfRule type="containsBlanks" dxfId="39" priority="14">
      <formula>LEN(TRIM(W23))=0</formula>
    </cfRule>
  </conditionalFormatting>
  <conditionalFormatting sqref="W25">
    <cfRule type="containsBlanks" dxfId="38" priority="13">
      <formula>LEN(TRIM(W25))=0</formula>
    </cfRule>
  </conditionalFormatting>
  <conditionalFormatting sqref="W35">
    <cfRule type="containsBlanks" dxfId="37" priority="6">
      <formula>LEN(TRIM(W35))=0</formula>
    </cfRule>
  </conditionalFormatting>
  <conditionalFormatting sqref="W37 W39 W41">
    <cfRule type="containsBlanks" dxfId="36" priority="5">
      <formula>LEN(TRIM(W37))=0</formula>
    </cfRule>
  </conditionalFormatting>
  <dataValidations count="1">
    <dataValidation type="list" allowBlank="1" showInputMessage="1" showErrorMessage="1" sqref="P41 P35 P37 P39 W39 W41 W35 W37" xr:uid="{EF658F51-911F-4387-83F1-54C46BFF236E}">
      <formula1>"有,無"</formula1>
    </dataValidation>
  </dataValidations>
  <printOptions horizontalCentered="1"/>
  <pageMargins left="0.70866141732283472" right="0.31496062992125984" top="0.39370078740157483" bottom="0.39370078740157483" header="0.19685039370078741" footer="0.31496062992125984"/>
  <pageSetup paperSize="9" scale="97"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0964" r:id="rId4" name="Check Box 24">
              <controlPr defaultSize="0" autoFill="0" autoLine="0" autoPict="0">
                <anchor moveWithCells="1">
                  <from>
                    <xdr:col>19</xdr:col>
                    <xdr:colOff>57150</xdr:colOff>
                    <xdr:row>13</xdr:row>
                    <xdr:rowOff>161925</xdr:rowOff>
                  </from>
                  <to>
                    <xdr:col>23</xdr:col>
                    <xdr:colOff>19050</xdr:colOff>
                    <xdr:row>15</xdr:row>
                    <xdr:rowOff>28575</xdr:rowOff>
                  </to>
                </anchor>
              </controlPr>
            </control>
          </mc:Choice>
        </mc:AlternateContent>
        <mc:AlternateContent xmlns:mc="http://schemas.openxmlformats.org/markup-compatibility/2006">
          <mc:Choice Requires="x14">
            <control shapeId="680965" r:id="rId5" name="Check Box 25">
              <controlPr defaultSize="0" autoFill="0" autoLine="0" autoPict="0">
                <anchor moveWithCells="1">
                  <from>
                    <xdr:col>22</xdr:col>
                    <xdr:colOff>66675</xdr:colOff>
                    <xdr:row>13</xdr:row>
                    <xdr:rowOff>161925</xdr:rowOff>
                  </from>
                  <to>
                    <xdr:col>26</xdr:col>
                    <xdr:colOff>28575</xdr:colOff>
                    <xdr:row>15</xdr:row>
                    <xdr:rowOff>28575</xdr:rowOff>
                  </to>
                </anchor>
              </controlPr>
            </control>
          </mc:Choice>
        </mc:AlternateContent>
        <mc:AlternateContent xmlns:mc="http://schemas.openxmlformats.org/markup-compatibility/2006">
          <mc:Choice Requires="x14">
            <control shapeId="680971" r:id="rId6" name="Check Box 30">
              <controlPr defaultSize="0" autoFill="0" autoLine="0" autoPict="0">
                <anchor moveWithCells="1">
                  <from>
                    <xdr:col>19</xdr:col>
                    <xdr:colOff>57150</xdr:colOff>
                    <xdr:row>11</xdr:row>
                    <xdr:rowOff>152400</xdr:rowOff>
                  </from>
                  <to>
                    <xdr:col>23</xdr:col>
                    <xdr:colOff>19050</xdr:colOff>
                    <xdr:row>13</xdr:row>
                    <xdr:rowOff>19050</xdr:rowOff>
                  </to>
                </anchor>
              </controlPr>
            </control>
          </mc:Choice>
        </mc:AlternateContent>
        <mc:AlternateContent xmlns:mc="http://schemas.openxmlformats.org/markup-compatibility/2006">
          <mc:Choice Requires="x14">
            <control shapeId="680972" r:id="rId7" name="Check Box 31">
              <controlPr defaultSize="0" autoFill="0" autoLine="0" autoPict="0">
                <anchor moveWithCells="1">
                  <from>
                    <xdr:col>22</xdr:col>
                    <xdr:colOff>66675</xdr:colOff>
                    <xdr:row>11</xdr:row>
                    <xdr:rowOff>152400</xdr:rowOff>
                  </from>
                  <to>
                    <xdr:col>26</xdr:col>
                    <xdr:colOff>28575</xdr:colOff>
                    <xdr:row>13</xdr:row>
                    <xdr:rowOff>19050</xdr:rowOff>
                  </to>
                </anchor>
              </controlPr>
            </control>
          </mc:Choice>
        </mc:AlternateContent>
        <mc:AlternateContent xmlns:mc="http://schemas.openxmlformats.org/markup-compatibility/2006">
          <mc:Choice Requires="x14">
            <control shapeId="680980" r:id="rId8" name="Check Box 39">
              <controlPr defaultSize="0" autoFill="0" autoLine="0" autoPict="0">
                <anchor moveWithCells="1">
                  <from>
                    <xdr:col>19</xdr:col>
                    <xdr:colOff>57150</xdr:colOff>
                    <xdr:row>5</xdr:row>
                    <xdr:rowOff>152400</xdr:rowOff>
                  </from>
                  <to>
                    <xdr:col>23</xdr:col>
                    <xdr:colOff>19050</xdr:colOff>
                    <xdr:row>7</xdr:row>
                    <xdr:rowOff>19050</xdr:rowOff>
                  </to>
                </anchor>
              </controlPr>
            </control>
          </mc:Choice>
        </mc:AlternateContent>
        <mc:AlternateContent xmlns:mc="http://schemas.openxmlformats.org/markup-compatibility/2006">
          <mc:Choice Requires="x14">
            <control shapeId="680981" r:id="rId9" name="Check Box 40">
              <controlPr defaultSize="0" autoFill="0" autoLine="0" autoPict="0">
                <anchor moveWithCells="1">
                  <from>
                    <xdr:col>22</xdr:col>
                    <xdr:colOff>66675</xdr:colOff>
                    <xdr:row>5</xdr:row>
                    <xdr:rowOff>152400</xdr:rowOff>
                  </from>
                  <to>
                    <xdr:col>26</xdr:col>
                    <xdr:colOff>28575</xdr:colOff>
                    <xdr:row>7</xdr:row>
                    <xdr:rowOff>19050</xdr:rowOff>
                  </to>
                </anchor>
              </controlPr>
            </control>
          </mc:Choice>
        </mc:AlternateContent>
        <mc:AlternateContent xmlns:mc="http://schemas.openxmlformats.org/markup-compatibility/2006">
          <mc:Choice Requires="x14">
            <control shapeId="680966" r:id="rId10" name="Check Box 26">
              <controlPr defaultSize="0" autoFill="0" autoLine="0" autoPict="0">
                <anchor moveWithCells="1" sizeWithCells="1">
                  <from>
                    <xdr:col>19</xdr:col>
                    <xdr:colOff>57150</xdr:colOff>
                    <xdr:row>8</xdr:row>
                    <xdr:rowOff>161925</xdr:rowOff>
                  </from>
                  <to>
                    <xdr:col>23</xdr:col>
                    <xdr:colOff>19050</xdr:colOff>
                    <xdr:row>10</xdr:row>
                    <xdr:rowOff>28575</xdr:rowOff>
                  </to>
                </anchor>
              </controlPr>
            </control>
          </mc:Choice>
        </mc:AlternateContent>
        <mc:AlternateContent xmlns:mc="http://schemas.openxmlformats.org/markup-compatibility/2006">
          <mc:Choice Requires="x14">
            <control shapeId="680967" r:id="rId11" name="Check Box 27">
              <controlPr defaultSize="0" autoFill="0" autoLine="0" autoPict="0">
                <anchor moveWithCells="1" sizeWithCells="1">
                  <from>
                    <xdr:col>22</xdr:col>
                    <xdr:colOff>76200</xdr:colOff>
                    <xdr:row>8</xdr:row>
                    <xdr:rowOff>161925</xdr:rowOff>
                  </from>
                  <to>
                    <xdr:col>26</xdr:col>
                    <xdr:colOff>38100</xdr:colOff>
                    <xdr:row>10</xdr:row>
                    <xdr:rowOff>28575</xdr:rowOff>
                  </to>
                </anchor>
              </controlPr>
            </control>
          </mc:Choice>
        </mc:AlternateContent>
        <mc:AlternateContent xmlns:mc="http://schemas.openxmlformats.org/markup-compatibility/2006">
          <mc:Choice Requires="x14">
            <control shapeId="2" r:id="rId12" name="Check Box 32">
              <controlPr defaultSize="0" autoFill="0" autoLine="0" autoPict="0">
                <anchor moveWithCells="1" sizeWithCells="1">
                  <from>
                    <xdr:col>19</xdr:col>
                    <xdr:colOff>57150</xdr:colOff>
                    <xdr:row>15</xdr:row>
                    <xdr:rowOff>161925</xdr:rowOff>
                  </from>
                  <to>
                    <xdr:col>23</xdr:col>
                    <xdr:colOff>19050</xdr:colOff>
                    <xdr:row>17</xdr:row>
                    <xdr:rowOff>38100</xdr:rowOff>
                  </to>
                </anchor>
              </controlPr>
            </control>
          </mc:Choice>
        </mc:AlternateContent>
        <mc:AlternateContent xmlns:mc="http://schemas.openxmlformats.org/markup-compatibility/2006">
          <mc:Choice Requires="x14">
            <control shapeId="3" r:id="rId13" name="Check Box 33">
              <controlPr defaultSize="0" autoFill="0" autoLine="0" autoPict="0">
                <anchor moveWithCells="1" sizeWithCells="1">
                  <from>
                    <xdr:col>22</xdr:col>
                    <xdr:colOff>66675</xdr:colOff>
                    <xdr:row>15</xdr:row>
                    <xdr:rowOff>161925</xdr:rowOff>
                  </from>
                  <to>
                    <xdr:col>26</xdr:col>
                    <xdr:colOff>28575</xdr:colOff>
                    <xdr:row>17</xdr:row>
                    <xdr:rowOff>38100</xdr:rowOff>
                  </to>
                </anchor>
              </controlPr>
            </control>
          </mc:Choice>
        </mc:AlternateContent>
        <mc:AlternateContent xmlns:mc="http://schemas.openxmlformats.org/markup-compatibility/2006">
          <mc:Choice Requires="x14">
            <control shapeId="680987" r:id="rId14" name="Check Box 32">
              <controlPr defaultSize="0" autoFill="0" autoLine="0" autoPict="0">
                <anchor moveWithCells="1" sizeWithCells="1">
                  <from>
                    <xdr:col>19</xdr:col>
                    <xdr:colOff>57150</xdr:colOff>
                    <xdr:row>43</xdr:row>
                    <xdr:rowOff>161925</xdr:rowOff>
                  </from>
                  <to>
                    <xdr:col>23</xdr:col>
                    <xdr:colOff>19050</xdr:colOff>
                    <xdr:row>45</xdr:row>
                    <xdr:rowOff>28575</xdr:rowOff>
                  </to>
                </anchor>
              </controlPr>
            </control>
          </mc:Choice>
        </mc:AlternateContent>
        <mc:AlternateContent xmlns:mc="http://schemas.openxmlformats.org/markup-compatibility/2006">
          <mc:Choice Requires="x14">
            <control shapeId="680988" r:id="rId15" name="Check Box 33">
              <controlPr defaultSize="0" autoFill="0" autoLine="0" autoPict="0">
                <anchor moveWithCells="1" sizeWithCells="1">
                  <from>
                    <xdr:col>22</xdr:col>
                    <xdr:colOff>66675</xdr:colOff>
                    <xdr:row>43</xdr:row>
                    <xdr:rowOff>161925</xdr:rowOff>
                  </from>
                  <to>
                    <xdr:col>26</xdr:col>
                    <xdr:colOff>28575</xdr:colOff>
                    <xdr:row>45</xdr:row>
                    <xdr:rowOff>28575</xdr:rowOff>
                  </to>
                </anchor>
              </controlPr>
            </control>
          </mc:Choice>
        </mc:AlternateContent>
        <mc:AlternateContent xmlns:mc="http://schemas.openxmlformats.org/markup-compatibility/2006">
          <mc:Choice Requires="x14">
            <control shapeId="680989" r:id="rId16" name="Check Box 32">
              <controlPr defaultSize="0" autoFill="0" autoLine="0" autoPict="0">
                <anchor moveWithCells="1" sizeWithCells="1">
                  <from>
                    <xdr:col>19</xdr:col>
                    <xdr:colOff>57150</xdr:colOff>
                    <xdr:row>50</xdr:row>
                    <xdr:rowOff>0</xdr:rowOff>
                  </from>
                  <to>
                    <xdr:col>23</xdr:col>
                    <xdr:colOff>19050</xdr:colOff>
                    <xdr:row>51</xdr:row>
                    <xdr:rowOff>0</xdr:rowOff>
                  </to>
                </anchor>
              </controlPr>
            </control>
          </mc:Choice>
        </mc:AlternateContent>
        <mc:AlternateContent xmlns:mc="http://schemas.openxmlformats.org/markup-compatibility/2006">
          <mc:Choice Requires="x14">
            <control shapeId="4" r:id="rId17" name="Check Box 33">
              <controlPr defaultSize="0" autoFill="0" autoLine="0" autoPict="0">
                <anchor moveWithCells="1" sizeWithCells="1">
                  <from>
                    <xdr:col>22</xdr:col>
                    <xdr:colOff>66675</xdr:colOff>
                    <xdr:row>50</xdr:row>
                    <xdr:rowOff>0</xdr:rowOff>
                  </from>
                  <to>
                    <xdr:col>26</xdr:col>
                    <xdr:colOff>28575</xdr:colOff>
                    <xdr:row>51</xdr:row>
                    <xdr:rowOff>0</xdr:rowOff>
                  </to>
                </anchor>
              </controlPr>
            </control>
          </mc:Choice>
        </mc:AlternateContent>
        <mc:AlternateContent xmlns:mc="http://schemas.openxmlformats.org/markup-compatibility/2006">
          <mc:Choice Requires="x14">
            <control shapeId="680994" r:id="rId18" name="Check Box 34">
              <controlPr defaultSize="0" autoFill="0" autoLine="0" autoPict="0">
                <anchor moveWithCells="1" sizeWithCells="1">
                  <from>
                    <xdr:col>18</xdr:col>
                    <xdr:colOff>0</xdr:colOff>
                    <xdr:row>29</xdr:row>
                    <xdr:rowOff>0</xdr:rowOff>
                  </from>
                  <to>
                    <xdr:col>21</xdr:col>
                    <xdr:colOff>133350</xdr:colOff>
                    <xdr:row>30</xdr:row>
                    <xdr:rowOff>0</xdr:rowOff>
                  </to>
                </anchor>
              </controlPr>
            </control>
          </mc:Choice>
        </mc:AlternateContent>
        <mc:AlternateContent xmlns:mc="http://schemas.openxmlformats.org/markup-compatibility/2006">
          <mc:Choice Requires="x14">
            <control shapeId="680995" r:id="rId19" name="Check Box 35">
              <controlPr defaultSize="0" autoFill="0" autoLine="0" autoPict="0">
                <anchor moveWithCells="1" sizeWithCells="1">
                  <from>
                    <xdr:col>21</xdr:col>
                    <xdr:colOff>9525</xdr:colOff>
                    <xdr:row>29</xdr:row>
                    <xdr:rowOff>0</xdr:rowOff>
                  </from>
                  <to>
                    <xdr:col>24</xdr:col>
                    <xdr:colOff>152400</xdr:colOff>
                    <xdr:row>30</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467F-B56C-4C70-9035-F10F94602F5A}">
  <sheetPr>
    <tabColor theme="8" tint="0.59999389629810485"/>
  </sheetPr>
  <dimension ref="A1:BC68"/>
  <sheetViews>
    <sheetView showGridLines="0" view="pageBreakPreview" zoomScaleNormal="100" zoomScaleSheetLayoutView="100" workbookViewId="0">
      <selection activeCell="E7" sqref="E7:Y8"/>
    </sheetView>
  </sheetViews>
  <sheetFormatPr defaultColWidth="8" defaultRowHeight="12"/>
  <cols>
    <col min="1" max="2" width="1.375" style="22" customWidth="1"/>
    <col min="3" max="40" width="2.375" style="22" customWidth="1"/>
    <col min="41" max="75" width="2.625" style="22" customWidth="1"/>
    <col min="76" max="16384" width="8" style="22"/>
  </cols>
  <sheetData>
    <row r="1" spans="1:55" ht="14.1" customHeight="1">
      <c r="A1" s="1337" t="s">
        <v>1474</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N1" s="194"/>
      <c r="AO1" s="194"/>
      <c r="AP1" s="194"/>
      <c r="AQ1" s="194"/>
      <c r="AR1" s="194"/>
    </row>
    <row r="2" spans="1:55" ht="5.0999999999999996" customHeight="1" thickBot="1"/>
    <row r="3" spans="1:55" ht="14.1" customHeight="1">
      <c r="B3" s="1339" t="s">
        <v>285</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2625"/>
      <c r="AA3" s="1858" t="s">
        <v>117</v>
      </c>
      <c r="AB3" s="1340"/>
      <c r="AC3" s="1340"/>
      <c r="AD3" s="1340"/>
      <c r="AE3" s="1340"/>
      <c r="AF3" s="1340"/>
      <c r="AG3" s="1340"/>
      <c r="AH3" s="1340"/>
      <c r="AI3" s="1340"/>
      <c r="AJ3" s="1340"/>
      <c r="AK3" s="1340"/>
      <c r="AL3" s="1859"/>
    </row>
    <row r="4" spans="1:55" ht="6.95" customHeight="1">
      <c r="B4" s="196"/>
      <c r="C4" s="197"/>
      <c r="D4" s="197"/>
      <c r="E4" s="197"/>
      <c r="F4" s="197"/>
      <c r="G4" s="197"/>
      <c r="H4" s="197"/>
      <c r="I4" s="197"/>
      <c r="J4" s="197"/>
      <c r="K4" s="197"/>
      <c r="L4" s="197"/>
      <c r="M4" s="197"/>
      <c r="N4" s="197"/>
      <c r="O4" s="197"/>
      <c r="P4" s="197"/>
      <c r="Q4" s="197"/>
      <c r="R4" s="197"/>
      <c r="S4" s="197"/>
      <c r="T4" s="197"/>
      <c r="U4" s="197"/>
      <c r="V4" s="197"/>
      <c r="W4" s="197"/>
      <c r="X4" s="197"/>
      <c r="Y4" s="197"/>
      <c r="Z4" s="197"/>
      <c r="AA4" s="241"/>
      <c r="AB4" s="197"/>
      <c r="AC4" s="197"/>
      <c r="AD4" s="197"/>
      <c r="AE4" s="197"/>
      <c r="AF4" s="197"/>
      <c r="AG4" s="197"/>
      <c r="AH4" s="197"/>
      <c r="AI4" s="197"/>
      <c r="AJ4" s="197"/>
      <c r="AK4" s="197"/>
      <c r="AL4" s="242"/>
      <c r="AM4" s="34"/>
    </row>
    <row r="5" spans="1:55" ht="14.1" customHeight="1">
      <c r="A5" s="23"/>
      <c r="B5" s="29"/>
      <c r="C5" s="23"/>
      <c r="D5" s="136" t="s">
        <v>32</v>
      </c>
      <c r="E5" s="1740" t="s">
        <v>1476</v>
      </c>
      <c r="F5" s="1740"/>
      <c r="G5" s="1740"/>
      <c r="H5" s="1740"/>
      <c r="I5" s="1740"/>
      <c r="J5" s="1740"/>
      <c r="K5" s="1740"/>
      <c r="L5" s="1740"/>
      <c r="M5" s="1740"/>
      <c r="N5" s="1740"/>
      <c r="O5" s="1740"/>
      <c r="P5" s="1740"/>
      <c r="Q5" s="1740"/>
      <c r="R5" s="1740"/>
      <c r="S5" s="1740"/>
      <c r="T5" s="1740"/>
      <c r="U5" s="1740"/>
      <c r="V5" s="1740"/>
      <c r="W5" s="1740"/>
      <c r="X5" s="1740"/>
      <c r="Y5" s="1740"/>
      <c r="Z5" s="23"/>
      <c r="AA5" s="169" t="s">
        <v>126</v>
      </c>
      <c r="AB5" s="1707" t="s">
        <v>1620</v>
      </c>
      <c r="AC5" s="1707"/>
      <c r="AD5" s="1707"/>
      <c r="AE5" s="1707"/>
      <c r="AF5" s="1707"/>
      <c r="AG5" s="1707"/>
      <c r="AH5" s="1707"/>
      <c r="AI5" s="1707"/>
      <c r="AJ5" s="1707"/>
      <c r="AK5" s="1707"/>
      <c r="AL5" s="161"/>
      <c r="AM5" s="34"/>
    </row>
    <row r="6" spans="1:55" ht="14.1" customHeight="1">
      <c r="A6" s="23"/>
      <c r="B6" s="29"/>
      <c r="C6" s="23"/>
      <c r="E6" s="1740"/>
      <c r="F6" s="1740"/>
      <c r="G6" s="1740"/>
      <c r="H6" s="1740"/>
      <c r="I6" s="1740"/>
      <c r="J6" s="1740"/>
      <c r="K6" s="1740"/>
      <c r="L6" s="1740"/>
      <c r="M6" s="1740"/>
      <c r="N6" s="1740"/>
      <c r="O6" s="1740"/>
      <c r="P6" s="1740"/>
      <c r="Q6" s="1740"/>
      <c r="R6" s="1740"/>
      <c r="S6" s="1740"/>
      <c r="T6" s="1740"/>
      <c r="U6" s="1740"/>
      <c r="V6" s="1740"/>
      <c r="W6" s="1740"/>
      <c r="X6" s="1740"/>
      <c r="Y6" s="1740"/>
      <c r="Z6" s="23"/>
      <c r="AA6" s="169"/>
      <c r="AB6" s="1707"/>
      <c r="AC6" s="1707"/>
      <c r="AD6" s="1707"/>
      <c r="AE6" s="1707"/>
      <c r="AF6" s="1707"/>
      <c r="AG6" s="1707"/>
      <c r="AH6" s="1707"/>
      <c r="AI6" s="1707"/>
      <c r="AJ6" s="1707"/>
      <c r="AK6" s="1707"/>
      <c r="AL6" s="161"/>
      <c r="AM6" s="34"/>
    </row>
    <row r="7" spans="1:55" ht="14.1" customHeight="1">
      <c r="A7" s="23"/>
      <c r="B7" s="29"/>
      <c r="C7" s="23"/>
      <c r="E7" s="2892"/>
      <c r="F7" s="2892"/>
      <c r="G7" s="2892"/>
      <c r="H7" s="2892"/>
      <c r="I7" s="2892"/>
      <c r="J7" s="2892"/>
      <c r="K7" s="2892"/>
      <c r="L7" s="2892"/>
      <c r="M7" s="2892"/>
      <c r="N7" s="2892"/>
      <c r="O7" s="2892"/>
      <c r="P7" s="2892"/>
      <c r="Q7" s="2892"/>
      <c r="R7" s="2892"/>
      <c r="S7" s="2892"/>
      <c r="T7" s="2892"/>
      <c r="U7" s="2892"/>
      <c r="V7" s="2892"/>
      <c r="W7" s="2892"/>
      <c r="X7" s="2892"/>
      <c r="Y7" s="2892"/>
      <c r="Z7" s="23"/>
      <c r="AA7" s="31"/>
      <c r="AB7" s="1707"/>
      <c r="AC7" s="1707"/>
      <c r="AD7" s="1707"/>
      <c r="AE7" s="1707"/>
      <c r="AF7" s="1707"/>
      <c r="AG7" s="1707"/>
      <c r="AH7" s="1707"/>
      <c r="AI7" s="1707"/>
      <c r="AJ7" s="1707"/>
      <c r="AK7" s="1707"/>
      <c r="AL7" s="28"/>
      <c r="AM7" s="34"/>
    </row>
    <row r="8" spans="1:55" ht="14.1" customHeight="1">
      <c r="A8" s="23"/>
      <c r="B8" s="29"/>
      <c r="C8" s="23"/>
      <c r="E8" s="2892"/>
      <c r="F8" s="2892"/>
      <c r="G8" s="2892"/>
      <c r="H8" s="2892"/>
      <c r="I8" s="2892"/>
      <c r="J8" s="2892"/>
      <c r="K8" s="2892"/>
      <c r="L8" s="2892"/>
      <c r="M8" s="2892"/>
      <c r="N8" s="2892"/>
      <c r="O8" s="2892"/>
      <c r="P8" s="2892"/>
      <c r="Q8" s="2892"/>
      <c r="R8" s="2892"/>
      <c r="S8" s="2892"/>
      <c r="T8" s="2892"/>
      <c r="U8" s="2892"/>
      <c r="V8" s="2892"/>
      <c r="W8" s="2892"/>
      <c r="X8" s="2892"/>
      <c r="Y8" s="2892"/>
      <c r="Z8" s="23"/>
      <c r="AA8" s="31"/>
      <c r="AB8" s="1707"/>
      <c r="AC8" s="1707"/>
      <c r="AD8" s="1707"/>
      <c r="AE8" s="1707"/>
      <c r="AF8" s="1707"/>
      <c r="AG8" s="1707"/>
      <c r="AH8" s="1707"/>
      <c r="AI8" s="1707"/>
      <c r="AJ8" s="1707"/>
      <c r="AK8" s="1707"/>
      <c r="AL8" s="28"/>
      <c r="AM8" s="34"/>
    </row>
    <row r="9" spans="1:55" ht="14.1" customHeight="1">
      <c r="A9" s="23"/>
      <c r="B9" s="29"/>
      <c r="C9" s="23"/>
      <c r="Z9" s="23"/>
      <c r="AA9" s="90"/>
      <c r="AB9" s="1707"/>
      <c r="AC9" s="1707"/>
      <c r="AD9" s="1707"/>
      <c r="AE9" s="1707"/>
      <c r="AF9" s="1707"/>
      <c r="AG9" s="1707"/>
      <c r="AH9" s="1707"/>
      <c r="AI9" s="1707"/>
      <c r="AJ9" s="1707"/>
      <c r="AK9" s="1707"/>
      <c r="AL9" s="28"/>
      <c r="AM9" s="34"/>
    </row>
    <row r="10" spans="1:55" ht="14.1" customHeight="1">
      <c r="A10" s="23"/>
      <c r="B10" s="1736" t="s">
        <v>450</v>
      </c>
      <c r="C10" s="1462"/>
      <c r="D10" s="1737" t="s">
        <v>1477</v>
      </c>
      <c r="E10" s="1737"/>
      <c r="F10" s="1737"/>
      <c r="G10" s="1737"/>
      <c r="H10" s="1737"/>
      <c r="I10" s="1737"/>
      <c r="J10" s="1737"/>
      <c r="K10" s="1737"/>
      <c r="L10" s="1737"/>
      <c r="M10" s="1737"/>
      <c r="N10" s="1737"/>
      <c r="O10" s="1737"/>
      <c r="P10" s="1737"/>
      <c r="Q10" s="1737"/>
      <c r="R10" s="1737"/>
      <c r="S10" s="1737"/>
      <c r="T10" s="1737"/>
      <c r="U10" s="1737"/>
      <c r="V10" s="1737"/>
      <c r="W10" s="1737"/>
      <c r="X10" s="1737"/>
      <c r="Y10" s="1737"/>
      <c r="Z10" s="23"/>
      <c r="AA10" s="169" t="s">
        <v>15</v>
      </c>
      <c r="AB10" s="1707" t="s">
        <v>579</v>
      </c>
      <c r="AC10" s="1707"/>
      <c r="AD10" s="1707"/>
      <c r="AE10" s="1707"/>
      <c r="AF10" s="1707"/>
      <c r="AG10" s="1707"/>
      <c r="AH10" s="1707"/>
      <c r="AI10" s="1707"/>
      <c r="AJ10" s="1707"/>
      <c r="AK10" s="1707"/>
      <c r="AL10" s="28"/>
      <c r="AM10" s="34"/>
    </row>
    <row r="11" spans="1:55" ht="14.1" customHeight="1">
      <c r="A11" s="23"/>
      <c r="B11" s="29"/>
      <c r="D11" s="136" t="s">
        <v>35</v>
      </c>
      <c r="E11" s="1737" t="s">
        <v>899</v>
      </c>
      <c r="F11" s="1737"/>
      <c r="G11" s="1737"/>
      <c r="H11" s="1737"/>
      <c r="I11" s="1737"/>
      <c r="J11" s="1737"/>
      <c r="K11" s="1737"/>
      <c r="L11" s="1737"/>
      <c r="M11" s="1737"/>
      <c r="N11" s="1737"/>
      <c r="O11" s="1737"/>
      <c r="P11" s="1737"/>
      <c r="Q11" s="1737"/>
      <c r="R11" s="1737"/>
      <c r="S11" s="1737"/>
      <c r="T11" s="1737"/>
      <c r="U11" s="1737"/>
      <c r="V11" s="1737"/>
      <c r="W11" s="1737"/>
      <c r="X11" s="1737"/>
      <c r="Y11" s="1737"/>
      <c r="Z11" s="23"/>
      <c r="AA11" s="36"/>
      <c r="AB11" s="1707"/>
      <c r="AC11" s="1707"/>
      <c r="AD11" s="1707"/>
      <c r="AE11" s="1707"/>
      <c r="AF11" s="1707"/>
      <c r="AG11" s="1707"/>
      <c r="AH11" s="1707"/>
      <c r="AI11" s="1707"/>
      <c r="AJ11" s="1707"/>
      <c r="AK11" s="1707"/>
      <c r="AL11" s="32"/>
      <c r="AM11" s="34"/>
    </row>
    <row r="12" spans="1:55" ht="14.1" customHeight="1">
      <c r="A12" s="23"/>
      <c r="B12" s="29"/>
      <c r="C12" s="23"/>
      <c r="D12" s="23"/>
      <c r="F12" s="23"/>
      <c r="H12" s="23"/>
      <c r="I12" s="23"/>
      <c r="J12" s="23"/>
      <c r="K12" s="23"/>
      <c r="L12" s="23"/>
      <c r="M12" s="23"/>
      <c r="N12" s="23"/>
      <c r="O12" s="23"/>
      <c r="P12" s="23"/>
      <c r="Q12" s="23"/>
      <c r="R12" s="40"/>
      <c r="S12" s="40"/>
      <c r="T12" s="26"/>
      <c r="U12" s="41"/>
      <c r="V12" s="41"/>
      <c r="W12" s="23"/>
      <c r="X12" s="23"/>
      <c r="Y12" s="23"/>
      <c r="AA12" s="169" t="s">
        <v>500</v>
      </c>
      <c r="AB12" s="1707" t="s">
        <v>815</v>
      </c>
      <c r="AC12" s="1707"/>
      <c r="AD12" s="1707"/>
      <c r="AE12" s="1707"/>
      <c r="AF12" s="1707"/>
      <c r="AG12" s="1707"/>
      <c r="AH12" s="1707"/>
      <c r="AI12" s="1707"/>
      <c r="AJ12" s="1707"/>
      <c r="AK12" s="1707"/>
      <c r="AL12" s="32"/>
      <c r="AM12" s="34"/>
    </row>
    <row r="13" spans="1:55" ht="14.1" customHeight="1">
      <c r="A13" s="23"/>
      <c r="B13" s="29"/>
      <c r="C13" s="23"/>
      <c r="E13" s="2155" t="s">
        <v>289</v>
      </c>
      <c r="F13" s="2155"/>
      <c r="G13" s="2155"/>
      <c r="H13" s="2155"/>
      <c r="I13" s="2155"/>
      <c r="J13" s="2155"/>
      <c r="K13" s="2155"/>
      <c r="L13" s="2155"/>
      <c r="M13" s="2155"/>
      <c r="N13" s="2155"/>
      <c r="O13" s="2155"/>
      <c r="P13" s="2155"/>
      <c r="Q13" s="2155"/>
      <c r="R13" s="2155"/>
      <c r="S13" s="2155"/>
      <c r="T13" s="2155"/>
      <c r="U13" s="2155"/>
      <c r="V13" s="2155"/>
      <c r="W13" s="2155"/>
      <c r="X13" s="2155"/>
      <c r="Y13" s="2155"/>
      <c r="Z13" s="142"/>
      <c r="AA13" s="36"/>
      <c r="AB13" s="1707"/>
      <c r="AC13" s="1707"/>
      <c r="AD13" s="1707"/>
      <c r="AE13" s="1707"/>
      <c r="AF13" s="1707"/>
      <c r="AG13" s="1707"/>
      <c r="AH13" s="1707"/>
      <c r="AI13" s="1707"/>
      <c r="AJ13" s="1707"/>
      <c r="AK13" s="1707"/>
      <c r="AL13" s="32"/>
      <c r="AM13" s="34"/>
    </row>
    <row r="14" spans="1:55" ht="14.1" customHeight="1">
      <c r="A14" s="23"/>
      <c r="B14" s="1072"/>
      <c r="E14" s="136" t="s">
        <v>15</v>
      </c>
      <c r="F14" s="1737" t="s">
        <v>625</v>
      </c>
      <c r="G14" s="1737"/>
      <c r="H14" s="1737"/>
      <c r="I14" s="1737"/>
      <c r="J14" s="1737"/>
      <c r="K14" s="1737"/>
      <c r="L14" s="1344" t="s">
        <v>626</v>
      </c>
      <c r="M14" s="1344"/>
      <c r="N14" s="2075"/>
      <c r="O14" s="2075"/>
      <c r="P14" s="1344" t="s">
        <v>816</v>
      </c>
      <c r="Q14" s="1344"/>
      <c r="R14" s="1344"/>
      <c r="S14" s="1344"/>
      <c r="T14" s="1344"/>
      <c r="U14" s="1344"/>
      <c r="V14" s="2075"/>
      <c r="W14" s="2075"/>
      <c r="X14" s="22" t="s">
        <v>81</v>
      </c>
      <c r="Z14" s="172"/>
      <c r="AA14" s="31"/>
      <c r="AL14" s="161"/>
      <c r="AM14" s="34"/>
    </row>
    <row r="15" spans="1:55" ht="14.1" customHeight="1">
      <c r="A15" s="23"/>
      <c r="B15" s="29"/>
      <c r="C15" s="23"/>
      <c r="Z15" s="172"/>
      <c r="AA15" s="31"/>
      <c r="AL15" s="161"/>
      <c r="AM15" s="34"/>
      <c r="AY15" s="1344"/>
      <c r="AZ15" s="1344"/>
      <c r="BA15" s="1344"/>
      <c r="BB15" s="1344"/>
      <c r="BC15" s="1344"/>
    </row>
    <row r="16" spans="1:55" ht="14.1" customHeight="1">
      <c r="A16" s="23"/>
      <c r="B16" s="29"/>
      <c r="C16" s="23"/>
      <c r="D16" s="136" t="s">
        <v>32</v>
      </c>
      <c r="E16" s="2155" t="s">
        <v>1080</v>
      </c>
      <c r="F16" s="2155"/>
      <c r="G16" s="2155"/>
      <c r="H16" s="2155"/>
      <c r="I16" s="2155"/>
      <c r="J16" s="2155"/>
      <c r="K16" s="2155"/>
      <c r="L16" s="2155"/>
      <c r="M16" s="2155"/>
      <c r="N16" s="2155"/>
      <c r="O16" s="2155"/>
      <c r="P16" s="2155"/>
      <c r="Q16" s="2155"/>
      <c r="R16" s="2155"/>
      <c r="S16" s="2155"/>
      <c r="T16" s="2155"/>
      <c r="U16" s="2155"/>
      <c r="V16" s="2155"/>
      <c r="W16" s="2155"/>
      <c r="X16" s="2155"/>
      <c r="Y16" s="2155"/>
      <c r="AA16" s="31"/>
      <c r="AL16" s="161"/>
      <c r="AM16" s="34"/>
      <c r="AY16" s="105"/>
      <c r="AZ16" s="105"/>
      <c r="BA16" s="105"/>
      <c r="BB16" s="105"/>
      <c r="BC16" s="105"/>
    </row>
    <row r="17" spans="1:39" ht="14.1" customHeight="1">
      <c r="A17" s="23"/>
      <c r="B17" s="29"/>
      <c r="D17" s="136" t="s">
        <v>594</v>
      </c>
      <c r="E17" s="1737" t="s">
        <v>1167</v>
      </c>
      <c r="F17" s="1737"/>
      <c r="G17" s="1737"/>
      <c r="H17" s="1737"/>
      <c r="I17" s="1737"/>
      <c r="J17" s="1737"/>
      <c r="K17" s="1737"/>
      <c r="L17" s="1737"/>
      <c r="M17" s="1737"/>
      <c r="N17" s="1737"/>
      <c r="O17" s="1737"/>
      <c r="P17" s="1737"/>
      <c r="Q17" s="1737"/>
      <c r="R17" s="1737"/>
      <c r="S17" s="1737"/>
      <c r="T17" s="1737"/>
      <c r="U17" s="1737"/>
      <c r="V17" s="1737"/>
      <c r="W17" s="1737"/>
      <c r="X17" s="1737"/>
      <c r="Y17" s="1737"/>
      <c r="Z17" s="23"/>
      <c r="AA17" s="31"/>
      <c r="AL17" s="161"/>
      <c r="AM17" s="34"/>
    </row>
    <row r="18" spans="1:39" ht="14.1" customHeight="1">
      <c r="A18" s="23"/>
      <c r="B18" s="34"/>
      <c r="E18" s="2892"/>
      <c r="F18" s="2892"/>
      <c r="G18" s="2892"/>
      <c r="H18" s="2892"/>
      <c r="I18" s="2892"/>
      <c r="J18" s="2892"/>
      <c r="K18" s="2892"/>
      <c r="L18" s="2892"/>
      <c r="M18" s="2892"/>
      <c r="N18" s="2892"/>
      <c r="O18" s="2892"/>
      <c r="P18" s="2892"/>
      <c r="Q18" s="2892"/>
      <c r="R18" s="2892"/>
      <c r="S18" s="2892"/>
      <c r="T18" s="2892"/>
      <c r="U18" s="2892"/>
      <c r="V18" s="2892"/>
      <c r="W18" s="2892"/>
      <c r="X18" s="2892"/>
      <c r="Y18" s="2892"/>
      <c r="Z18" s="2892"/>
      <c r="AA18" s="2892"/>
      <c r="AB18" s="2892"/>
      <c r="AC18" s="2892"/>
      <c r="AD18" s="2892"/>
      <c r="AE18" s="2892"/>
      <c r="AF18" s="2892"/>
      <c r="AG18" s="2892"/>
      <c r="AH18" s="2892"/>
      <c r="AI18" s="2892"/>
      <c r="AJ18" s="2892"/>
      <c r="AK18" s="47"/>
      <c r="AL18" s="206"/>
      <c r="AM18" s="34"/>
    </row>
    <row r="19" spans="1:39" ht="14.1" customHeight="1">
      <c r="A19" s="23"/>
      <c r="B19" s="34"/>
      <c r="E19" s="2892"/>
      <c r="F19" s="2892"/>
      <c r="G19" s="2892"/>
      <c r="H19" s="2892"/>
      <c r="I19" s="2892"/>
      <c r="J19" s="2892"/>
      <c r="K19" s="2892"/>
      <c r="L19" s="2892"/>
      <c r="M19" s="2892"/>
      <c r="N19" s="2892"/>
      <c r="O19" s="2892"/>
      <c r="P19" s="2892"/>
      <c r="Q19" s="2892"/>
      <c r="R19" s="2892"/>
      <c r="S19" s="2892"/>
      <c r="T19" s="2892"/>
      <c r="U19" s="2892"/>
      <c r="V19" s="2892"/>
      <c r="W19" s="2892"/>
      <c r="X19" s="2892"/>
      <c r="Y19" s="2892"/>
      <c r="Z19" s="2892"/>
      <c r="AA19" s="2892"/>
      <c r="AB19" s="2892"/>
      <c r="AC19" s="2892"/>
      <c r="AD19" s="2892"/>
      <c r="AE19" s="2892"/>
      <c r="AF19" s="2892"/>
      <c r="AG19" s="2892"/>
      <c r="AH19" s="2892"/>
      <c r="AI19" s="2892"/>
      <c r="AJ19" s="2892"/>
      <c r="AK19" s="47"/>
      <c r="AL19" s="206"/>
      <c r="AM19" s="34"/>
    </row>
    <row r="20" spans="1:39" ht="14.1" customHeight="1">
      <c r="A20" s="23"/>
      <c r="B20" s="34"/>
      <c r="Z20" s="23"/>
      <c r="AA20" s="31"/>
      <c r="AL20" s="1093"/>
      <c r="AM20" s="34"/>
    </row>
    <row r="21" spans="1:39" ht="14.1" customHeight="1">
      <c r="A21" s="23"/>
      <c r="B21" s="29"/>
      <c r="C21" s="23"/>
      <c r="D21" s="171" t="s">
        <v>38</v>
      </c>
      <c r="E21" s="1740" t="s">
        <v>627</v>
      </c>
      <c r="F21" s="1740"/>
      <c r="G21" s="1740"/>
      <c r="H21" s="1740"/>
      <c r="I21" s="1740"/>
      <c r="J21" s="1740"/>
      <c r="K21" s="1740"/>
      <c r="L21" s="1740"/>
      <c r="M21" s="1740"/>
      <c r="N21" s="1740"/>
      <c r="O21" s="1740"/>
      <c r="P21" s="1740"/>
      <c r="Q21" s="1740"/>
      <c r="R21" s="1740"/>
      <c r="S21" s="1740"/>
      <c r="T21" s="1740"/>
      <c r="U21" s="1740"/>
      <c r="V21" s="1740"/>
      <c r="W21" s="1740"/>
      <c r="X21" s="1740"/>
      <c r="Y21" s="1740"/>
      <c r="Z21" s="165"/>
      <c r="AA21" s="169" t="s">
        <v>15</v>
      </c>
      <c r="AB21" s="2897" t="s">
        <v>900</v>
      </c>
      <c r="AC21" s="2897"/>
      <c r="AD21" s="2897"/>
      <c r="AE21" s="2897"/>
      <c r="AF21" s="2897"/>
      <c r="AG21" s="2897"/>
      <c r="AH21" s="2897"/>
      <c r="AI21" s="2897"/>
      <c r="AJ21" s="2897"/>
      <c r="AK21" s="2897"/>
      <c r="AL21" s="1093"/>
      <c r="AM21" s="34"/>
    </row>
    <row r="22" spans="1:39" ht="14.1" customHeight="1">
      <c r="A22" s="23"/>
      <c r="B22" s="29"/>
      <c r="C22" s="23"/>
      <c r="E22" s="1740"/>
      <c r="F22" s="1740"/>
      <c r="G22" s="1740"/>
      <c r="H22" s="1740"/>
      <c r="I22" s="1740"/>
      <c r="J22" s="1740"/>
      <c r="K22" s="1740"/>
      <c r="L22" s="1740"/>
      <c r="M22" s="1740"/>
      <c r="N22" s="1740"/>
      <c r="O22" s="1740"/>
      <c r="P22" s="1740"/>
      <c r="Q22" s="1740"/>
      <c r="R22" s="1740"/>
      <c r="S22" s="1740"/>
      <c r="T22" s="1740"/>
      <c r="U22" s="1740"/>
      <c r="V22" s="1740"/>
      <c r="W22" s="1740"/>
      <c r="X22" s="1740"/>
      <c r="Y22" s="1740"/>
      <c r="Z22" s="165"/>
      <c r="AA22" s="31"/>
      <c r="AL22" s="206"/>
      <c r="AM22" s="34"/>
    </row>
    <row r="23" spans="1:39" ht="14.1" customHeight="1">
      <c r="A23" s="23"/>
      <c r="B23" s="37"/>
      <c r="C23" s="38"/>
      <c r="E23" s="23"/>
      <c r="F23" s="23"/>
      <c r="G23" s="23"/>
      <c r="H23" s="23"/>
      <c r="I23" s="23"/>
      <c r="J23" s="23"/>
      <c r="K23" s="23"/>
      <c r="L23" s="23"/>
      <c r="M23" s="23"/>
      <c r="Z23" s="23"/>
      <c r="AA23" s="36"/>
      <c r="AB23" s="160"/>
      <c r="AC23" s="160"/>
      <c r="AD23" s="160"/>
      <c r="AE23" s="160"/>
      <c r="AF23" s="160"/>
      <c r="AG23" s="160"/>
      <c r="AH23" s="160"/>
      <c r="AI23" s="160"/>
      <c r="AJ23" s="160"/>
      <c r="AK23" s="160"/>
      <c r="AL23" s="206"/>
      <c r="AM23" s="34"/>
    </row>
    <row r="24" spans="1:39" ht="14.1" customHeight="1">
      <c r="B24" s="29"/>
      <c r="D24" s="136" t="s">
        <v>307</v>
      </c>
      <c r="E24" s="2155" t="s">
        <v>1299</v>
      </c>
      <c r="F24" s="2155"/>
      <c r="G24" s="2155"/>
      <c r="H24" s="2155"/>
      <c r="I24" s="2155"/>
      <c r="J24" s="2155"/>
      <c r="K24" s="2155"/>
      <c r="L24" s="2155"/>
      <c r="M24" s="2155"/>
      <c r="N24" s="2155"/>
      <c r="O24" s="2155"/>
      <c r="P24" s="2155"/>
      <c r="Q24" s="2155"/>
      <c r="R24" s="2155"/>
      <c r="S24" s="2155"/>
      <c r="T24" s="2155"/>
      <c r="U24" s="2155"/>
      <c r="V24" s="2155"/>
      <c r="W24" s="2155"/>
      <c r="X24" s="2155"/>
      <c r="Y24" s="2155"/>
      <c r="AA24" s="241"/>
      <c r="AB24" s="160"/>
      <c r="AC24" s="160"/>
      <c r="AD24" s="160"/>
      <c r="AE24" s="160"/>
      <c r="AF24" s="160"/>
      <c r="AG24" s="160"/>
      <c r="AH24" s="160"/>
      <c r="AI24" s="160"/>
      <c r="AJ24" s="160"/>
      <c r="AK24" s="160"/>
      <c r="AL24" s="206"/>
      <c r="AM24" s="34"/>
    </row>
    <row r="25" spans="1:39" ht="14.1" customHeight="1">
      <c r="A25" s="23"/>
      <c r="B25" s="29"/>
      <c r="D25" s="136" t="s">
        <v>464</v>
      </c>
      <c r="E25" s="1737" t="s">
        <v>1168</v>
      </c>
      <c r="F25" s="1737"/>
      <c r="G25" s="1737"/>
      <c r="H25" s="1737"/>
      <c r="I25" s="1737"/>
      <c r="J25" s="1737"/>
      <c r="K25" s="1737"/>
      <c r="L25" s="1737"/>
      <c r="M25" s="1737"/>
      <c r="N25" s="1737"/>
      <c r="O25" s="1737"/>
      <c r="P25" s="1737"/>
      <c r="Q25" s="1737"/>
      <c r="R25" s="1737"/>
      <c r="S25" s="1737"/>
      <c r="T25" s="1737"/>
      <c r="U25" s="1737"/>
      <c r="V25" s="1737"/>
      <c r="W25" s="1737"/>
      <c r="X25" s="1737"/>
      <c r="Y25" s="1737"/>
      <c r="Z25" s="172"/>
      <c r="AA25" s="169"/>
      <c r="AB25" s="160"/>
      <c r="AC25" s="160"/>
      <c r="AD25" s="160"/>
      <c r="AE25" s="160"/>
      <c r="AF25" s="160"/>
      <c r="AG25" s="160"/>
      <c r="AH25" s="160"/>
      <c r="AI25" s="160"/>
      <c r="AJ25" s="160"/>
      <c r="AK25" s="160"/>
      <c r="AL25" s="206"/>
      <c r="AM25" s="34"/>
    </row>
    <row r="26" spans="1:39" ht="14.1" customHeight="1">
      <c r="A26" s="23"/>
      <c r="B26" s="29"/>
      <c r="C26" s="23"/>
      <c r="E26" s="2892"/>
      <c r="F26" s="2892"/>
      <c r="G26" s="2892"/>
      <c r="H26" s="2892"/>
      <c r="I26" s="2892"/>
      <c r="J26" s="2892"/>
      <c r="K26" s="2892"/>
      <c r="L26" s="2892"/>
      <c r="M26" s="2892"/>
      <c r="N26" s="2892"/>
      <c r="O26" s="2892"/>
      <c r="P26" s="2892"/>
      <c r="Q26" s="2892"/>
      <c r="R26" s="2892"/>
      <c r="S26" s="2892"/>
      <c r="T26" s="2892"/>
      <c r="U26" s="2892"/>
      <c r="V26" s="2892"/>
      <c r="W26" s="2892"/>
      <c r="X26" s="2892"/>
      <c r="Y26" s="2892"/>
      <c r="Z26" s="172"/>
      <c r="AA26" s="169"/>
      <c r="AB26" s="160"/>
      <c r="AC26" s="160"/>
      <c r="AD26" s="160"/>
      <c r="AE26" s="160"/>
      <c r="AF26" s="160"/>
      <c r="AG26" s="160"/>
      <c r="AH26" s="160"/>
      <c r="AI26" s="160"/>
      <c r="AJ26" s="160"/>
      <c r="AK26" s="160"/>
      <c r="AL26" s="206"/>
      <c r="AM26" s="34"/>
    </row>
    <row r="27" spans="1:39" ht="14.1" customHeight="1">
      <c r="A27" s="23"/>
      <c r="B27" s="198"/>
      <c r="C27" s="23"/>
      <c r="E27" s="2892"/>
      <c r="F27" s="2892"/>
      <c r="G27" s="2892"/>
      <c r="H27" s="2892"/>
      <c r="I27" s="2892"/>
      <c r="J27" s="2892"/>
      <c r="K27" s="2892"/>
      <c r="L27" s="2892"/>
      <c r="M27" s="2892"/>
      <c r="N27" s="2892"/>
      <c r="O27" s="2892"/>
      <c r="P27" s="2892"/>
      <c r="Q27" s="2892"/>
      <c r="R27" s="2892"/>
      <c r="S27" s="2892"/>
      <c r="T27" s="2892"/>
      <c r="U27" s="2892"/>
      <c r="V27" s="2892"/>
      <c r="W27" s="2892"/>
      <c r="X27" s="2892"/>
      <c r="Y27" s="2892"/>
      <c r="Z27" s="172"/>
      <c r="AA27" s="36"/>
      <c r="AB27" s="160"/>
      <c r="AC27" s="160"/>
      <c r="AD27" s="160"/>
      <c r="AE27" s="160"/>
      <c r="AF27" s="160"/>
      <c r="AG27" s="160"/>
      <c r="AH27" s="160"/>
      <c r="AI27" s="160"/>
      <c r="AJ27" s="160"/>
      <c r="AK27" s="160"/>
      <c r="AL27" s="206"/>
      <c r="AM27" s="34"/>
    </row>
    <row r="28" spans="1:39" ht="14.1" customHeight="1">
      <c r="A28" s="23"/>
      <c r="B28" s="29"/>
      <c r="Z28" s="172"/>
      <c r="AA28" s="36"/>
      <c r="AB28" s="167"/>
      <c r="AC28" s="167"/>
      <c r="AD28" s="167"/>
      <c r="AE28" s="167"/>
      <c r="AF28" s="167"/>
      <c r="AG28" s="167"/>
      <c r="AH28" s="167"/>
      <c r="AI28" s="167"/>
      <c r="AJ28" s="167"/>
      <c r="AK28" s="167"/>
      <c r="AL28" s="206"/>
      <c r="AM28" s="34"/>
    </row>
    <row r="29" spans="1:39" ht="14.1" customHeight="1">
      <c r="A29" s="23"/>
      <c r="B29" s="29"/>
      <c r="D29" s="23" t="s">
        <v>308</v>
      </c>
      <c r="E29" s="2155" t="s">
        <v>628</v>
      </c>
      <c r="F29" s="2155"/>
      <c r="G29" s="2155"/>
      <c r="H29" s="2155"/>
      <c r="I29" s="2155"/>
      <c r="J29" s="2155"/>
      <c r="K29" s="2155"/>
      <c r="L29" s="2155"/>
      <c r="M29" s="2155"/>
      <c r="N29" s="2155"/>
      <c r="O29" s="2155"/>
      <c r="P29" s="2155"/>
      <c r="Q29" s="2155"/>
      <c r="R29" s="2155"/>
      <c r="S29" s="2155"/>
      <c r="T29" s="2155"/>
      <c r="U29" s="2155"/>
      <c r="V29" s="2155"/>
      <c r="W29" s="2155"/>
      <c r="X29" s="2155"/>
      <c r="Y29" s="2155"/>
      <c r="AA29" s="36"/>
      <c r="AB29" s="167"/>
      <c r="AC29" s="167"/>
      <c r="AD29" s="167"/>
      <c r="AE29" s="167"/>
      <c r="AF29" s="167"/>
      <c r="AG29" s="167"/>
      <c r="AH29" s="167"/>
      <c r="AI29" s="167"/>
      <c r="AJ29" s="167"/>
      <c r="AK29" s="167"/>
      <c r="AL29" s="206"/>
      <c r="AM29" s="34"/>
    </row>
    <row r="30" spans="1:39" ht="14.1" customHeight="1">
      <c r="A30" s="23"/>
      <c r="B30" s="29"/>
      <c r="Z30" s="23"/>
      <c r="AA30" s="31"/>
      <c r="AL30" s="211"/>
      <c r="AM30" s="34"/>
    </row>
    <row r="31" spans="1:39" ht="14.1" customHeight="1">
      <c r="A31" s="23"/>
      <c r="B31" s="29"/>
      <c r="C31" s="23"/>
      <c r="D31" s="171" t="s">
        <v>453</v>
      </c>
      <c r="E31" s="1740" t="s">
        <v>1081</v>
      </c>
      <c r="F31" s="1740"/>
      <c r="G31" s="1740"/>
      <c r="H31" s="1740"/>
      <c r="I31" s="1740"/>
      <c r="J31" s="1740"/>
      <c r="K31" s="1740"/>
      <c r="L31" s="1740"/>
      <c r="M31" s="1740"/>
      <c r="N31" s="1740"/>
      <c r="O31" s="1740"/>
      <c r="P31" s="1740"/>
      <c r="Q31" s="1740"/>
      <c r="R31" s="1740"/>
      <c r="S31" s="1740"/>
      <c r="T31" s="1740"/>
      <c r="U31" s="1740"/>
      <c r="V31" s="1740"/>
      <c r="W31" s="1740"/>
      <c r="X31" s="1740"/>
      <c r="Y31" s="1740"/>
      <c r="Z31" s="165"/>
      <c r="AA31" s="31"/>
      <c r="AL31" s="834"/>
      <c r="AM31" s="34"/>
    </row>
    <row r="32" spans="1:39" ht="14.1" customHeight="1">
      <c r="A32" s="23"/>
      <c r="B32" s="29"/>
      <c r="E32" s="1740"/>
      <c r="F32" s="1740"/>
      <c r="G32" s="1740"/>
      <c r="H32" s="1740"/>
      <c r="I32" s="1740"/>
      <c r="J32" s="1740"/>
      <c r="K32" s="1740"/>
      <c r="L32" s="1740"/>
      <c r="M32" s="1740"/>
      <c r="N32" s="1740"/>
      <c r="O32" s="1740"/>
      <c r="P32" s="1740"/>
      <c r="Q32" s="1740"/>
      <c r="R32" s="1740"/>
      <c r="S32" s="1740"/>
      <c r="T32" s="1740"/>
      <c r="U32" s="1740"/>
      <c r="V32" s="1740"/>
      <c r="W32" s="1740"/>
      <c r="X32" s="1740"/>
      <c r="Y32" s="1740"/>
      <c r="Z32" s="165"/>
      <c r="AA32" s="31"/>
      <c r="AL32" s="834"/>
      <c r="AM32" s="34"/>
    </row>
    <row r="33" spans="1:39" ht="14.1" customHeight="1">
      <c r="A33" s="23"/>
      <c r="B33" s="29"/>
      <c r="D33" s="23"/>
      <c r="E33" s="1740"/>
      <c r="F33" s="1740"/>
      <c r="G33" s="1740"/>
      <c r="H33" s="1740"/>
      <c r="I33" s="1740"/>
      <c r="J33" s="1740"/>
      <c r="K33" s="1740"/>
      <c r="L33" s="1740"/>
      <c r="M33" s="1740"/>
      <c r="N33" s="1740"/>
      <c r="O33" s="1740"/>
      <c r="P33" s="1740"/>
      <c r="Q33" s="1740"/>
      <c r="R33" s="1740"/>
      <c r="S33" s="1740"/>
      <c r="T33" s="1740"/>
      <c r="U33" s="1740"/>
      <c r="V33" s="1740"/>
      <c r="W33" s="1740"/>
      <c r="X33" s="1740"/>
      <c r="Y33" s="1740"/>
      <c r="Z33" s="165"/>
      <c r="AA33" s="39"/>
      <c r="AB33" s="50"/>
      <c r="AC33" s="50"/>
      <c r="AD33" s="50"/>
      <c r="AE33" s="50"/>
      <c r="AF33" s="50"/>
      <c r="AG33" s="50"/>
      <c r="AH33" s="50"/>
      <c r="AI33" s="50"/>
      <c r="AJ33" s="50"/>
      <c r="AK33" s="50"/>
      <c r="AL33" s="834"/>
      <c r="AM33" s="34"/>
    </row>
    <row r="34" spans="1:39" ht="14.1" customHeight="1">
      <c r="A34" s="23"/>
      <c r="B34" s="34"/>
      <c r="F34" s="23"/>
      <c r="Q34" s="23"/>
      <c r="R34" s="40"/>
      <c r="S34" s="40"/>
      <c r="T34" s="26"/>
      <c r="U34" s="41"/>
      <c r="V34" s="41"/>
      <c r="W34" s="23"/>
      <c r="X34" s="23"/>
      <c r="Y34" s="23"/>
      <c r="AA34" s="871"/>
      <c r="AB34" s="872"/>
      <c r="AC34" s="872"/>
      <c r="AD34" s="872"/>
      <c r="AE34" s="872"/>
      <c r="AF34" s="872"/>
      <c r="AG34" s="872"/>
      <c r="AH34" s="872"/>
      <c r="AI34" s="35"/>
      <c r="AJ34" s="35"/>
      <c r="AK34" s="35"/>
      <c r="AL34" s="211"/>
    </row>
    <row r="35" spans="1:39" ht="14.1" customHeight="1">
      <c r="A35" s="23"/>
      <c r="B35" s="34"/>
      <c r="C35" s="23"/>
      <c r="D35" s="136" t="s">
        <v>630</v>
      </c>
      <c r="E35" s="1737" t="s">
        <v>629</v>
      </c>
      <c r="F35" s="1737"/>
      <c r="G35" s="1737"/>
      <c r="H35" s="1737"/>
      <c r="I35" s="1737"/>
      <c r="J35" s="1737"/>
      <c r="K35" s="1737"/>
      <c r="L35" s="1737"/>
      <c r="M35" s="1737"/>
      <c r="N35" s="1737"/>
      <c r="O35" s="1737"/>
      <c r="P35" s="1737"/>
      <c r="Q35" s="1737"/>
      <c r="R35" s="1737"/>
      <c r="S35" s="1737"/>
      <c r="T35" s="1737"/>
      <c r="U35" s="1737"/>
      <c r="V35" s="1737"/>
      <c r="W35" s="1737"/>
      <c r="X35" s="1737"/>
      <c r="Y35" s="1737"/>
      <c r="AA35" s="31"/>
      <c r="AL35" s="260"/>
    </row>
    <row r="36" spans="1:39" ht="14.1" customHeight="1">
      <c r="A36" s="23"/>
      <c r="B36" s="34"/>
      <c r="AA36" s="31"/>
      <c r="AL36" s="260"/>
    </row>
    <row r="37" spans="1:39" ht="14.1" customHeight="1">
      <c r="A37" s="23"/>
      <c r="B37" s="34"/>
      <c r="D37" s="136" t="s">
        <v>632</v>
      </c>
      <c r="E37" s="1740" t="s">
        <v>631</v>
      </c>
      <c r="F37" s="1740"/>
      <c r="G37" s="1740"/>
      <c r="H37" s="1740"/>
      <c r="I37" s="1740"/>
      <c r="J37" s="1740"/>
      <c r="K37" s="1740"/>
      <c r="L37" s="1740"/>
      <c r="M37" s="1740"/>
      <c r="N37" s="1740"/>
      <c r="O37" s="1740"/>
      <c r="P37" s="1740"/>
      <c r="Q37" s="1740"/>
      <c r="R37" s="1740"/>
      <c r="S37" s="1740"/>
      <c r="T37" s="1740"/>
      <c r="U37" s="1740"/>
      <c r="V37" s="1740"/>
      <c r="W37" s="1740"/>
      <c r="X37" s="1740"/>
      <c r="Y37" s="1740"/>
      <c r="Z37" s="165"/>
      <c r="AA37" s="176" t="s">
        <v>15</v>
      </c>
      <c r="AB37" s="2022" t="s">
        <v>901</v>
      </c>
      <c r="AC37" s="2022"/>
      <c r="AD37" s="2022"/>
      <c r="AE37" s="2022"/>
      <c r="AF37" s="2022"/>
      <c r="AG37" s="2022"/>
      <c r="AH37" s="2022"/>
      <c r="AI37" s="2022"/>
      <c r="AJ37" s="2022"/>
      <c r="AK37" s="2022"/>
      <c r="AL37" s="211"/>
    </row>
    <row r="38" spans="1:39" ht="14.1" customHeight="1">
      <c r="A38" s="23"/>
      <c r="B38" s="34"/>
      <c r="D38" s="23"/>
      <c r="E38" s="1740"/>
      <c r="F38" s="1740"/>
      <c r="G38" s="1740"/>
      <c r="H38" s="1740"/>
      <c r="I38" s="1740"/>
      <c r="J38" s="1740"/>
      <c r="K38" s="1740"/>
      <c r="L38" s="1740"/>
      <c r="M38" s="1740"/>
      <c r="N38" s="1740"/>
      <c r="O38" s="1740"/>
      <c r="P38" s="1740"/>
      <c r="Q38" s="1740"/>
      <c r="R38" s="1740"/>
      <c r="S38" s="1740"/>
      <c r="T38" s="1740"/>
      <c r="U38" s="1740"/>
      <c r="V38" s="1740"/>
      <c r="W38" s="1740"/>
      <c r="X38" s="1740"/>
      <c r="Y38" s="1740"/>
      <c r="Z38" s="165"/>
      <c r="AA38" s="169"/>
      <c r="AB38" s="160"/>
      <c r="AC38" s="160"/>
      <c r="AD38" s="160"/>
      <c r="AE38" s="160"/>
      <c r="AF38" s="160"/>
      <c r="AG38" s="160"/>
      <c r="AH38" s="160"/>
      <c r="AI38" s="160"/>
      <c r="AJ38" s="160"/>
      <c r="AK38" s="160"/>
      <c r="AL38" s="211"/>
    </row>
    <row r="39" spans="1:39" ht="14.1" customHeight="1">
      <c r="A39" s="23"/>
      <c r="B39" s="34"/>
      <c r="E39" s="1740"/>
      <c r="F39" s="1740"/>
      <c r="G39" s="1740"/>
      <c r="H39" s="1740"/>
      <c r="I39" s="1740"/>
      <c r="J39" s="1740"/>
      <c r="K39" s="1740"/>
      <c r="L39" s="1740"/>
      <c r="M39" s="1740"/>
      <c r="N39" s="1740"/>
      <c r="O39" s="1740"/>
      <c r="P39" s="1740"/>
      <c r="Q39" s="1740"/>
      <c r="R39" s="1740"/>
      <c r="S39" s="1740"/>
      <c r="T39" s="1740"/>
      <c r="U39" s="1740"/>
      <c r="V39" s="1740"/>
      <c r="W39" s="1740"/>
      <c r="X39" s="1740"/>
      <c r="Y39" s="1740"/>
      <c r="Z39" s="165"/>
      <c r="AA39" s="162"/>
      <c r="AB39" s="160"/>
      <c r="AC39" s="160"/>
      <c r="AD39" s="160"/>
      <c r="AE39" s="160"/>
      <c r="AF39" s="160"/>
      <c r="AG39" s="160"/>
      <c r="AH39" s="160"/>
      <c r="AI39" s="160"/>
      <c r="AJ39" s="160"/>
      <c r="AK39" s="160"/>
      <c r="AL39" s="211"/>
    </row>
    <row r="40" spans="1:39" ht="14.1" customHeight="1">
      <c r="A40" s="23"/>
      <c r="B40" s="34"/>
      <c r="D40" s="23"/>
      <c r="F40" s="23"/>
      <c r="J40" s="23"/>
      <c r="Q40" s="23"/>
      <c r="R40" s="40"/>
      <c r="S40" s="40"/>
      <c r="T40" s="26"/>
      <c r="U40" s="41"/>
      <c r="V40" s="41"/>
      <c r="W40" s="23"/>
      <c r="X40" s="23"/>
      <c r="Y40" s="23"/>
      <c r="AA40" s="162"/>
      <c r="AB40" s="160"/>
      <c r="AC40" s="160"/>
      <c r="AD40" s="160"/>
      <c r="AE40" s="160"/>
      <c r="AF40" s="160"/>
      <c r="AG40" s="160"/>
      <c r="AH40" s="160"/>
      <c r="AI40" s="160"/>
      <c r="AJ40" s="160"/>
      <c r="AK40" s="160"/>
      <c r="AL40" s="211"/>
    </row>
    <row r="41" spans="1:39" ht="14.1" customHeight="1">
      <c r="A41" s="23"/>
      <c r="B41" s="34"/>
      <c r="D41" s="136" t="s">
        <v>634</v>
      </c>
      <c r="E41" s="1737" t="s">
        <v>633</v>
      </c>
      <c r="F41" s="1737"/>
      <c r="G41" s="1737"/>
      <c r="H41" s="1737"/>
      <c r="I41" s="1737"/>
      <c r="J41" s="1737"/>
      <c r="K41" s="1737"/>
      <c r="L41" s="1737"/>
      <c r="M41" s="1737"/>
      <c r="N41" s="1737"/>
      <c r="O41" s="1737"/>
      <c r="P41" s="1737"/>
      <c r="Q41" s="1737"/>
      <c r="R41" s="1737"/>
      <c r="S41" s="1737"/>
      <c r="T41" s="1737"/>
      <c r="U41" s="1737"/>
      <c r="V41" s="1737"/>
      <c r="W41" s="1737"/>
      <c r="X41" s="1737"/>
      <c r="Y41" s="1737"/>
      <c r="Z41" s="1737"/>
      <c r="AA41" s="39"/>
      <c r="AB41" s="86"/>
      <c r="AC41" s="86"/>
      <c r="AD41" s="35"/>
      <c r="AE41" s="35"/>
      <c r="AF41" s="35"/>
      <c r="AG41" s="35"/>
      <c r="AH41" s="35"/>
      <c r="AI41" s="35"/>
      <c r="AJ41" s="35"/>
      <c r="AK41" s="35"/>
      <c r="AL41" s="211"/>
    </row>
    <row r="42" spans="1:39" ht="14.1" customHeight="1">
      <c r="A42" s="23"/>
      <c r="B42" s="34"/>
      <c r="D42" s="23"/>
      <c r="E42" s="2892"/>
      <c r="F42" s="2892"/>
      <c r="G42" s="2892"/>
      <c r="H42" s="2892"/>
      <c r="I42" s="2892"/>
      <c r="J42" s="2892"/>
      <c r="K42" s="2892"/>
      <c r="L42" s="2892"/>
      <c r="M42" s="2892"/>
      <c r="N42" s="2892"/>
      <c r="O42" s="2892"/>
      <c r="P42" s="2892"/>
      <c r="Q42" s="2892"/>
      <c r="R42" s="2892"/>
      <c r="S42" s="2892"/>
      <c r="T42" s="2892"/>
      <c r="U42" s="2892"/>
      <c r="V42" s="2892"/>
      <c r="W42" s="2892"/>
      <c r="X42" s="2892"/>
      <c r="Y42" s="2892"/>
      <c r="Z42" s="2892"/>
      <c r="AA42" s="2892"/>
      <c r="AB42" s="2892"/>
      <c r="AC42" s="2892"/>
      <c r="AD42" s="2892"/>
      <c r="AE42" s="2892"/>
      <c r="AF42" s="2892"/>
      <c r="AG42" s="2892"/>
      <c r="AH42" s="2892"/>
      <c r="AI42" s="2892"/>
      <c r="AJ42" s="2892"/>
      <c r="AK42" s="165"/>
      <c r="AL42" s="211"/>
    </row>
    <row r="43" spans="1:39" ht="14.1" customHeight="1">
      <c r="A43" s="23"/>
      <c r="B43" s="34"/>
      <c r="D43" s="23"/>
      <c r="E43" s="2892"/>
      <c r="F43" s="2892"/>
      <c r="G43" s="2892"/>
      <c r="H43" s="2892"/>
      <c r="I43" s="2892"/>
      <c r="J43" s="2892"/>
      <c r="K43" s="2892"/>
      <c r="L43" s="2892"/>
      <c r="M43" s="2892"/>
      <c r="N43" s="2892"/>
      <c r="O43" s="2892"/>
      <c r="P43" s="2892"/>
      <c r="Q43" s="2892"/>
      <c r="R43" s="2892"/>
      <c r="S43" s="2892"/>
      <c r="T43" s="2892"/>
      <c r="U43" s="2892"/>
      <c r="V43" s="2892"/>
      <c r="W43" s="2892"/>
      <c r="X43" s="2892"/>
      <c r="Y43" s="2892"/>
      <c r="Z43" s="2892"/>
      <c r="AA43" s="2892"/>
      <c r="AB43" s="2892"/>
      <c r="AC43" s="2892"/>
      <c r="AD43" s="2892"/>
      <c r="AE43" s="2892"/>
      <c r="AF43" s="2892"/>
      <c r="AG43" s="2892"/>
      <c r="AH43" s="2892"/>
      <c r="AI43" s="2892"/>
      <c r="AJ43" s="2892"/>
      <c r="AK43" s="165"/>
      <c r="AL43" s="211"/>
    </row>
    <row r="44" spans="1:39" ht="14.1" customHeight="1">
      <c r="A44" s="23"/>
      <c r="B44" s="34"/>
      <c r="AA44" s="31"/>
      <c r="AK44" s="35"/>
      <c r="AL44" s="211"/>
    </row>
    <row r="45" spans="1:39" ht="14.1" customHeight="1">
      <c r="A45" s="23"/>
      <c r="B45" s="34"/>
      <c r="D45" s="136" t="s">
        <v>1086</v>
      </c>
      <c r="E45" s="2155" t="s">
        <v>1087</v>
      </c>
      <c r="F45" s="2155"/>
      <c r="G45" s="2155"/>
      <c r="H45" s="2155"/>
      <c r="I45" s="2155"/>
      <c r="J45" s="2155"/>
      <c r="K45" s="2155"/>
      <c r="L45" s="2155"/>
      <c r="M45" s="2155"/>
      <c r="N45" s="2155"/>
      <c r="O45" s="2155"/>
      <c r="P45" s="2155"/>
      <c r="Q45" s="2155"/>
      <c r="R45" s="2155"/>
      <c r="S45" s="2155"/>
      <c r="T45" s="2155"/>
      <c r="U45" s="2155"/>
      <c r="V45" s="2155"/>
      <c r="W45" s="2155"/>
      <c r="X45" s="2155"/>
      <c r="Y45" s="2155"/>
      <c r="AA45" s="176" t="s">
        <v>126</v>
      </c>
      <c r="AB45" s="1707" t="s">
        <v>1088</v>
      </c>
      <c r="AC45" s="1707"/>
      <c r="AD45" s="1707"/>
      <c r="AE45" s="1707"/>
      <c r="AF45" s="1707"/>
      <c r="AG45" s="1707"/>
      <c r="AH45" s="1707"/>
      <c r="AI45" s="1707"/>
      <c r="AJ45" s="1707"/>
      <c r="AK45" s="1707"/>
      <c r="AL45" s="211"/>
    </row>
    <row r="46" spans="1:39" ht="14.1" customHeight="1">
      <c r="A46" s="23"/>
      <c r="B46" s="29"/>
      <c r="F46" s="23"/>
      <c r="G46" s="23"/>
      <c r="H46" s="23"/>
      <c r="I46" s="23"/>
      <c r="J46" s="23"/>
      <c r="V46" s="26"/>
      <c r="W46" s="1069"/>
      <c r="X46" s="1069"/>
      <c r="Y46" s="23"/>
      <c r="Z46" s="23"/>
      <c r="AA46" s="162"/>
      <c r="AB46" s="1707"/>
      <c r="AC46" s="1707"/>
      <c r="AD46" s="1707"/>
      <c r="AE46" s="1707"/>
      <c r="AF46" s="1707"/>
      <c r="AG46" s="1707"/>
      <c r="AH46" s="1707"/>
      <c r="AI46" s="1707"/>
      <c r="AJ46" s="1707"/>
      <c r="AK46" s="1707"/>
      <c r="AL46" s="177"/>
    </row>
    <row r="47" spans="1:39" ht="14.1" customHeight="1">
      <c r="A47" s="23"/>
      <c r="B47" s="29"/>
      <c r="C47" s="136"/>
      <c r="D47" s="165"/>
      <c r="E47" s="165"/>
      <c r="F47" s="165"/>
      <c r="G47" s="165"/>
      <c r="H47" s="165"/>
      <c r="I47" s="165"/>
      <c r="J47" s="165"/>
      <c r="K47" s="165"/>
      <c r="L47" s="165"/>
      <c r="M47" s="165"/>
      <c r="N47" s="165"/>
      <c r="O47" s="165"/>
      <c r="P47" s="165"/>
      <c r="Q47" s="165"/>
      <c r="R47" s="165"/>
      <c r="S47" s="165"/>
      <c r="T47" s="165"/>
      <c r="U47" s="165"/>
      <c r="V47" s="165"/>
      <c r="W47" s="165"/>
      <c r="X47" s="165"/>
      <c r="Y47" s="165"/>
      <c r="Z47" s="172"/>
      <c r="AA47" s="176" t="s">
        <v>126</v>
      </c>
      <c r="AB47" s="2022" t="s">
        <v>1089</v>
      </c>
      <c r="AC47" s="2022"/>
      <c r="AD47" s="2022"/>
      <c r="AE47" s="2022"/>
      <c r="AF47" s="2022"/>
      <c r="AG47" s="2022"/>
      <c r="AH47" s="2022"/>
      <c r="AI47" s="2022"/>
      <c r="AJ47" s="2022"/>
      <c r="AK47" s="2022"/>
      <c r="AL47" s="32"/>
    </row>
    <row r="48" spans="1:39" ht="14.1" customHeight="1">
      <c r="A48" s="23"/>
      <c r="B48" s="29"/>
      <c r="C48" s="23"/>
      <c r="D48" s="165"/>
      <c r="E48" s="165"/>
      <c r="F48" s="165"/>
      <c r="G48" s="165"/>
      <c r="H48" s="165"/>
      <c r="I48" s="165"/>
      <c r="J48" s="165"/>
      <c r="K48" s="165"/>
      <c r="L48" s="165"/>
      <c r="M48" s="165"/>
      <c r="N48" s="165"/>
      <c r="O48" s="165"/>
      <c r="P48" s="165"/>
      <c r="Q48" s="165"/>
      <c r="R48" s="165"/>
      <c r="S48" s="165"/>
      <c r="T48" s="165"/>
      <c r="U48" s="165"/>
      <c r="V48" s="165"/>
      <c r="W48" s="165"/>
      <c r="X48" s="165"/>
      <c r="Y48" s="165"/>
      <c r="Z48" s="1047"/>
      <c r="AA48" s="176" t="s">
        <v>126</v>
      </c>
      <c r="AB48" s="2022" t="s">
        <v>1090</v>
      </c>
      <c r="AC48" s="2022"/>
      <c r="AD48" s="2022"/>
      <c r="AE48" s="2022"/>
      <c r="AF48" s="2022"/>
      <c r="AG48" s="2022"/>
      <c r="AH48" s="2022"/>
      <c r="AI48" s="2022"/>
      <c r="AJ48" s="2022"/>
      <c r="AK48" s="2022"/>
      <c r="AL48" s="32"/>
    </row>
    <row r="49" spans="1:38" ht="14.1" customHeight="1">
      <c r="A49" s="23"/>
      <c r="B49" s="208"/>
      <c r="C49" s="4379" t="s">
        <v>290</v>
      </c>
      <c r="D49" s="4379"/>
      <c r="E49" s="4379"/>
      <c r="F49" s="4379"/>
      <c r="G49" s="4379"/>
      <c r="H49" s="4379"/>
      <c r="I49" s="4379"/>
      <c r="J49" s="4379"/>
      <c r="K49" s="4379"/>
      <c r="L49" s="4379"/>
      <c r="M49" s="4379"/>
      <c r="N49" s="4379"/>
      <c r="O49" s="4379"/>
      <c r="P49" s="4379"/>
      <c r="Q49" s="4379"/>
      <c r="R49" s="4379"/>
      <c r="S49" s="4379"/>
      <c r="T49" s="4379"/>
      <c r="U49" s="4379"/>
      <c r="V49" s="4379"/>
      <c r="W49" s="4379"/>
      <c r="X49" s="4379"/>
      <c r="Y49" s="4379"/>
      <c r="Z49" s="30"/>
      <c r="AA49" s="31"/>
      <c r="AL49" s="32"/>
    </row>
    <row r="50" spans="1:38" ht="14.1" customHeight="1">
      <c r="A50" s="23"/>
      <c r="B50" s="2729" t="s">
        <v>451</v>
      </c>
      <c r="C50" s="2256"/>
      <c r="D50" s="1740" t="s">
        <v>635</v>
      </c>
      <c r="E50" s="1740"/>
      <c r="F50" s="1740"/>
      <c r="G50" s="1740"/>
      <c r="H50" s="1740"/>
      <c r="I50" s="1740"/>
      <c r="J50" s="1740"/>
      <c r="K50" s="1740"/>
      <c r="L50" s="1740"/>
      <c r="M50" s="1740"/>
      <c r="N50" s="1740"/>
      <c r="O50" s="1740"/>
      <c r="P50" s="1740"/>
      <c r="Q50" s="1740"/>
      <c r="R50" s="1740"/>
      <c r="S50" s="1740"/>
      <c r="T50" s="1740"/>
      <c r="U50" s="1740"/>
      <c r="V50" s="1740"/>
      <c r="W50" s="1740"/>
      <c r="X50" s="1740"/>
      <c r="Y50" s="1740"/>
      <c r="AA50" s="176" t="s">
        <v>126</v>
      </c>
      <c r="AB50" s="2022" t="s">
        <v>902</v>
      </c>
      <c r="AC50" s="2022"/>
      <c r="AD50" s="2022"/>
      <c r="AE50" s="2022"/>
      <c r="AF50" s="2022"/>
      <c r="AG50" s="2022"/>
      <c r="AH50" s="2022"/>
      <c r="AI50" s="2022"/>
      <c r="AJ50" s="2022"/>
      <c r="AK50" s="2022"/>
      <c r="AL50" s="206"/>
    </row>
    <row r="51" spans="1:38" ht="14.1" customHeight="1">
      <c r="A51" s="23"/>
      <c r="B51" s="34"/>
      <c r="D51" s="1740"/>
      <c r="E51" s="1740"/>
      <c r="F51" s="1740"/>
      <c r="G51" s="1740"/>
      <c r="H51" s="1740"/>
      <c r="I51" s="1740"/>
      <c r="J51" s="1740"/>
      <c r="K51" s="1740"/>
      <c r="L51" s="1740"/>
      <c r="M51" s="1740"/>
      <c r="N51" s="1740"/>
      <c r="O51" s="1740"/>
      <c r="P51" s="1740"/>
      <c r="Q51" s="1740"/>
      <c r="R51" s="1740"/>
      <c r="S51" s="1740"/>
      <c r="T51" s="1740"/>
      <c r="U51" s="1740"/>
      <c r="V51" s="1740"/>
      <c r="W51" s="1740"/>
      <c r="X51" s="1740"/>
      <c r="Y51" s="1740"/>
      <c r="AA51" s="176" t="s">
        <v>126</v>
      </c>
      <c r="AB51" s="2022" t="s">
        <v>993</v>
      </c>
      <c r="AC51" s="2022"/>
      <c r="AD51" s="2022"/>
      <c r="AE51" s="2022"/>
      <c r="AF51" s="2022"/>
      <c r="AG51" s="2022"/>
      <c r="AH51" s="2022"/>
      <c r="AI51" s="2022"/>
      <c r="AJ51" s="2022"/>
      <c r="AK51" s="2022"/>
      <c r="AL51" s="206"/>
    </row>
    <row r="52" spans="1:38" ht="14.1" customHeight="1">
      <c r="A52" s="23"/>
      <c r="B52" s="29"/>
      <c r="C52" s="136"/>
      <c r="D52" s="1737" t="s">
        <v>313</v>
      </c>
      <c r="E52" s="1737"/>
      <c r="F52" s="1737"/>
      <c r="G52" s="1737"/>
      <c r="H52" s="1737"/>
      <c r="I52" s="1737"/>
      <c r="J52" s="1737"/>
      <c r="K52" s="1737"/>
      <c r="L52" s="1737"/>
      <c r="M52" s="1737"/>
      <c r="N52" s="1737"/>
      <c r="O52" s="1737"/>
      <c r="P52" s="1737"/>
      <c r="Q52" s="1737"/>
      <c r="R52" s="1737"/>
      <c r="S52" s="1737"/>
      <c r="T52" s="1737"/>
      <c r="U52" s="1737"/>
      <c r="V52" s="1737"/>
      <c r="W52" s="1737"/>
      <c r="X52" s="1737"/>
      <c r="Y52" s="1737"/>
      <c r="Z52" s="264"/>
      <c r="AA52" s="176" t="s">
        <v>126</v>
      </c>
      <c r="AB52" s="1707" t="s">
        <v>1496</v>
      </c>
      <c r="AC52" s="1707"/>
      <c r="AD52" s="1707"/>
      <c r="AE52" s="1707"/>
      <c r="AF52" s="1707"/>
      <c r="AG52" s="1707"/>
      <c r="AH52" s="1707"/>
      <c r="AI52" s="1707"/>
      <c r="AJ52" s="1707"/>
      <c r="AK52" s="1707"/>
      <c r="AL52" s="211"/>
    </row>
    <row r="53" spans="1:38" ht="14.1" customHeight="1">
      <c r="A53" s="23"/>
      <c r="B53" s="37"/>
      <c r="C53" s="23"/>
      <c r="D53" s="136" t="s">
        <v>469</v>
      </c>
      <c r="E53" s="1737" t="s">
        <v>1479</v>
      </c>
      <c r="F53" s="1737"/>
      <c r="G53" s="1737"/>
      <c r="H53" s="1737"/>
      <c r="I53" s="1737"/>
      <c r="J53" s="1737"/>
      <c r="K53" s="1737"/>
      <c r="L53" s="1737"/>
      <c r="M53" s="1737"/>
      <c r="N53" s="1737"/>
      <c r="O53" s="1737"/>
      <c r="P53" s="1737"/>
      <c r="Q53" s="1737"/>
      <c r="R53" s="1737"/>
      <c r="S53" s="1737"/>
      <c r="T53" s="1737"/>
      <c r="U53" s="1737"/>
      <c r="V53" s="1737"/>
      <c r="W53" s="1737"/>
      <c r="X53" s="1737"/>
      <c r="Y53" s="1737"/>
      <c r="Z53" s="165"/>
      <c r="AA53" s="31"/>
      <c r="AB53" s="1707"/>
      <c r="AC53" s="1707"/>
      <c r="AD53" s="1707"/>
      <c r="AE53" s="1707"/>
      <c r="AF53" s="1707"/>
      <c r="AG53" s="1707"/>
      <c r="AH53" s="1707"/>
      <c r="AI53" s="1707"/>
      <c r="AJ53" s="1707"/>
      <c r="AK53" s="1707"/>
      <c r="AL53" s="32"/>
    </row>
    <row r="54" spans="1:38" ht="14.1" customHeight="1">
      <c r="A54" s="23"/>
      <c r="B54" s="29"/>
      <c r="C54" s="23"/>
      <c r="E54" s="22" t="s">
        <v>903</v>
      </c>
      <c r="F54" s="1344" t="s">
        <v>904</v>
      </c>
      <c r="G54" s="1344"/>
      <c r="H54" s="1344"/>
      <c r="I54" s="2887"/>
      <c r="J54" s="2887"/>
      <c r="K54" s="1344" t="s">
        <v>905</v>
      </c>
      <c r="L54" s="1344"/>
      <c r="M54" s="133"/>
      <c r="N54" s="133"/>
      <c r="O54" s="40"/>
      <c r="P54" s="133"/>
      <c r="Q54" s="133"/>
      <c r="R54" s="1462" t="s">
        <v>1497</v>
      </c>
      <c r="S54" s="1462"/>
      <c r="T54" s="1462"/>
      <c r="U54" s="105"/>
      <c r="V54" s="23" t="s">
        <v>791</v>
      </c>
      <c r="W54" s="105" t="s">
        <v>126</v>
      </c>
      <c r="X54" s="23"/>
      <c r="Y54" s="23" t="s">
        <v>792</v>
      </c>
      <c r="AA54" s="31"/>
      <c r="AB54" s="1707"/>
      <c r="AC54" s="1707"/>
      <c r="AD54" s="1707"/>
      <c r="AE54" s="1707"/>
      <c r="AF54" s="1707"/>
      <c r="AG54" s="1707"/>
      <c r="AH54" s="1707"/>
      <c r="AI54" s="1707"/>
      <c r="AJ54" s="1707"/>
      <c r="AK54" s="1707"/>
      <c r="AL54" s="32"/>
    </row>
    <row r="55" spans="1:38" ht="14.1" customHeight="1">
      <c r="A55" s="23"/>
      <c r="B55" s="29"/>
      <c r="D55" s="136"/>
      <c r="E55" s="22" t="s">
        <v>903</v>
      </c>
      <c r="F55" s="1344" t="s">
        <v>906</v>
      </c>
      <c r="G55" s="1344"/>
      <c r="H55" s="1344"/>
      <c r="I55" s="2887"/>
      <c r="J55" s="2887"/>
      <c r="K55" s="1344" t="s">
        <v>905</v>
      </c>
      <c r="L55" s="1344"/>
      <c r="M55" s="40" t="s">
        <v>126</v>
      </c>
      <c r="N55" s="133"/>
      <c r="O55" s="1737" t="s">
        <v>929</v>
      </c>
      <c r="P55" s="1737"/>
      <c r="Q55" s="1737"/>
      <c r="R55" s="1462" t="s">
        <v>1497</v>
      </c>
      <c r="S55" s="1462"/>
      <c r="T55" s="1462"/>
      <c r="U55" s="105"/>
      <c r="V55" s="23" t="s">
        <v>791</v>
      </c>
      <c r="W55" s="105" t="s">
        <v>126</v>
      </c>
      <c r="X55" s="23"/>
      <c r="Y55" s="23" t="s">
        <v>792</v>
      </c>
      <c r="AA55" s="31"/>
      <c r="AB55" s="1707"/>
      <c r="AC55" s="1707"/>
      <c r="AD55" s="1707"/>
      <c r="AE55" s="1707"/>
      <c r="AF55" s="1707"/>
      <c r="AG55" s="1707"/>
      <c r="AH55" s="1707"/>
      <c r="AI55" s="1707"/>
      <c r="AJ55" s="1707"/>
      <c r="AK55" s="1707"/>
      <c r="AL55" s="32"/>
    </row>
    <row r="56" spans="1:38" ht="14.1" customHeight="1">
      <c r="A56" s="23"/>
      <c r="B56" s="29"/>
      <c r="C56" s="136"/>
      <c r="E56" s="22" t="s">
        <v>903</v>
      </c>
      <c r="F56" s="1344" t="s">
        <v>907</v>
      </c>
      <c r="G56" s="1344"/>
      <c r="H56" s="1344"/>
      <c r="I56" s="2887"/>
      <c r="J56" s="2887"/>
      <c r="K56" s="1344" t="s">
        <v>905</v>
      </c>
      <c r="L56" s="1344"/>
      <c r="M56" s="40" t="s">
        <v>126</v>
      </c>
      <c r="N56" s="133"/>
      <c r="O56" s="1737" t="s">
        <v>929</v>
      </c>
      <c r="P56" s="1737"/>
      <c r="Q56" s="1737"/>
      <c r="R56" s="1462" t="s">
        <v>1497</v>
      </c>
      <c r="S56" s="1462"/>
      <c r="T56" s="1462"/>
      <c r="U56" s="105"/>
      <c r="V56" s="23" t="s">
        <v>791</v>
      </c>
      <c r="W56" s="105" t="s">
        <v>126</v>
      </c>
      <c r="X56" s="23"/>
      <c r="Y56" s="23" t="s">
        <v>792</v>
      </c>
      <c r="AA56" s="31"/>
      <c r="AB56" s="160"/>
      <c r="AC56" s="160"/>
      <c r="AD56" s="160"/>
      <c r="AE56" s="160"/>
      <c r="AF56" s="160"/>
      <c r="AG56" s="160"/>
      <c r="AH56" s="160"/>
      <c r="AI56" s="160"/>
      <c r="AJ56" s="160"/>
      <c r="AK56" s="160"/>
      <c r="AL56" s="211"/>
    </row>
    <row r="57" spans="1:38" ht="14.1" customHeight="1">
      <c r="A57" s="23"/>
      <c r="B57" s="198"/>
      <c r="C57" s="23"/>
      <c r="E57" s="47"/>
      <c r="F57" s="47"/>
      <c r="G57" s="47"/>
      <c r="H57" s="47"/>
      <c r="I57" s="47"/>
      <c r="J57" s="47"/>
      <c r="K57" s="47"/>
      <c r="L57" s="47"/>
      <c r="M57" s="47"/>
      <c r="N57" s="47"/>
      <c r="O57" s="47"/>
      <c r="P57" s="47"/>
      <c r="Q57" s="47"/>
      <c r="R57" s="47"/>
      <c r="S57" s="47"/>
      <c r="T57" s="47"/>
      <c r="U57" s="47"/>
      <c r="V57" s="47"/>
      <c r="W57" s="47"/>
      <c r="X57" s="47"/>
      <c r="Y57" s="47"/>
      <c r="Z57" s="264"/>
      <c r="AA57" s="31"/>
      <c r="AL57" s="32"/>
    </row>
    <row r="58" spans="1:38" ht="14.1" customHeight="1">
      <c r="A58" s="23"/>
      <c r="B58" s="34"/>
      <c r="D58" s="136" t="s">
        <v>467</v>
      </c>
      <c r="E58" s="1740" t="s">
        <v>1356</v>
      </c>
      <c r="F58" s="1740"/>
      <c r="G58" s="1740"/>
      <c r="H58" s="1740"/>
      <c r="I58" s="1740"/>
      <c r="J58" s="1740"/>
      <c r="K58" s="1740"/>
      <c r="L58" s="1740"/>
      <c r="M58" s="1740"/>
      <c r="N58" s="1740"/>
      <c r="O58" s="1740"/>
      <c r="P58" s="1740"/>
      <c r="Q58" s="1740"/>
      <c r="R58" s="1740"/>
      <c r="S58" s="1740"/>
      <c r="T58" s="1740"/>
      <c r="U58" s="1740"/>
      <c r="V58" s="1740"/>
      <c r="W58" s="1740"/>
      <c r="X58" s="1740"/>
      <c r="Y58" s="1740"/>
      <c r="Z58" s="23"/>
      <c r="AA58" s="176" t="s">
        <v>126</v>
      </c>
      <c r="AB58" s="2022" t="s">
        <v>1498</v>
      </c>
      <c r="AC58" s="2022"/>
      <c r="AD58" s="2022"/>
      <c r="AE58" s="2022"/>
      <c r="AF58" s="2022"/>
      <c r="AG58" s="2022"/>
      <c r="AH58" s="2022"/>
      <c r="AI58" s="2022"/>
      <c r="AJ58" s="2022"/>
      <c r="AK58" s="2022"/>
      <c r="AL58" s="32"/>
    </row>
    <row r="59" spans="1:38" ht="14.1" customHeight="1">
      <c r="A59" s="23"/>
      <c r="B59" s="29"/>
      <c r="E59" s="1740"/>
      <c r="F59" s="1740"/>
      <c r="G59" s="1740"/>
      <c r="H59" s="1740"/>
      <c r="I59" s="1740"/>
      <c r="J59" s="1740"/>
      <c r="K59" s="1740"/>
      <c r="L59" s="1740"/>
      <c r="M59" s="1740"/>
      <c r="N59" s="1740"/>
      <c r="O59" s="1740"/>
      <c r="P59" s="1740"/>
      <c r="Q59" s="1740"/>
      <c r="R59" s="1740"/>
      <c r="S59" s="1740"/>
      <c r="T59" s="1740"/>
      <c r="U59" s="1740"/>
      <c r="V59" s="1740"/>
      <c r="W59" s="1740"/>
      <c r="X59" s="1740"/>
      <c r="Y59" s="1740"/>
      <c r="Z59" s="30"/>
      <c r="AA59" s="31"/>
      <c r="AL59" s="32"/>
    </row>
    <row r="60" spans="1:38">
      <c r="B60" s="34"/>
      <c r="AA60" s="31"/>
      <c r="AL60" s="32"/>
    </row>
    <row r="61" spans="1:38" ht="12.75" thickBot="1">
      <c r="B61" s="212"/>
      <c r="C61" s="96"/>
      <c r="D61" s="96"/>
      <c r="E61" s="96"/>
      <c r="F61" s="96"/>
      <c r="G61" s="96"/>
      <c r="H61" s="96"/>
      <c r="I61" s="96"/>
      <c r="J61" s="96"/>
      <c r="K61" s="96"/>
      <c r="L61" s="96"/>
      <c r="M61" s="96"/>
      <c r="N61" s="96"/>
      <c r="O61" s="96"/>
      <c r="P61" s="96"/>
      <c r="Q61" s="96"/>
      <c r="R61" s="96"/>
      <c r="S61" s="96"/>
      <c r="T61" s="96"/>
      <c r="U61" s="96"/>
      <c r="V61" s="96"/>
      <c r="W61" s="96"/>
      <c r="X61" s="96"/>
      <c r="Y61" s="96"/>
      <c r="Z61" s="96"/>
      <c r="AA61" s="563"/>
      <c r="AB61" s="96"/>
      <c r="AC61" s="96"/>
      <c r="AD61" s="96"/>
      <c r="AE61" s="96"/>
      <c r="AF61" s="96"/>
      <c r="AG61" s="96"/>
      <c r="AH61" s="96"/>
      <c r="AI61" s="96"/>
      <c r="AJ61" s="96"/>
      <c r="AK61" s="96"/>
      <c r="AL61" s="209"/>
    </row>
    <row r="68" spans="1:1" ht="14.1" customHeight="1">
      <c r="A68" s="23"/>
    </row>
  </sheetData>
  <sheetProtection algorithmName="SHA-512" hashValue="nfV03LWcG6hUYgAPzrmXKEbWFNJZlG8jTitQv6R194OkOYAYbNUenBBKLpA4yNOgwSZRbFNf8OMlS81TKHSfgQ==" saltValue="QictEFdgsGzG2WA7xe9+8Q==" spinCount="100000" sheet="1" objects="1" scenarios="1"/>
  <mergeCells count="61">
    <mergeCell ref="AY15:BC15"/>
    <mergeCell ref="A1:AL1"/>
    <mergeCell ref="B3:Z3"/>
    <mergeCell ref="AA3:AL3"/>
    <mergeCell ref="E17:Y17"/>
    <mergeCell ref="E16:Y16"/>
    <mergeCell ref="B10:C10"/>
    <mergeCell ref="D10:Y10"/>
    <mergeCell ref="F14:K14"/>
    <mergeCell ref="L14:M14"/>
    <mergeCell ref="N14:O14"/>
    <mergeCell ref="P14:U14"/>
    <mergeCell ref="V14:W14"/>
    <mergeCell ref="E5:Y6"/>
    <mergeCell ref="E11:Y11"/>
    <mergeCell ref="E13:Y13"/>
    <mergeCell ref="E31:Y33"/>
    <mergeCell ref="E35:Y35"/>
    <mergeCell ref="E37:Y39"/>
    <mergeCell ref="AB37:AK37"/>
    <mergeCell ref="AB5:AK9"/>
    <mergeCell ref="E7:Y8"/>
    <mergeCell ref="AB10:AK11"/>
    <mergeCell ref="AB12:AK13"/>
    <mergeCell ref="E18:AJ19"/>
    <mergeCell ref="E21:Y22"/>
    <mergeCell ref="E24:Y24"/>
    <mergeCell ref="E29:Y29"/>
    <mergeCell ref="E26:Y27"/>
    <mergeCell ref="AB21:AK21"/>
    <mergeCell ref="E25:Y25"/>
    <mergeCell ref="AB48:AK48"/>
    <mergeCell ref="AB47:AK47"/>
    <mergeCell ref="E45:Y45"/>
    <mergeCell ref="E41:Z41"/>
    <mergeCell ref="E42:AJ43"/>
    <mergeCell ref="AB45:AK46"/>
    <mergeCell ref="C49:Y49"/>
    <mergeCell ref="B50:C50"/>
    <mergeCell ref="D50:Y51"/>
    <mergeCell ref="AB50:AK50"/>
    <mergeCell ref="AB51:AK51"/>
    <mergeCell ref="D52:Y52"/>
    <mergeCell ref="AB52:AK55"/>
    <mergeCell ref="E53:Y53"/>
    <mergeCell ref="F54:H54"/>
    <mergeCell ref="I54:J54"/>
    <mergeCell ref="K54:L54"/>
    <mergeCell ref="R54:T54"/>
    <mergeCell ref="F55:H55"/>
    <mergeCell ref="I55:J55"/>
    <mergeCell ref="K55:L55"/>
    <mergeCell ref="O55:Q55"/>
    <mergeCell ref="R55:T55"/>
    <mergeCell ref="E58:Y59"/>
    <mergeCell ref="AB58:AK58"/>
    <mergeCell ref="F56:H56"/>
    <mergeCell ref="I56:J56"/>
    <mergeCell ref="K56:L56"/>
    <mergeCell ref="O56:Q56"/>
    <mergeCell ref="R56:T56"/>
  </mergeCells>
  <phoneticPr fontId="4"/>
  <conditionalFormatting sqref="E7">
    <cfRule type="containsBlanks" dxfId="35" priority="9">
      <formula>LEN(TRIM(E7))=0</formula>
    </cfRule>
  </conditionalFormatting>
  <conditionalFormatting sqref="E26">
    <cfRule type="containsBlanks" dxfId="34" priority="3">
      <formula>LEN(TRIM(E26))=0</formula>
    </cfRule>
  </conditionalFormatting>
  <conditionalFormatting sqref="E42">
    <cfRule type="containsBlanks" dxfId="33" priority="2">
      <formula>LEN(TRIM(E42))=0</formula>
    </cfRule>
  </conditionalFormatting>
  <conditionalFormatting sqref="I54:J56">
    <cfRule type="containsBlanks" dxfId="32" priority="1">
      <formula>LEN(TRIM(I54))=0</formula>
    </cfRule>
  </conditionalFormatting>
  <conditionalFormatting sqref="N14:O14 V14:W14 E18">
    <cfRule type="containsBlanks" dxfId="31" priority="4">
      <formula>LEN(TRIM(E14))=0</formula>
    </cfRule>
  </conditionalFormatting>
  <dataValidations count="1">
    <dataValidation type="list" allowBlank="1" showInputMessage="1" showErrorMessage="1" sqref="Q14:S14 W23:Y23 P23:R23 P10:R10 W10:Y10 W12:Y12 P12:R12" xr:uid="{36E975C3-7EDF-4615-AE46-C5AB72DEE583}">
      <formula1>"有,無"</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2024" r:id="rId4" name="Check Box 40">
              <controlPr defaultSize="0" autoFill="0" autoLine="0" autoPict="0">
                <anchor moveWithCells="1">
                  <from>
                    <xdr:col>19</xdr:col>
                    <xdr:colOff>142875</xdr:colOff>
                    <xdr:row>10</xdr:row>
                    <xdr:rowOff>152400</xdr:rowOff>
                  </from>
                  <to>
                    <xdr:col>23</xdr:col>
                    <xdr:colOff>95250</xdr:colOff>
                    <xdr:row>12</xdr:row>
                    <xdr:rowOff>28575</xdr:rowOff>
                  </to>
                </anchor>
              </controlPr>
            </control>
          </mc:Choice>
        </mc:AlternateContent>
        <mc:AlternateContent xmlns:mc="http://schemas.openxmlformats.org/markup-compatibility/2006">
          <mc:Choice Requires="x14">
            <control shapeId="682025" r:id="rId5" name="Check Box 41">
              <controlPr defaultSize="0" autoFill="0" autoLine="0" autoPict="0">
                <anchor moveWithCells="1">
                  <from>
                    <xdr:col>22</xdr:col>
                    <xdr:colOff>152400</xdr:colOff>
                    <xdr:row>10</xdr:row>
                    <xdr:rowOff>152400</xdr:rowOff>
                  </from>
                  <to>
                    <xdr:col>26</xdr:col>
                    <xdr:colOff>114300</xdr:colOff>
                    <xdr:row>12</xdr:row>
                    <xdr:rowOff>28575</xdr:rowOff>
                  </to>
                </anchor>
              </controlPr>
            </control>
          </mc:Choice>
        </mc:AlternateContent>
        <mc:AlternateContent xmlns:mc="http://schemas.openxmlformats.org/markup-compatibility/2006">
          <mc:Choice Requires="x14">
            <control shapeId="682026" r:id="rId6" name="Check Box 42">
              <controlPr defaultSize="0" autoFill="0" autoLine="0" autoPict="0">
                <anchor moveWithCells="1">
                  <from>
                    <xdr:col>19</xdr:col>
                    <xdr:colOff>152400</xdr:colOff>
                    <xdr:row>14</xdr:row>
                    <xdr:rowOff>152400</xdr:rowOff>
                  </from>
                  <to>
                    <xdr:col>23</xdr:col>
                    <xdr:colOff>104775</xdr:colOff>
                    <xdr:row>16</xdr:row>
                    <xdr:rowOff>28575</xdr:rowOff>
                  </to>
                </anchor>
              </controlPr>
            </control>
          </mc:Choice>
        </mc:AlternateContent>
        <mc:AlternateContent xmlns:mc="http://schemas.openxmlformats.org/markup-compatibility/2006">
          <mc:Choice Requires="x14">
            <control shapeId="682027" r:id="rId7" name="Check Box 43">
              <controlPr defaultSize="0" autoFill="0" autoLine="0" autoPict="0">
                <anchor moveWithCells="1">
                  <from>
                    <xdr:col>22</xdr:col>
                    <xdr:colOff>161925</xdr:colOff>
                    <xdr:row>14</xdr:row>
                    <xdr:rowOff>152400</xdr:rowOff>
                  </from>
                  <to>
                    <xdr:col>26</xdr:col>
                    <xdr:colOff>123825</xdr:colOff>
                    <xdr:row>16</xdr:row>
                    <xdr:rowOff>28575</xdr:rowOff>
                  </to>
                </anchor>
              </controlPr>
            </control>
          </mc:Choice>
        </mc:AlternateContent>
        <mc:AlternateContent xmlns:mc="http://schemas.openxmlformats.org/markup-compatibility/2006">
          <mc:Choice Requires="x14">
            <control shapeId="682028" r:id="rId8" name="Check Box 44">
              <controlPr defaultSize="0" autoFill="0" autoLine="0" autoPict="0">
                <anchor moveWithCells="1">
                  <from>
                    <xdr:col>19</xdr:col>
                    <xdr:colOff>152400</xdr:colOff>
                    <xdr:row>20</xdr:row>
                    <xdr:rowOff>152400</xdr:rowOff>
                  </from>
                  <to>
                    <xdr:col>23</xdr:col>
                    <xdr:colOff>104775</xdr:colOff>
                    <xdr:row>22</xdr:row>
                    <xdr:rowOff>28575</xdr:rowOff>
                  </to>
                </anchor>
              </controlPr>
            </control>
          </mc:Choice>
        </mc:AlternateContent>
        <mc:AlternateContent xmlns:mc="http://schemas.openxmlformats.org/markup-compatibility/2006">
          <mc:Choice Requires="x14">
            <control shapeId="682029" r:id="rId9" name="Check Box 45">
              <controlPr defaultSize="0" autoFill="0" autoLine="0" autoPict="0">
                <anchor moveWithCells="1">
                  <from>
                    <xdr:col>22</xdr:col>
                    <xdr:colOff>161925</xdr:colOff>
                    <xdr:row>20</xdr:row>
                    <xdr:rowOff>152400</xdr:rowOff>
                  </from>
                  <to>
                    <xdr:col>26</xdr:col>
                    <xdr:colOff>123825</xdr:colOff>
                    <xdr:row>22</xdr:row>
                    <xdr:rowOff>28575</xdr:rowOff>
                  </to>
                </anchor>
              </controlPr>
            </control>
          </mc:Choice>
        </mc:AlternateContent>
        <mc:AlternateContent xmlns:mc="http://schemas.openxmlformats.org/markup-compatibility/2006">
          <mc:Choice Requires="x14">
            <control shapeId="682030" r:id="rId10" name="Check Box 46">
              <controlPr defaultSize="0" autoFill="0" autoLine="0" autoPict="0">
                <anchor moveWithCells="1">
                  <from>
                    <xdr:col>19</xdr:col>
                    <xdr:colOff>152400</xdr:colOff>
                    <xdr:row>22</xdr:row>
                    <xdr:rowOff>142875</xdr:rowOff>
                  </from>
                  <to>
                    <xdr:col>23</xdr:col>
                    <xdr:colOff>104775</xdr:colOff>
                    <xdr:row>24</xdr:row>
                    <xdr:rowOff>19050</xdr:rowOff>
                  </to>
                </anchor>
              </controlPr>
            </control>
          </mc:Choice>
        </mc:AlternateContent>
        <mc:AlternateContent xmlns:mc="http://schemas.openxmlformats.org/markup-compatibility/2006">
          <mc:Choice Requires="x14">
            <control shapeId="682031" r:id="rId11" name="Check Box 47">
              <controlPr defaultSize="0" autoFill="0" autoLine="0" autoPict="0">
                <anchor moveWithCells="1">
                  <from>
                    <xdr:col>22</xdr:col>
                    <xdr:colOff>161925</xdr:colOff>
                    <xdr:row>22</xdr:row>
                    <xdr:rowOff>142875</xdr:rowOff>
                  </from>
                  <to>
                    <xdr:col>26</xdr:col>
                    <xdr:colOff>123825</xdr:colOff>
                    <xdr:row>24</xdr:row>
                    <xdr:rowOff>19050</xdr:rowOff>
                  </to>
                </anchor>
              </controlPr>
            </control>
          </mc:Choice>
        </mc:AlternateContent>
        <mc:AlternateContent xmlns:mc="http://schemas.openxmlformats.org/markup-compatibility/2006">
          <mc:Choice Requires="x14">
            <control shapeId="682033" r:id="rId12" name="Check Box 49">
              <controlPr defaultSize="0" autoFill="0" autoLine="0" autoPict="0">
                <anchor moveWithCells="1">
                  <from>
                    <xdr:col>19</xdr:col>
                    <xdr:colOff>152400</xdr:colOff>
                    <xdr:row>27</xdr:row>
                    <xdr:rowOff>152400</xdr:rowOff>
                  </from>
                  <to>
                    <xdr:col>23</xdr:col>
                    <xdr:colOff>104775</xdr:colOff>
                    <xdr:row>29</xdr:row>
                    <xdr:rowOff>28575</xdr:rowOff>
                  </to>
                </anchor>
              </controlPr>
            </control>
          </mc:Choice>
        </mc:AlternateContent>
        <mc:AlternateContent xmlns:mc="http://schemas.openxmlformats.org/markup-compatibility/2006">
          <mc:Choice Requires="x14">
            <control shapeId="682034" r:id="rId13" name="Check Box 50">
              <controlPr defaultSize="0" autoFill="0" autoLine="0" autoPict="0">
                <anchor moveWithCells="1">
                  <from>
                    <xdr:col>22</xdr:col>
                    <xdr:colOff>161925</xdr:colOff>
                    <xdr:row>27</xdr:row>
                    <xdr:rowOff>152400</xdr:rowOff>
                  </from>
                  <to>
                    <xdr:col>26</xdr:col>
                    <xdr:colOff>123825</xdr:colOff>
                    <xdr:row>29</xdr:row>
                    <xdr:rowOff>28575</xdr:rowOff>
                  </to>
                </anchor>
              </controlPr>
            </control>
          </mc:Choice>
        </mc:AlternateContent>
        <mc:AlternateContent xmlns:mc="http://schemas.openxmlformats.org/markup-compatibility/2006">
          <mc:Choice Requires="x14">
            <control shapeId="682035" r:id="rId14" name="Check Box 51">
              <controlPr defaultSize="0" autoFill="0" autoLine="0" autoPict="0">
                <anchor moveWithCells="1">
                  <from>
                    <xdr:col>19</xdr:col>
                    <xdr:colOff>152400</xdr:colOff>
                    <xdr:row>31</xdr:row>
                    <xdr:rowOff>133350</xdr:rowOff>
                  </from>
                  <to>
                    <xdr:col>23</xdr:col>
                    <xdr:colOff>104775</xdr:colOff>
                    <xdr:row>33</xdr:row>
                    <xdr:rowOff>9525</xdr:rowOff>
                  </to>
                </anchor>
              </controlPr>
            </control>
          </mc:Choice>
        </mc:AlternateContent>
        <mc:AlternateContent xmlns:mc="http://schemas.openxmlformats.org/markup-compatibility/2006">
          <mc:Choice Requires="x14">
            <control shapeId="682036" r:id="rId15" name="Check Box 52">
              <controlPr defaultSize="0" autoFill="0" autoLine="0" autoPict="0">
                <anchor moveWithCells="1">
                  <from>
                    <xdr:col>22</xdr:col>
                    <xdr:colOff>161925</xdr:colOff>
                    <xdr:row>31</xdr:row>
                    <xdr:rowOff>133350</xdr:rowOff>
                  </from>
                  <to>
                    <xdr:col>26</xdr:col>
                    <xdr:colOff>123825</xdr:colOff>
                    <xdr:row>33</xdr:row>
                    <xdr:rowOff>9525</xdr:rowOff>
                  </to>
                </anchor>
              </controlPr>
            </control>
          </mc:Choice>
        </mc:AlternateContent>
        <mc:AlternateContent xmlns:mc="http://schemas.openxmlformats.org/markup-compatibility/2006">
          <mc:Choice Requires="x14">
            <control shapeId="682037" r:id="rId16" name="Check Box 53">
              <controlPr defaultSize="0" autoFill="0" autoLine="0" autoPict="0">
                <anchor moveWithCells="1">
                  <from>
                    <xdr:col>19</xdr:col>
                    <xdr:colOff>152400</xdr:colOff>
                    <xdr:row>33</xdr:row>
                    <xdr:rowOff>152400</xdr:rowOff>
                  </from>
                  <to>
                    <xdr:col>23</xdr:col>
                    <xdr:colOff>104775</xdr:colOff>
                    <xdr:row>35</xdr:row>
                    <xdr:rowOff>28575</xdr:rowOff>
                  </to>
                </anchor>
              </controlPr>
            </control>
          </mc:Choice>
        </mc:AlternateContent>
        <mc:AlternateContent xmlns:mc="http://schemas.openxmlformats.org/markup-compatibility/2006">
          <mc:Choice Requires="x14">
            <control shapeId="682038" r:id="rId17" name="Check Box 54">
              <controlPr defaultSize="0" autoFill="0" autoLine="0" autoPict="0">
                <anchor moveWithCells="1">
                  <from>
                    <xdr:col>22</xdr:col>
                    <xdr:colOff>161925</xdr:colOff>
                    <xdr:row>33</xdr:row>
                    <xdr:rowOff>152400</xdr:rowOff>
                  </from>
                  <to>
                    <xdr:col>26</xdr:col>
                    <xdr:colOff>123825</xdr:colOff>
                    <xdr:row>35</xdr:row>
                    <xdr:rowOff>28575</xdr:rowOff>
                  </to>
                </anchor>
              </controlPr>
            </control>
          </mc:Choice>
        </mc:AlternateContent>
        <mc:AlternateContent xmlns:mc="http://schemas.openxmlformats.org/markup-compatibility/2006">
          <mc:Choice Requires="x14">
            <control shapeId="3" r:id="rId18" name="Check Box 38">
              <controlPr defaultSize="0" autoFill="0" autoLine="0" autoPict="0">
                <anchor moveWithCells="1" sizeWithCells="1">
                  <from>
                    <xdr:col>13</xdr:col>
                    <xdr:colOff>180975</xdr:colOff>
                    <xdr:row>44</xdr:row>
                    <xdr:rowOff>171450</xdr:rowOff>
                  </from>
                  <to>
                    <xdr:col>17</xdr:col>
                    <xdr:colOff>28575</xdr:colOff>
                    <xdr:row>46</xdr:row>
                    <xdr:rowOff>19050</xdr:rowOff>
                  </to>
                </anchor>
              </controlPr>
            </control>
          </mc:Choice>
        </mc:AlternateContent>
        <mc:AlternateContent xmlns:mc="http://schemas.openxmlformats.org/markup-compatibility/2006">
          <mc:Choice Requires="x14">
            <control shapeId="4" r:id="rId19" name="Check Box 39">
              <controlPr defaultSize="0" autoFill="0" autoLine="0" autoPict="0">
                <anchor moveWithCells="1" sizeWithCells="1">
                  <from>
                    <xdr:col>16</xdr:col>
                    <xdr:colOff>104775</xdr:colOff>
                    <xdr:row>44</xdr:row>
                    <xdr:rowOff>171450</xdr:rowOff>
                  </from>
                  <to>
                    <xdr:col>19</xdr:col>
                    <xdr:colOff>133350</xdr:colOff>
                    <xdr:row>46</xdr:row>
                    <xdr:rowOff>19050</xdr:rowOff>
                  </to>
                </anchor>
              </controlPr>
            </control>
          </mc:Choice>
        </mc:AlternateContent>
        <mc:AlternateContent xmlns:mc="http://schemas.openxmlformats.org/markup-compatibility/2006">
          <mc:Choice Requires="x14">
            <control shapeId="682043" r:id="rId20" name="Check Box 59">
              <controlPr defaultSize="0" autoFill="0" autoLine="0" autoPict="0">
                <anchor moveWithCells="1" sizeWithCells="1">
                  <from>
                    <xdr:col>19</xdr:col>
                    <xdr:colOff>66675</xdr:colOff>
                    <xdr:row>44</xdr:row>
                    <xdr:rowOff>161925</xdr:rowOff>
                  </from>
                  <to>
                    <xdr:col>23</xdr:col>
                    <xdr:colOff>57150</xdr:colOff>
                    <xdr:row>46</xdr:row>
                    <xdr:rowOff>38100</xdr:rowOff>
                  </to>
                </anchor>
              </controlPr>
            </control>
          </mc:Choice>
        </mc:AlternateContent>
        <mc:AlternateContent xmlns:mc="http://schemas.openxmlformats.org/markup-compatibility/2006">
          <mc:Choice Requires="x14">
            <control shapeId="682044" r:id="rId21" name="Check Box 60">
              <controlPr defaultSize="0" autoFill="0" autoLine="0" autoPict="0">
                <anchor moveWithCells="1">
                  <from>
                    <xdr:col>19</xdr:col>
                    <xdr:colOff>152400</xdr:colOff>
                    <xdr:row>38</xdr:row>
                    <xdr:rowOff>114300</xdr:rowOff>
                  </from>
                  <to>
                    <xdr:col>23</xdr:col>
                    <xdr:colOff>104775</xdr:colOff>
                    <xdr:row>39</xdr:row>
                    <xdr:rowOff>161925</xdr:rowOff>
                  </to>
                </anchor>
              </controlPr>
            </control>
          </mc:Choice>
        </mc:AlternateContent>
        <mc:AlternateContent xmlns:mc="http://schemas.openxmlformats.org/markup-compatibility/2006">
          <mc:Choice Requires="x14">
            <control shapeId="682045" r:id="rId22" name="Check Box 61">
              <controlPr defaultSize="0" autoFill="0" autoLine="0" autoPict="0">
                <anchor moveWithCells="1">
                  <from>
                    <xdr:col>22</xdr:col>
                    <xdr:colOff>161925</xdr:colOff>
                    <xdr:row>38</xdr:row>
                    <xdr:rowOff>114300</xdr:rowOff>
                  </from>
                  <to>
                    <xdr:col>26</xdr:col>
                    <xdr:colOff>123825</xdr:colOff>
                    <xdr:row>39</xdr:row>
                    <xdr:rowOff>161925</xdr:rowOff>
                  </to>
                </anchor>
              </controlPr>
            </control>
          </mc:Choice>
        </mc:AlternateContent>
        <mc:AlternateContent xmlns:mc="http://schemas.openxmlformats.org/markup-compatibility/2006">
          <mc:Choice Requires="x14">
            <control shapeId="682046" r:id="rId23" name="Check Box 62">
              <controlPr defaultSize="0" autoFill="0" autoLine="0" autoPict="0">
                <anchor moveWithCells="1">
                  <from>
                    <xdr:col>18</xdr:col>
                    <xdr:colOff>161925</xdr:colOff>
                    <xdr:row>49</xdr:row>
                    <xdr:rowOff>161925</xdr:rowOff>
                  </from>
                  <to>
                    <xdr:col>21</xdr:col>
                    <xdr:colOff>180975</xdr:colOff>
                    <xdr:row>50</xdr:row>
                    <xdr:rowOff>171450</xdr:rowOff>
                  </to>
                </anchor>
              </controlPr>
            </control>
          </mc:Choice>
        </mc:AlternateContent>
        <mc:AlternateContent xmlns:mc="http://schemas.openxmlformats.org/markup-compatibility/2006">
          <mc:Choice Requires="x14">
            <control shapeId="682047" r:id="rId24" name="Check Box 63">
              <controlPr defaultSize="0" autoFill="0" autoLine="0" autoPict="0">
                <anchor moveWithCells="1">
                  <from>
                    <xdr:col>22</xdr:col>
                    <xdr:colOff>38100</xdr:colOff>
                    <xdr:row>49</xdr:row>
                    <xdr:rowOff>161925</xdr:rowOff>
                  </from>
                  <to>
                    <xdr:col>25</xdr:col>
                    <xdr:colOff>57150</xdr:colOff>
                    <xdr:row>50</xdr:row>
                    <xdr:rowOff>161925</xdr:rowOff>
                  </to>
                </anchor>
              </controlPr>
            </control>
          </mc:Choice>
        </mc:AlternateContent>
        <mc:AlternateContent xmlns:mc="http://schemas.openxmlformats.org/markup-compatibility/2006">
          <mc:Choice Requires="x14">
            <control shapeId="682048" r:id="rId25" name="Check Box 25">
              <controlPr defaultSize="0" autoFill="0" autoLine="0" autoPict="0">
                <anchor moveWithCells="1">
                  <from>
                    <xdr:col>12</xdr:col>
                    <xdr:colOff>171450</xdr:colOff>
                    <xdr:row>53</xdr:row>
                    <xdr:rowOff>142875</xdr:rowOff>
                  </from>
                  <to>
                    <xdr:col>14</xdr:col>
                    <xdr:colOff>47625</xdr:colOff>
                    <xdr:row>55</xdr:row>
                    <xdr:rowOff>19050</xdr:rowOff>
                  </to>
                </anchor>
              </controlPr>
            </control>
          </mc:Choice>
        </mc:AlternateContent>
        <mc:AlternateContent xmlns:mc="http://schemas.openxmlformats.org/markup-compatibility/2006">
          <mc:Choice Requires="x14">
            <control shapeId="682049" r:id="rId26" name="Check Box 65">
              <controlPr defaultSize="0" autoFill="0" autoLine="0" autoPict="0">
                <anchor moveWithCells="1">
                  <from>
                    <xdr:col>12</xdr:col>
                    <xdr:colOff>171450</xdr:colOff>
                    <xdr:row>54</xdr:row>
                    <xdr:rowOff>161925</xdr:rowOff>
                  </from>
                  <to>
                    <xdr:col>14</xdr:col>
                    <xdr:colOff>47625</xdr:colOff>
                    <xdr:row>56</xdr:row>
                    <xdr:rowOff>38100</xdr:rowOff>
                  </to>
                </anchor>
              </controlPr>
            </control>
          </mc:Choice>
        </mc:AlternateContent>
        <mc:AlternateContent xmlns:mc="http://schemas.openxmlformats.org/markup-compatibility/2006">
          <mc:Choice Requires="x14">
            <control shapeId="682050" r:id="rId27" name="Check Box 66">
              <controlPr defaultSize="0" autoFill="0" autoLine="0" autoPict="0">
                <anchor moveWithCells="1">
                  <from>
                    <xdr:col>18</xdr:col>
                    <xdr:colOff>161925</xdr:colOff>
                    <xdr:row>58</xdr:row>
                    <xdr:rowOff>0</xdr:rowOff>
                  </from>
                  <to>
                    <xdr:col>21</xdr:col>
                    <xdr:colOff>180975</xdr:colOff>
                    <xdr:row>59</xdr:row>
                    <xdr:rowOff>9525</xdr:rowOff>
                  </to>
                </anchor>
              </controlPr>
            </control>
          </mc:Choice>
        </mc:AlternateContent>
        <mc:AlternateContent xmlns:mc="http://schemas.openxmlformats.org/markup-compatibility/2006">
          <mc:Choice Requires="x14">
            <control shapeId="682051" r:id="rId28" name="Check Box 67">
              <controlPr defaultSize="0" autoFill="0" autoLine="0" autoPict="0">
                <anchor moveWithCells="1">
                  <from>
                    <xdr:col>22</xdr:col>
                    <xdr:colOff>38100</xdr:colOff>
                    <xdr:row>58</xdr:row>
                    <xdr:rowOff>0</xdr:rowOff>
                  </from>
                  <to>
                    <xdr:col>25</xdr:col>
                    <xdr:colOff>57150</xdr:colOff>
                    <xdr:row>59</xdr:row>
                    <xdr:rowOff>0</xdr:rowOff>
                  </to>
                </anchor>
              </controlPr>
            </control>
          </mc:Choice>
        </mc:AlternateContent>
        <mc:AlternateContent xmlns:mc="http://schemas.openxmlformats.org/markup-compatibility/2006">
          <mc:Choice Requires="x14">
            <control shapeId="682052" r:id="rId29" name="Check Box 68">
              <controlPr defaultSize="0" autoFill="0" autoLine="0" autoPict="0">
                <anchor moveWithCells="1">
                  <from>
                    <xdr:col>19</xdr:col>
                    <xdr:colOff>171450</xdr:colOff>
                    <xdr:row>52</xdr:row>
                    <xdr:rowOff>161925</xdr:rowOff>
                  </from>
                  <to>
                    <xdr:col>21</xdr:col>
                    <xdr:colOff>47625</xdr:colOff>
                    <xdr:row>54</xdr:row>
                    <xdr:rowOff>19050</xdr:rowOff>
                  </to>
                </anchor>
              </controlPr>
            </control>
          </mc:Choice>
        </mc:AlternateContent>
        <mc:AlternateContent xmlns:mc="http://schemas.openxmlformats.org/markup-compatibility/2006">
          <mc:Choice Requires="x14">
            <control shapeId="682053" r:id="rId30" name="Check Box 69">
              <controlPr defaultSize="0" autoFill="0" autoLine="0" autoPict="0">
                <anchor moveWithCells="1">
                  <from>
                    <xdr:col>22</xdr:col>
                    <xdr:colOff>161925</xdr:colOff>
                    <xdr:row>52</xdr:row>
                    <xdr:rowOff>161925</xdr:rowOff>
                  </from>
                  <to>
                    <xdr:col>24</xdr:col>
                    <xdr:colOff>38100</xdr:colOff>
                    <xdr:row>54</xdr:row>
                    <xdr:rowOff>19050</xdr:rowOff>
                  </to>
                </anchor>
              </controlPr>
            </control>
          </mc:Choice>
        </mc:AlternateContent>
        <mc:AlternateContent xmlns:mc="http://schemas.openxmlformats.org/markup-compatibility/2006">
          <mc:Choice Requires="x14">
            <control shapeId="682054" r:id="rId31" name="Check Box 70">
              <controlPr defaultSize="0" autoFill="0" autoLine="0" autoPict="0">
                <anchor moveWithCells="1">
                  <from>
                    <xdr:col>19</xdr:col>
                    <xdr:colOff>171450</xdr:colOff>
                    <xdr:row>53</xdr:row>
                    <xdr:rowOff>161925</xdr:rowOff>
                  </from>
                  <to>
                    <xdr:col>21</xdr:col>
                    <xdr:colOff>47625</xdr:colOff>
                    <xdr:row>55</xdr:row>
                    <xdr:rowOff>19050</xdr:rowOff>
                  </to>
                </anchor>
              </controlPr>
            </control>
          </mc:Choice>
        </mc:AlternateContent>
        <mc:AlternateContent xmlns:mc="http://schemas.openxmlformats.org/markup-compatibility/2006">
          <mc:Choice Requires="x14">
            <control shapeId="682055" r:id="rId32" name="Check Box 71">
              <controlPr defaultSize="0" autoFill="0" autoLine="0" autoPict="0">
                <anchor moveWithCells="1">
                  <from>
                    <xdr:col>22</xdr:col>
                    <xdr:colOff>161925</xdr:colOff>
                    <xdr:row>53</xdr:row>
                    <xdr:rowOff>161925</xdr:rowOff>
                  </from>
                  <to>
                    <xdr:col>24</xdr:col>
                    <xdr:colOff>38100</xdr:colOff>
                    <xdr:row>55</xdr:row>
                    <xdr:rowOff>19050</xdr:rowOff>
                  </to>
                </anchor>
              </controlPr>
            </control>
          </mc:Choice>
        </mc:AlternateContent>
        <mc:AlternateContent xmlns:mc="http://schemas.openxmlformats.org/markup-compatibility/2006">
          <mc:Choice Requires="x14">
            <control shapeId="682056" r:id="rId33" name="Check Box 72">
              <controlPr defaultSize="0" autoFill="0" autoLine="0" autoPict="0">
                <anchor moveWithCells="1">
                  <from>
                    <xdr:col>19</xdr:col>
                    <xdr:colOff>171450</xdr:colOff>
                    <xdr:row>54</xdr:row>
                    <xdr:rowOff>161925</xdr:rowOff>
                  </from>
                  <to>
                    <xdr:col>21</xdr:col>
                    <xdr:colOff>47625</xdr:colOff>
                    <xdr:row>56</xdr:row>
                    <xdr:rowOff>19050</xdr:rowOff>
                  </to>
                </anchor>
              </controlPr>
            </control>
          </mc:Choice>
        </mc:AlternateContent>
        <mc:AlternateContent xmlns:mc="http://schemas.openxmlformats.org/markup-compatibility/2006">
          <mc:Choice Requires="x14">
            <control shapeId="682057" r:id="rId34" name="Check Box 73">
              <controlPr defaultSize="0" autoFill="0" autoLine="0" autoPict="0">
                <anchor moveWithCells="1">
                  <from>
                    <xdr:col>22</xdr:col>
                    <xdr:colOff>161925</xdr:colOff>
                    <xdr:row>54</xdr:row>
                    <xdr:rowOff>161925</xdr:rowOff>
                  </from>
                  <to>
                    <xdr:col>24</xdr:col>
                    <xdr:colOff>38100</xdr:colOff>
                    <xdr:row>56</xdr:row>
                    <xdr:rowOff>19050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6A5F-8144-49AD-A664-D379DD2AD821}">
  <sheetPr>
    <tabColor theme="8" tint="0.59999389629810485"/>
  </sheetPr>
  <dimension ref="A1:BU72"/>
  <sheetViews>
    <sheetView showGridLines="0" view="pageBreakPreview" zoomScaleNormal="100" zoomScaleSheetLayoutView="100" workbookViewId="0">
      <selection activeCell="F6" sqref="F6:AJ7"/>
    </sheetView>
  </sheetViews>
  <sheetFormatPr defaultColWidth="8" defaultRowHeight="12"/>
  <cols>
    <col min="1" max="2" width="1.375" style="22" customWidth="1"/>
    <col min="3" max="40" width="2.375" style="22" customWidth="1"/>
    <col min="41" max="82" width="2.625" style="22" customWidth="1"/>
    <col min="83" max="16384" width="8" style="22"/>
  </cols>
  <sheetData>
    <row r="1" spans="1:44" ht="14.1" customHeight="1">
      <c r="A1" s="1337" t="s">
        <v>1478</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N1" s="194"/>
      <c r="AO1" s="194"/>
      <c r="AP1" s="194"/>
      <c r="AQ1" s="194"/>
      <c r="AR1" s="194"/>
    </row>
    <row r="2" spans="1:44" ht="5.0999999999999996" customHeight="1" thickBot="1">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row>
    <row r="3" spans="1:44" ht="14.1" customHeight="1">
      <c r="B3" s="1339" t="s">
        <v>285</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2625"/>
      <c r="AA3" s="1858" t="s">
        <v>117</v>
      </c>
      <c r="AB3" s="1340"/>
      <c r="AC3" s="1340"/>
      <c r="AD3" s="1340"/>
      <c r="AE3" s="1340"/>
      <c r="AF3" s="1340"/>
      <c r="AG3" s="1340"/>
      <c r="AH3" s="1340"/>
      <c r="AI3" s="1340"/>
      <c r="AJ3" s="1340"/>
      <c r="AK3" s="1340"/>
      <c r="AL3" s="1859"/>
    </row>
    <row r="4" spans="1:44" ht="6.95" customHeight="1">
      <c r="B4" s="196"/>
      <c r="C4" s="197"/>
      <c r="D4" s="197"/>
      <c r="E4" s="197"/>
      <c r="F4" s="197"/>
      <c r="G4" s="197"/>
      <c r="H4" s="197"/>
      <c r="I4" s="197"/>
      <c r="J4" s="197"/>
      <c r="K4" s="197"/>
      <c r="L4" s="197"/>
      <c r="M4" s="197"/>
      <c r="N4" s="197"/>
      <c r="O4" s="197"/>
      <c r="P4" s="197"/>
      <c r="Q4" s="197"/>
      <c r="R4" s="197"/>
      <c r="S4" s="197"/>
      <c r="T4" s="197"/>
      <c r="U4" s="197"/>
      <c r="V4" s="197"/>
      <c r="W4" s="197"/>
      <c r="X4" s="197"/>
      <c r="Y4" s="197"/>
      <c r="Z4" s="197"/>
      <c r="AA4" s="241"/>
      <c r="AB4" s="197"/>
      <c r="AC4" s="197"/>
      <c r="AD4" s="197"/>
      <c r="AE4" s="197"/>
      <c r="AF4" s="197"/>
      <c r="AG4" s="197"/>
      <c r="AH4" s="197"/>
      <c r="AI4" s="197"/>
      <c r="AJ4" s="197"/>
      <c r="AK4" s="197"/>
      <c r="AL4" s="242"/>
    </row>
    <row r="5" spans="1:44" ht="14.1" customHeight="1">
      <c r="A5" s="23"/>
      <c r="B5" s="34"/>
      <c r="D5" s="136" t="s">
        <v>468</v>
      </c>
      <c r="E5" s="1737" t="s">
        <v>1480</v>
      </c>
      <c r="F5" s="1737"/>
      <c r="G5" s="1737"/>
      <c r="H5" s="1737"/>
      <c r="I5" s="1737"/>
      <c r="J5" s="1737"/>
      <c r="K5" s="1737"/>
      <c r="L5" s="1737"/>
      <c r="M5" s="1737"/>
      <c r="N5" s="1737"/>
      <c r="O5" s="1737"/>
      <c r="P5" s="1737"/>
      <c r="Q5" s="1737"/>
      <c r="R5" s="1737"/>
      <c r="S5" s="1737"/>
      <c r="T5" s="1737"/>
      <c r="U5" s="1737"/>
      <c r="V5" s="1737"/>
      <c r="W5" s="1737"/>
      <c r="X5" s="1737"/>
      <c r="Y5" s="1737"/>
      <c r="Z5" s="1737"/>
      <c r="AA5" s="1094"/>
      <c r="AB5" s="4383"/>
      <c r="AC5" s="4383"/>
      <c r="AD5" s="4383"/>
      <c r="AE5" s="4383"/>
      <c r="AF5" s="4383"/>
      <c r="AG5" s="4383"/>
      <c r="AH5" s="4383"/>
      <c r="AI5" s="4383"/>
      <c r="AJ5" s="4383"/>
      <c r="AK5" s="4383"/>
      <c r="AL5" s="252"/>
    </row>
    <row r="6" spans="1:44" ht="14.1" customHeight="1">
      <c r="A6" s="23"/>
      <c r="B6" s="34"/>
      <c r="D6" s="23"/>
      <c r="E6" s="23"/>
      <c r="F6" s="2892"/>
      <c r="G6" s="2892"/>
      <c r="H6" s="2892"/>
      <c r="I6" s="2892"/>
      <c r="J6" s="2892"/>
      <c r="K6" s="2892"/>
      <c r="L6" s="2892"/>
      <c r="M6" s="2892"/>
      <c r="N6" s="2892"/>
      <c r="O6" s="2892"/>
      <c r="P6" s="2892"/>
      <c r="Q6" s="2892"/>
      <c r="R6" s="2892"/>
      <c r="S6" s="2892"/>
      <c r="T6" s="2892"/>
      <c r="U6" s="2892"/>
      <c r="V6" s="2892"/>
      <c r="W6" s="2892"/>
      <c r="X6" s="2892"/>
      <c r="Y6" s="2892"/>
      <c r="Z6" s="2892"/>
      <c r="AA6" s="2892"/>
      <c r="AB6" s="2892"/>
      <c r="AC6" s="2892"/>
      <c r="AD6" s="2892"/>
      <c r="AE6" s="2892"/>
      <c r="AF6" s="2892"/>
      <c r="AG6" s="2892"/>
      <c r="AH6" s="2892"/>
      <c r="AI6" s="2892"/>
      <c r="AJ6" s="2892"/>
      <c r="AL6" s="1095"/>
    </row>
    <row r="7" spans="1:44" ht="14.1" customHeight="1">
      <c r="A7" s="23"/>
      <c r="B7" s="29"/>
      <c r="D7" s="23"/>
      <c r="E7" s="23"/>
      <c r="F7" s="2892"/>
      <c r="G7" s="2892"/>
      <c r="H7" s="2892"/>
      <c r="I7" s="2892"/>
      <c r="J7" s="2892"/>
      <c r="K7" s="2892"/>
      <c r="L7" s="2892"/>
      <c r="M7" s="2892"/>
      <c r="N7" s="2892"/>
      <c r="O7" s="2892"/>
      <c r="P7" s="2892"/>
      <c r="Q7" s="2892"/>
      <c r="R7" s="2892"/>
      <c r="S7" s="2892"/>
      <c r="T7" s="2892"/>
      <c r="U7" s="2892"/>
      <c r="V7" s="2892"/>
      <c r="W7" s="2892"/>
      <c r="X7" s="2892"/>
      <c r="Y7" s="2892"/>
      <c r="Z7" s="2892"/>
      <c r="AA7" s="2892"/>
      <c r="AB7" s="2892"/>
      <c r="AC7" s="2892"/>
      <c r="AD7" s="2892"/>
      <c r="AE7" s="2892"/>
      <c r="AF7" s="2892"/>
      <c r="AG7" s="2892"/>
      <c r="AH7" s="2892"/>
      <c r="AI7" s="2892"/>
      <c r="AJ7" s="2892"/>
      <c r="AK7" s="131"/>
      <c r="AL7" s="252"/>
    </row>
    <row r="8" spans="1:44" ht="14.1" customHeight="1">
      <c r="A8" s="23"/>
      <c r="B8" s="29"/>
      <c r="C8" s="136"/>
      <c r="Z8" s="30"/>
      <c r="AA8" s="162"/>
      <c r="AB8" s="35"/>
      <c r="AC8" s="86"/>
      <c r="AD8" s="86"/>
      <c r="AE8" s="86"/>
      <c r="AF8" s="86"/>
      <c r="AG8" s="86"/>
      <c r="AH8" s="86"/>
      <c r="AI8" s="86"/>
      <c r="AJ8" s="86"/>
      <c r="AK8" s="86"/>
      <c r="AL8" s="252"/>
    </row>
    <row r="9" spans="1:44" ht="14.1" customHeight="1">
      <c r="A9" s="23"/>
      <c r="B9" s="29"/>
      <c r="C9" s="4379" t="s">
        <v>1354</v>
      </c>
      <c r="D9" s="4379"/>
      <c r="E9" s="4379"/>
      <c r="F9" s="4379"/>
      <c r="G9" s="4379"/>
      <c r="H9" s="4379"/>
      <c r="I9" s="4379"/>
      <c r="J9" s="4379"/>
      <c r="K9" s="4379"/>
      <c r="L9" s="4379"/>
      <c r="M9" s="4379"/>
      <c r="N9" s="4379"/>
      <c r="O9" s="4379"/>
      <c r="P9" s="4379"/>
      <c r="Q9" s="4379"/>
      <c r="R9" s="4379"/>
      <c r="S9" s="4379"/>
      <c r="T9" s="4379"/>
      <c r="U9" s="4379"/>
      <c r="V9" s="4379"/>
      <c r="W9" s="4379"/>
      <c r="X9" s="4379"/>
      <c r="Y9" s="4379"/>
      <c r="Z9" s="30"/>
      <c r="AA9" s="39"/>
      <c r="AB9" s="86"/>
      <c r="AC9" s="35"/>
      <c r="AD9" s="35"/>
      <c r="AE9" s="86"/>
      <c r="AF9" s="86"/>
      <c r="AG9" s="86"/>
      <c r="AH9" s="86"/>
      <c r="AI9" s="86"/>
      <c r="AJ9" s="86"/>
      <c r="AK9" s="86"/>
      <c r="AL9" s="252"/>
    </row>
    <row r="10" spans="1:44" ht="14.1" customHeight="1">
      <c r="A10" s="23"/>
      <c r="B10" s="2729" t="s">
        <v>451</v>
      </c>
      <c r="C10" s="2256"/>
      <c r="D10" s="1740" t="s">
        <v>1757</v>
      </c>
      <c r="E10" s="1740"/>
      <c r="F10" s="1740"/>
      <c r="G10" s="1740"/>
      <c r="H10" s="1740"/>
      <c r="I10" s="1740"/>
      <c r="J10" s="1740"/>
      <c r="K10" s="1740"/>
      <c r="L10" s="1740"/>
      <c r="M10" s="1740"/>
      <c r="N10" s="1740"/>
      <c r="O10" s="1740"/>
      <c r="P10" s="1740"/>
      <c r="Q10" s="1740"/>
      <c r="R10" s="1740"/>
      <c r="S10" s="1740"/>
      <c r="T10" s="1740"/>
      <c r="U10" s="1740"/>
      <c r="V10" s="1740"/>
      <c r="W10" s="1740"/>
      <c r="X10" s="1740"/>
      <c r="Y10" s="1740"/>
      <c r="Z10" s="30"/>
      <c r="AA10" s="176" t="s">
        <v>291</v>
      </c>
      <c r="AB10" s="1707" t="s">
        <v>1307</v>
      </c>
      <c r="AC10" s="1707"/>
      <c r="AD10" s="1707"/>
      <c r="AE10" s="1707"/>
      <c r="AF10" s="1707"/>
      <c r="AG10" s="1707"/>
      <c r="AH10" s="1707"/>
      <c r="AI10" s="1707"/>
      <c r="AJ10" s="1707"/>
      <c r="AK10" s="1707"/>
      <c r="AL10" s="252"/>
    </row>
    <row r="11" spans="1:44" ht="14.1" customHeight="1">
      <c r="A11" s="23"/>
      <c r="B11" s="29"/>
      <c r="C11" s="23"/>
      <c r="D11" s="1740"/>
      <c r="E11" s="1740"/>
      <c r="F11" s="1740"/>
      <c r="G11" s="1740"/>
      <c r="H11" s="1740"/>
      <c r="I11" s="1740"/>
      <c r="J11" s="1740"/>
      <c r="K11" s="1740"/>
      <c r="L11" s="1740"/>
      <c r="M11" s="1740"/>
      <c r="N11" s="1740"/>
      <c r="O11" s="1740"/>
      <c r="P11" s="1740"/>
      <c r="Q11" s="1740"/>
      <c r="R11" s="1740"/>
      <c r="S11" s="1740"/>
      <c r="T11" s="1740"/>
      <c r="U11" s="1740"/>
      <c r="V11" s="1740"/>
      <c r="W11" s="1740"/>
      <c r="X11" s="1740"/>
      <c r="Y11" s="1740"/>
      <c r="Z11" s="30"/>
      <c r="AA11" s="176"/>
      <c r="AB11" s="1707"/>
      <c r="AC11" s="1707"/>
      <c r="AD11" s="1707"/>
      <c r="AE11" s="1707"/>
      <c r="AF11" s="1707"/>
      <c r="AG11" s="1707"/>
      <c r="AH11" s="1707"/>
      <c r="AI11" s="1707"/>
      <c r="AJ11" s="1707"/>
      <c r="AK11" s="1707"/>
      <c r="AL11" s="252"/>
    </row>
    <row r="12" spans="1:44" ht="14.1" customHeight="1">
      <c r="A12" s="23"/>
      <c r="B12" s="29"/>
      <c r="C12" s="23"/>
      <c r="D12" s="1740"/>
      <c r="E12" s="1740"/>
      <c r="F12" s="1740"/>
      <c r="G12" s="1740"/>
      <c r="H12" s="1740"/>
      <c r="I12" s="1740"/>
      <c r="J12" s="1740"/>
      <c r="K12" s="1740"/>
      <c r="L12" s="1740"/>
      <c r="M12" s="1740"/>
      <c r="N12" s="1740"/>
      <c r="O12" s="1740"/>
      <c r="P12" s="1740"/>
      <c r="Q12" s="1740"/>
      <c r="R12" s="1740"/>
      <c r="S12" s="1740"/>
      <c r="T12" s="1740"/>
      <c r="U12" s="1740"/>
      <c r="V12" s="1740"/>
      <c r="W12" s="1740"/>
      <c r="X12" s="1740"/>
      <c r="Y12" s="1740"/>
      <c r="Z12" s="47"/>
      <c r="AA12" s="176" t="s">
        <v>291</v>
      </c>
      <c r="AB12" s="1707" t="s">
        <v>1499</v>
      </c>
      <c r="AC12" s="1707"/>
      <c r="AD12" s="1707"/>
      <c r="AE12" s="1707"/>
      <c r="AF12" s="1707"/>
      <c r="AG12" s="1707"/>
      <c r="AH12" s="1707"/>
      <c r="AI12" s="1707"/>
      <c r="AJ12" s="1707"/>
      <c r="AK12" s="1707"/>
      <c r="AL12" s="211"/>
    </row>
    <row r="13" spans="1:44" ht="14.1" customHeight="1">
      <c r="A13" s="23"/>
      <c r="B13" s="29"/>
      <c r="C13" s="23"/>
      <c r="D13" s="165"/>
      <c r="E13" s="165"/>
      <c r="F13" s="165"/>
      <c r="G13" s="165"/>
      <c r="H13" s="165"/>
      <c r="I13" s="165"/>
      <c r="J13" s="165"/>
      <c r="K13" s="165"/>
      <c r="L13" s="165"/>
      <c r="M13" s="165"/>
      <c r="N13" s="165"/>
      <c r="O13" s="165"/>
      <c r="P13" s="165"/>
      <c r="Q13" s="165"/>
      <c r="R13" s="165"/>
      <c r="S13" s="165"/>
      <c r="T13" s="165"/>
      <c r="U13" s="165"/>
      <c r="V13" s="165"/>
      <c r="W13" s="165"/>
      <c r="X13" s="165"/>
      <c r="Y13" s="165"/>
      <c r="Z13" s="1047"/>
      <c r="AA13" s="39"/>
      <c r="AB13" s="1707"/>
      <c r="AC13" s="1707"/>
      <c r="AD13" s="1707"/>
      <c r="AE13" s="1707"/>
      <c r="AF13" s="1707"/>
      <c r="AG13" s="1707"/>
      <c r="AH13" s="1707"/>
      <c r="AI13" s="1707"/>
      <c r="AJ13" s="1707"/>
      <c r="AK13" s="1707"/>
      <c r="AL13" s="211"/>
    </row>
    <row r="14" spans="1:44" ht="14.1" customHeight="1">
      <c r="A14" s="23"/>
      <c r="B14" s="2729" t="s">
        <v>450</v>
      </c>
      <c r="C14" s="2256"/>
      <c r="D14" s="1740" t="s">
        <v>1500</v>
      </c>
      <c r="E14" s="1740"/>
      <c r="F14" s="1740"/>
      <c r="G14" s="1740"/>
      <c r="H14" s="1740"/>
      <c r="I14" s="1740"/>
      <c r="J14" s="1740"/>
      <c r="K14" s="1740"/>
      <c r="L14" s="1740"/>
      <c r="M14" s="1740"/>
      <c r="N14" s="1740"/>
      <c r="O14" s="1740"/>
      <c r="P14" s="1740"/>
      <c r="Q14" s="1740"/>
      <c r="R14" s="1740"/>
      <c r="S14" s="1740"/>
      <c r="T14" s="1740"/>
      <c r="U14" s="1740"/>
      <c r="V14" s="1740"/>
      <c r="W14" s="1740"/>
      <c r="X14" s="1740"/>
      <c r="Y14" s="1740"/>
      <c r="Z14" s="23"/>
      <c r="AA14" s="31"/>
      <c r="AB14" s="1707"/>
      <c r="AC14" s="1707"/>
      <c r="AD14" s="1707"/>
      <c r="AE14" s="1707"/>
      <c r="AF14" s="1707"/>
      <c r="AG14" s="1707"/>
      <c r="AH14" s="1707"/>
      <c r="AI14" s="1707"/>
      <c r="AJ14" s="1707"/>
      <c r="AK14" s="1707"/>
      <c r="AL14" s="211"/>
    </row>
    <row r="15" spans="1:44" ht="9" customHeight="1">
      <c r="A15" s="23"/>
      <c r="B15" s="29"/>
      <c r="D15" s="1740"/>
      <c r="E15" s="1740"/>
      <c r="F15" s="1740"/>
      <c r="G15" s="1740"/>
      <c r="H15" s="1740"/>
      <c r="I15" s="1740"/>
      <c r="J15" s="1740"/>
      <c r="K15" s="1740"/>
      <c r="L15" s="1740"/>
      <c r="M15" s="1740"/>
      <c r="N15" s="1740"/>
      <c r="O15" s="1740"/>
      <c r="P15" s="1740"/>
      <c r="Q15" s="1740"/>
      <c r="R15" s="1740"/>
      <c r="S15" s="1740"/>
      <c r="T15" s="1740"/>
      <c r="U15" s="1740"/>
      <c r="V15" s="1740"/>
      <c r="W15" s="1740"/>
      <c r="X15" s="1740"/>
      <c r="Y15" s="1740"/>
      <c r="AA15" s="31"/>
      <c r="AB15" s="1707"/>
      <c r="AC15" s="1707"/>
      <c r="AD15" s="1707"/>
      <c r="AE15" s="1707"/>
      <c r="AF15" s="1707"/>
      <c r="AG15" s="1707"/>
      <c r="AH15" s="1707"/>
      <c r="AI15" s="1707"/>
      <c r="AJ15" s="1707"/>
      <c r="AK15" s="1707"/>
      <c r="AL15" s="211"/>
    </row>
    <row r="16" spans="1:44" ht="14.1" customHeight="1">
      <c r="A16" s="23"/>
      <c r="B16" s="29"/>
      <c r="C16" s="1096"/>
      <c r="D16" s="1740"/>
      <c r="E16" s="1740"/>
      <c r="F16" s="1740"/>
      <c r="G16" s="1740"/>
      <c r="H16" s="1740"/>
      <c r="I16" s="1740"/>
      <c r="J16" s="1740"/>
      <c r="K16" s="1740"/>
      <c r="L16" s="1740"/>
      <c r="M16" s="1740"/>
      <c r="N16" s="1740"/>
      <c r="O16" s="1740"/>
      <c r="P16" s="1740"/>
      <c r="Q16" s="1740"/>
      <c r="R16" s="1740"/>
      <c r="S16" s="1740"/>
      <c r="T16" s="1740"/>
      <c r="U16" s="1740"/>
      <c r="V16" s="1740"/>
      <c r="W16" s="1740"/>
      <c r="X16" s="1740"/>
      <c r="Y16" s="1740"/>
      <c r="AA16" s="562"/>
      <c r="AB16" s="1707"/>
      <c r="AC16" s="1707"/>
      <c r="AD16" s="1707"/>
      <c r="AE16" s="1707"/>
      <c r="AF16" s="1707"/>
      <c r="AG16" s="1707"/>
      <c r="AH16" s="1707"/>
      <c r="AI16" s="1707"/>
      <c r="AJ16" s="1707"/>
      <c r="AK16" s="1707"/>
      <c r="AL16" s="252"/>
    </row>
    <row r="17" spans="1:72" ht="14.1" customHeight="1">
      <c r="A17" s="23"/>
      <c r="B17" s="1736"/>
      <c r="C17" s="1462"/>
      <c r="D17" s="1740"/>
      <c r="E17" s="1740"/>
      <c r="F17" s="1740"/>
      <c r="G17" s="1740"/>
      <c r="H17" s="1740"/>
      <c r="I17" s="1740"/>
      <c r="J17" s="1740"/>
      <c r="K17" s="1740"/>
      <c r="L17" s="1740"/>
      <c r="M17" s="1740"/>
      <c r="N17" s="1740"/>
      <c r="O17" s="1740"/>
      <c r="P17" s="1740"/>
      <c r="Q17" s="1740"/>
      <c r="R17" s="1740"/>
      <c r="S17" s="1740"/>
      <c r="T17" s="1740"/>
      <c r="U17" s="1740"/>
      <c r="V17" s="1740"/>
      <c r="W17" s="1740"/>
      <c r="X17" s="1740"/>
      <c r="Y17" s="1740"/>
      <c r="AA17" s="31"/>
      <c r="AB17" s="1707"/>
      <c r="AC17" s="1707"/>
      <c r="AD17" s="1707"/>
      <c r="AE17" s="1707"/>
      <c r="AF17" s="1707"/>
      <c r="AG17" s="1707"/>
      <c r="AH17" s="1707"/>
      <c r="AI17" s="1707"/>
      <c r="AJ17" s="1707"/>
      <c r="AK17" s="1707"/>
      <c r="AL17" s="252"/>
    </row>
    <row r="18" spans="1:72" ht="14.1" customHeight="1">
      <c r="A18" s="23"/>
      <c r="B18" s="29"/>
      <c r="AA18" s="31"/>
      <c r="AK18" s="86"/>
      <c r="AL18" s="211"/>
    </row>
    <row r="19" spans="1:72" ht="14.1" customHeight="1">
      <c r="A19" s="23"/>
      <c r="B19" s="29"/>
      <c r="C19" s="4379" t="s">
        <v>1355</v>
      </c>
      <c r="D19" s="4379"/>
      <c r="E19" s="4379"/>
      <c r="F19" s="4379"/>
      <c r="G19" s="4379"/>
      <c r="H19" s="4379"/>
      <c r="I19" s="4379"/>
      <c r="J19" s="4379"/>
      <c r="K19" s="4379"/>
      <c r="L19" s="4379"/>
      <c r="M19" s="4379"/>
      <c r="N19" s="4379"/>
      <c r="O19" s="4379"/>
      <c r="P19" s="4379"/>
      <c r="Q19" s="4379"/>
      <c r="R19" s="4379"/>
      <c r="S19" s="4379"/>
      <c r="T19" s="4379"/>
      <c r="U19" s="4379"/>
      <c r="V19" s="4379"/>
      <c r="W19" s="4379"/>
      <c r="X19" s="4379"/>
      <c r="Y19" s="4379"/>
      <c r="AA19" s="31"/>
      <c r="AK19" s="805"/>
      <c r="AL19" s="252"/>
      <c r="AO19" s="86" t="s">
        <v>147</v>
      </c>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row>
    <row r="20" spans="1:72" ht="14.1" customHeight="1">
      <c r="A20" s="23"/>
      <c r="B20" s="1736" t="s">
        <v>451</v>
      </c>
      <c r="C20" s="1462"/>
      <c r="D20" s="1737" t="s">
        <v>1481</v>
      </c>
      <c r="E20" s="1737"/>
      <c r="F20" s="1737"/>
      <c r="G20" s="1737"/>
      <c r="H20" s="1737"/>
      <c r="I20" s="1737"/>
      <c r="J20" s="1737"/>
      <c r="K20" s="1737"/>
      <c r="L20" s="1737"/>
      <c r="M20" s="1737"/>
      <c r="N20" s="1737"/>
      <c r="O20" s="1737"/>
      <c r="P20" s="1737"/>
      <c r="Q20" s="1737"/>
      <c r="R20" s="1737"/>
      <c r="S20" s="1737"/>
      <c r="T20" s="1737"/>
      <c r="U20" s="1737"/>
      <c r="V20" s="1737"/>
      <c r="W20" s="1737"/>
      <c r="X20" s="1737"/>
      <c r="Y20" s="1737"/>
      <c r="AA20" s="562" t="s">
        <v>149</v>
      </c>
      <c r="AB20" s="1707" t="s">
        <v>1170</v>
      </c>
      <c r="AC20" s="1707"/>
      <c r="AD20" s="1707"/>
      <c r="AE20" s="1707"/>
      <c r="AF20" s="1707"/>
      <c r="AG20" s="1707"/>
      <c r="AH20" s="1707"/>
      <c r="AI20" s="1707"/>
      <c r="AJ20" s="1707"/>
      <c r="AK20" s="1707"/>
      <c r="AL20" s="252"/>
      <c r="AN20" s="798"/>
      <c r="AO20" s="559"/>
      <c r="AP20" s="559"/>
      <c r="AQ20" s="559"/>
      <c r="AR20" s="559"/>
      <c r="AS20" s="559"/>
      <c r="AT20" s="559"/>
      <c r="AU20" s="559"/>
      <c r="AV20" s="559"/>
      <c r="AW20" s="559"/>
      <c r="AX20" s="559"/>
      <c r="AY20" s="559"/>
      <c r="AZ20" s="559"/>
      <c r="BA20" s="559"/>
      <c r="BB20" s="559"/>
      <c r="BC20" s="559"/>
      <c r="BD20" s="559"/>
      <c r="BE20" s="559"/>
      <c r="BF20" s="559"/>
      <c r="BG20" s="559"/>
      <c r="BH20" s="559"/>
      <c r="BI20" s="559"/>
      <c r="BJ20" s="559"/>
      <c r="BK20" s="559"/>
      <c r="BL20" s="559"/>
      <c r="BM20" s="559"/>
      <c r="BN20" s="559"/>
      <c r="BO20" s="559"/>
      <c r="BP20" s="559"/>
      <c r="BQ20" s="559"/>
      <c r="BR20" s="559"/>
      <c r="BS20" s="559"/>
      <c r="BT20" s="1097"/>
    </row>
    <row r="21" spans="1:72" ht="14.1" customHeight="1">
      <c r="A21" s="23"/>
      <c r="B21" s="29"/>
      <c r="C21" s="171"/>
      <c r="F21" s="4232" t="s">
        <v>1300</v>
      </c>
      <c r="G21" s="4232"/>
      <c r="H21" s="4232"/>
      <c r="I21" s="4232"/>
      <c r="J21" s="4232"/>
      <c r="K21" s="4232"/>
      <c r="L21" s="4232"/>
      <c r="M21" s="2624"/>
      <c r="N21" s="2624"/>
      <c r="O21" s="47" t="s">
        <v>21</v>
      </c>
      <c r="P21" s="2624"/>
      <c r="Q21" s="2624"/>
      <c r="R21" s="105" t="s">
        <v>391</v>
      </c>
      <c r="S21" s="2624"/>
      <c r="T21" s="2624"/>
      <c r="U21" s="22" t="s">
        <v>124</v>
      </c>
      <c r="V21" s="105" t="s">
        <v>1169</v>
      </c>
      <c r="AA21" s="31"/>
      <c r="AB21" s="1707"/>
      <c r="AC21" s="1707"/>
      <c r="AD21" s="1707"/>
      <c r="AE21" s="1707"/>
      <c r="AF21" s="1707"/>
      <c r="AG21" s="1707"/>
      <c r="AH21" s="1707"/>
      <c r="AI21" s="1707"/>
      <c r="AJ21" s="1707"/>
      <c r="AK21" s="1707"/>
      <c r="AL21" s="211"/>
      <c r="AN21" s="800" t="s">
        <v>15</v>
      </c>
      <c r="AO21" s="202" t="s">
        <v>292</v>
      </c>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131"/>
      <c r="BN21" s="86"/>
      <c r="BO21" s="86"/>
      <c r="BP21" s="86"/>
      <c r="BQ21" s="86"/>
      <c r="BR21" s="86"/>
      <c r="BS21" s="86"/>
      <c r="BT21" s="801"/>
    </row>
    <row r="22" spans="1:72" ht="14.1" customHeight="1">
      <c r="A22" s="23"/>
      <c r="B22" s="29"/>
      <c r="AA22" s="169" t="s">
        <v>291</v>
      </c>
      <c r="AB22" s="1707" t="s">
        <v>784</v>
      </c>
      <c r="AC22" s="1707"/>
      <c r="AD22" s="1707"/>
      <c r="AE22" s="1707"/>
      <c r="AF22" s="1707"/>
      <c r="AG22" s="1707"/>
      <c r="AH22" s="1707"/>
      <c r="AI22" s="1707"/>
      <c r="AJ22" s="1707"/>
      <c r="AK22" s="1707"/>
      <c r="AL22" s="211"/>
      <c r="AN22" s="825"/>
      <c r="AO22" s="4162" t="s">
        <v>1758</v>
      </c>
      <c r="AP22" s="4162"/>
      <c r="AQ22" s="4162"/>
      <c r="AR22" s="4162"/>
      <c r="AS22" s="4162"/>
      <c r="AT22" s="4162"/>
      <c r="AU22" s="4162"/>
      <c r="AV22" s="4162"/>
      <c r="AW22" s="4162"/>
      <c r="AX22" s="4162"/>
      <c r="AY22" s="4162"/>
      <c r="AZ22" s="4162"/>
      <c r="BA22" s="4162"/>
      <c r="BB22" s="4162"/>
      <c r="BC22" s="4162"/>
      <c r="BD22" s="4162"/>
      <c r="BE22" s="4162"/>
      <c r="BF22" s="4162"/>
      <c r="BG22" s="4162"/>
      <c r="BH22" s="4162"/>
      <c r="BI22" s="4162"/>
      <c r="BJ22" s="4162"/>
      <c r="BK22" s="4162"/>
      <c r="BL22" s="4162"/>
      <c r="BM22" s="4162"/>
      <c r="BN22" s="4162"/>
      <c r="BO22" s="4162"/>
      <c r="BP22" s="4162"/>
      <c r="BQ22" s="4162"/>
      <c r="BR22" s="4162"/>
      <c r="BS22" s="4162"/>
      <c r="BT22" s="1098"/>
    </row>
    <row r="23" spans="1:72" ht="14.1" customHeight="1">
      <c r="A23" s="23"/>
      <c r="B23" s="29"/>
      <c r="C23" s="23"/>
      <c r="D23" s="136" t="s">
        <v>464</v>
      </c>
      <c r="E23" s="1737" t="s">
        <v>1621</v>
      </c>
      <c r="F23" s="1737"/>
      <c r="G23" s="1737"/>
      <c r="H23" s="1737"/>
      <c r="I23" s="1737"/>
      <c r="J23" s="1737"/>
      <c r="K23" s="1737"/>
      <c r="L23" s="1737"/>
      <c r="M23" s="1737"/>
      <c r="N23" s="1737"/>
      <c r="O23" s="1737"/>
      <c r="P23" s="1737"/>
      <c r="Q23" s="1737"/>
      <c r="R23" s="1737"/>
      <c r="S23" s="1737"/>
      <c r="T23" s="1737"/>
      <c r="U23" s="1737"/>
      <c r="V23" s="1737"/>
      <c r="W23" s="1737"/>
      <c r="X23" s="1737"/>
      <c r="Y23" s="1737"/>
      <c r="Z23" s="165"/>
      <c r="AA23" s="176"/>
      <c r="AB23" s="1707"/>
      <c r="AC23" s="1707"/>
      <c r="AD23" s="1707"/>
      <c r="AE23" s="1707"/>
      <c r="AF23" s="1707"/>
      <c r="AG23" s="1707"/>
      <c r="AH23" s="1707"/>
      <c r="AI23" s="1707"/>
      <c r="AJ23" s="1707"/>
      <c r="AK23" s="1707"/>
      <c r="AL23" s="211"/>
      <c r="AN23" s="825"/>
      <c r="AO23" s="4162"/>
      <c r="AP23" s="4162"/>
      <c r="AQ23" s="4162"/>
      <c r="AR23" s="4162"/>
      <c r="AS23" s="4162"/>
      <c r="AT23" s="4162"/>
      <c r="AU23" s="4162"/>
      <c r="AV23" s="4162"/>
      <c r="AW23" s="4162"/>
      <c r="AX23" s="4162"/>
      <c r="AY23" s="4162"/>
      <c r="AZ23" s="4162"/>
      <c r="BA23" s="4162"/>
      <c r="BB23" s="4162"/>
      <c r="BC23" s="4162"/>
      <c r="BD23" s="4162"/>
      <c r="BE23" s="4162"/>
      <c r="BF23" s="4162"/>
      <c r="BG23" s="4162"/>
      <c r="BH23" s="4162"/>
      <c r="BI23" s="4162"/>
      <c r="BJ23" s="4162"/>
      <c r="BK23" s="4162"/>
      <c r="BL23" s="4162"/>
      <c r="BM23" s="4162"/>
      <c r="BN23" s="4162"/>
      <c r="BO23" s="4162"/>
      <c r="BP23" s="4162"/>
      <c r="BQ23" s="4162"/>
      <c r="BR23" s="4162"/>
      <c r="BS23" s="4162"/>
      <c r="BT23" s="1098"/>
    </row>
    <row r="24" spans="1:72" ht="14.1" customHeight="1">
      <c r="A24" s="23"/>
      <c r="B24" s="29"/>
      <c r="D24" s="23"/>
      <c r="F24" s="2892"/>
      <c r="G24" s="2892"/>
      <c r="H24" s="2892"/>
      <c r="I24" s="2892"/>
      <c r="J24" s="2892"/>
      <c r="K24" s="2892"/>
      <c r="L24" s="2892"/>
      <c r="M24" s="2892"/>
      <c r="N24" s="2892"/>
      <c r="O24" s="2892"/>
      <c r="P24" s="2892"/>
      <c r="Q24" s="2892"/>
      <c r="R24" s="2892"/>
      <c r="S24" s="2892"/>
      <c r="T24" s="2892"/>
      <c r="U24" s="2892"/>
      <c r="V24" s="2892"/>
      <c r="W24" s="2892"/>
      <c r="X24" s="2892"/>
      <c r="Y24" s="2892"/>
      <c r="Z24" s="2892"/>
      <c r="AA24" s="2892"/>
      <c r="AB24" s="2892"/>
      <c r="AC24" s="2892"/>
      <c r="AD24" s="2892"/>
      <c r="AE24" s="2892"/>
      <c r="AF24" s="2892"/>
      <c r="AG24" s="2892"/>
      <c r="AH24" s="2892"/>
      <c r="AI24" s="2892"/>
      <c r="AJ24" s="2892"/>
      <c r="AK24" s="805"/>
      <c r="AL24" s="252"/>
      <c r="AN24" s="825"/>
      <c r="AO24" s="4162"/>
      <c r="AP24" s="4162"/>
      <c r="AQ24" s="4162"/>
      <c r="AR24" s="4162"/>
      <c r="AS24" s="4162"/>
      <c r="AT24" s="4162"/>
      <c r="AU24" s="4162"/>
      <c r="AV24" s="4162"/>
      <c r="AW24" s="4162"/>
      <c r="AX24" s="4162"/>
      <c r="AY24" s="4162"/>
      <c r="AZ24" s="4162"/>
      <c r="BA24" s="4162"/>
      <c r="BB24" s="4162"/>
      <c r="BC24" s="4162"/>
      <c r="BD24" s="4162"/>
      <c r="BE24" s="4162"/>
      <c r="BF24" s="4162"/>
      <c r="BG24" s="4162"/>
      <c r="BH24" s="4162"/>
      <c r="BI24" s="4162"/>
      <c r="BJ24" s="4162"/>
      <c r="BK24" s="4162"/>
      <c r="BL24" s="4162"/>
      <c r="BM24" s="4162"/>
      <c r="BN24" s="4162"/>
      <c r="BO24" s="4162"/>
      <c r="BP24" s="4162"/>
      <c r="BQ24" s="4162"/>
      <c r="BR24" s="4162"/>
      <c r="BS24" s="4162"/>
      <c r="BT24" s="1098"/>
    </row>
    <row r="25" spans="1:72" ht="14.1" customHeight="1">
      <c r="A25" s="23"/>
      <c r="B25" s="34"/>
      <c r="F25" s="2892"/>
      <c r="G25" s="2892"/>
      <c r="H25" s="2892"/>
      <c r="I25" s="2892"/>
      <c r="J25" s="2892"/>
      <c r="K25" s="2892"/>
      <c r="L25" s="2892"/>
      <c r="M25" s="2892"/>
      <c r="N25" s="2892"/>
      <c r="O25" s="2892"/>
      <c r="P25" s="2892"/>
      <c r="Q25" s="2892"/>
      <c r="R25" s="2892"/>
      <c r="S25" s="2892"/>
      <c r="T25" s="2892"/>
      <c r="U25" s="2892"/>
      <c r="V25" s="2892"/>
      <c r="W25" s="2892"/>
      <c r="X25" s="2892"/>
      <c r="Y25" s="2892"/>
      <c r="Z25" s="2892"/>
      <c r="AA25" s="2892"/>
      <c r="AB25" s="2892"/>
      <c r="AC25" s="2892"/>
      <c r="AD25" s="2892"/>
      <c r="AE25" s="2892"/>
      <c r="AF25" s="2892"/>
      <c r="AG25" s="2892"/>
      <c r="AH25" s="2892"/>
      <c r="AI25" s="2892"/>
      <c r="AJ25" s="2892"/>
      <c r="AK25" s="35"/>
      <c r="AL25" s="252"/>
      <c r="AN25" s="825"/>
      <c r="AO25" s="4162"/>
      <c r="AP25" s="4162"/>
      <c r="AQ25" s="4162"/>
      <c r="AR25" s="4162"/>
      <c r="AS25" s="4162"/>
      <c r="AT25" s="4162"/>
      <c r="AU25" s="4162"/>
      <c r="AV25" s="4162"/>
      <c r="AW25" s="4162"/>
      <c r="AX25" s="4162"/>
      <c r="AY25" s="4162"/>
      <c r="AZ25" s="4162"/>
      <c r="BA25" s="4162"/>
      <c r="BB25" s="4162"/>
      <c r="BC25" s="4162"/>
      <c r="BD25" s="4162"/>
      <c r="BE25" s="4162"/>
      <c r="BF25" s="4162"/>
      <c r="BG25" s="4162"/>
      <c r="BH25" s="4162"/>
      <c r="BI25" s="4162"/>
      <c r="BJ25" s="4162"/>
      <c r="BK25" s="4162"/>
      <c r="BL25" s="4162"/>
      <c r="BM25" s="4162"/>
      <c r="BN25" s="4162"/>
      <c r="BO25" s="4162"/>
      <c r="BP25" s="4162"/>
      <c r="BQ25" s="4162"/>
      <c r="BR25" s="4162"/>
      <c r="BS25" s="4162"/>
      <c r="BT25" s="1098"/>
    </row>
    <row r="26" spans="1:72" ht="14.1" customHeight="1">
      <c r="A26" s="23"/>
      <c r="B26" s="34"/>
      <c r="F26" s="2892"/>
      <c r="G26" s="2892"/>
      <c r="H26" s="2892"/>
      <c r="I26" s="2892"/>
      <c r="J26" s="2892"/>
      <c r="K26" s="2892"/>
      <c r="L26" s="2892"/>
      <c r="M26" s="2892"/>
      <c r="N26" s="2892"/>
      <c r="O26" s="2892"/>
      <c r="P26" s="2892"/>
      <c r="Q26" s="2892"/>
      <c r="R26" s="2892"/>
      <c r="S26" s="2892"/>
      <c r="T26" s="2892"/>
      <c r="U26" s="2892"/>
      <c r="V26" s="2892"/>
      <c r="W26" s="2892"/>
      <c r="X26" s="2892"/>
      <c r="Y26" s="2892"/>
      <c r="Z26" s="2892"/>
      <c r="AA26" s="2892"/>
      <c r="AB26" s="2892"/>
      <c r="AC26" s="2892"/>
      <c r="AD26" s="2892"/>
      <c r="AE26" s="2892"/>
      <c r="AF26" s="2892"/>
      <c r="AG26" s="2892"/>
      <c r="AH26" s="2892"/>
      <c r="AI26" s="2892"/>
      <c r="AJ26" s="2892"/>
      <c r="AL26" s="252"/>
      <c r="AN26" s="825"/>
      <c r="AO26" s="4162"/>
      <c r="AP26" s="4162"/>
      <c r="AQ26" s="4162"/>
      <c r="AR26" s="4162"/>
      <c r="AS26" s="4162"/>
      <c r="AT26" s="4162"/>
      <c r="AU26" s="4162"/>
      <c r="AV26" s="4162"/>
      <c r="AW26" s="4162"/>
      <c r="AX26" s="4162"/>
      <c r="AY26" s="4162"/>
      <c r="AZ26" s="4162"/>
      <c r="BA26" s="4162"/>
      <c r="BB26" s="4162"/>
      <c r="BC26" s="4162"/>
      <c r="BD26" s="4162"/>
      <c r="BE26" s="4162"/>
      <c r="BF26" s="4162"/>
      <c r="BG26" s="4162"/>
      <c r="BH26" s="4162"/>
      <c r="BI26" s="4162"/>
      <c r="BJ26" s="4162"/>
      <c r="BK26" s="4162"/>
      <c r="BL26" s="4162"/>
      <c r="BM26" s="4162"/>
      <c r="BN26" s="4162"/>
      <c r="BO26" s="4162"/>
      <c r="BP26" s="4162"/>
      <c r="BQ26" s="4162"/>
      <c r="BR26" s="4162"/>
      <c r="BS26" s="4162"/>
      <c r="BT26" s="1098"/>
    </row>
    <row r="27" spans="1:72" ht="14.1" customHeight="1">
      <c r="A27" s="23"/>
      <c r="B27" s="29"/>
      <c r="C27" s="23"/>
      <c r="X27" s="23"/>
      <c r="Y27" s="23"/>
      <c r="Z27" s="30"/>
      <c r="AL27" s="203"/>
      <c r="AN27" s="825"/>
      <c r="AO27" s="4162"/>
      <c r="AP27" s="4162"/>
      <c r="AQ27" s="4162"/>
      <c r="AR27" s="4162"/>
      <c r="AS27" s="4162"/>
      <c r="AT27" s="4162"/>
      <c r="AU27" s="4162"/>
      <c r="AV27" s="4162"/>
      <c r="AW27" s="4162"/>
      <c r="AX27" s="4162"/>
      <c r="AY27" s="4162"/>
      <c r="AZ27" s="4162"/>
      <c r="BA27" s="4162"/>
      <c r="BB27" s="4162"/>
      <c r="BC27" s="4162"/>
      <c r="BD27" s="4162"/>
      <c r="BE27" s="4162"/>
      <c r="BF27" s="4162"/>
      <c r="BG27" s="4162"/>
      <c r="BH27" s="4162"/>
      <c r="BI27" s="4162"/>
      <c r="BJ27" s="4162"/>
      <c r="BK27" s="4162"/>
      <c r="BL27" s="4162"/>
      <c r="BM27" s="4162"/>
      <c r="BN27" s="4162"/>
      <c r="BO27" s="4162"/>
      <c r="BP27" s="4162"/>
      <c r="BQ27" s="4162"/>
      <c r="BR27" s="4162"/>
      <c r="BS27" s="4162"/>
      <c r="BT27" s="1098"/>
    </row>
    <row r="28" spans="1:72" ht="14.1" customHeight="1">
      <c r="A28" s="23"/>
      <c r="B28" s="2729" t="s">
        <v>450</v>
      </c>
      <c r="C28" s="2256"/>
      <c r="D28" s="1740" t="s">
        <v>637</v>
      </c>
      <c r="E28" s="1740"/>
      <c r="F28" s="1740"/>
      <c r="G28" s="1740"/>
      <c r="H28" s="1740"/>
      <c r="I28" s="1740"/>
      <c r="J28" s="1740"/>
      <c r="K28" s="1740"/>
      <c r="L28" s="1740"/>
      <c r="M28" s="1740"/>
      <c r="N28" s="1740"/>
      <c r="O28" s="1740"/>
      <c r="P28" s="1740"/>
      <c r="Q28" s="1740"/>
      <c r="R28" s="1740"/>
      <c r="S28" s="1740"/>
      <c r="T28" s="1740"/>
      <c r="U28" s="1740"/>
      <c r="V28" s="1740"/>
      <c r="W28" s="1740"/>
      <c r="X28" s="1740"/>
      <c r="Y28" s="1740"/>
      <c r="Z28" s="30"/>
      <c r="AA28" s="169" t="s">
        <v>291</v>
      </c>
      <c r="AB28" s="1707" t="s">
        <v>783</v>
      </c>
      <c r="AC28" s="1707"/>
      <c r="AD28" s="1707"/>
      <c r="AE28" s="1707"/>
      <c r="AF28" s="1707"/>
      <c r="AG28" s="1707"/>
      <c r="AH28" s="1707"/>
      <c r="AI28" s="1707"/>
      <c r="AJ28" s="1707"/>
      <c r="AK28" s="1707"/>
      <c r="AL28" s="206"/>
      <c r="AN28" s="825"/>
      <c r="AO28" s="4162"/>
      <c r="AP28" s="4162"/>
      <c r="AQ28" s="4162"/>
      <c r="AR28" s="4162"/>
      <c r="AS28" s="4162"/>
      <c r="AT28" s="4162"/>
      <c r="AU28" s="4162"/>
      <c r="AV28" s="4162"/>
      <c r="AW28" s="4162"/>
      <c r="AX28" s="4162"/>
      <c r="AY28" s="4162"/>
      <c r="AZ28" s="4162"/>
      <c r="BA28" s="4162"/>
      <c r="BB28" s="4162"/>
      <c r="BC28" s="4162"/>
      <c r="BD28" s="4162"/>
      <c r="BE28" s="4162"/>
      <c r="BF28" s="4162"/>
      <c r="BG28" s="4162"/>
      <c r="BH28" s="4162"/>
      <c r="BI28" s="4162"/>
      <c r="BJ28" s="4162"/>
      <c r="BK28" s="4162"/>
      <c r="BL28" s="4162"/>
      <c r="BM28" s="4162"/>
      <c r="BN28" s="4162"/>
      <c r="BO28" s="4162"/>
      <c r="BP28" s="4162"/>
      <c r="BQ28" s="4162"/>
      <c r="BR28" s="4162"/>
      <c r="BS28" s="4162"/>
      <c r="BT28" s="1098"/>
    </row>
    <row r="29" spans="1:72" ht="14.1" customHeight="1">
      <c r="A29" s="23"/>
      <c r="B29" s="29"/>
      <c r="C29" s="23"/>
      <c r="D29" s="1740"/>
      <c r="E29" s="1740"/>
      <c r="F29" s="1740"/>
      <c r="G29" s="1740"/>
      <c r="H29" s="1740"/>
      <c r="I29" s="1740"/>
      <c r="J29" s="1740"/>
      <c r="K29" s="1740"/>
      <c r="L29" s="1740"/>
      <c r="M29" s="1740"/>
      <c r="N29" s="1740"/>
      <c r="O29" s="1740"/>
      <c r="P29" s="1740"/>
      <c r="Q29" s="1740"/>
      <c r="R29" s="1740"/>
      <c r="S29" s="1740"/>
      <c r="T29" s="1740"/>
      <c r="U29" s="1740"/>
      <c r="V29" s="1740"/>
      <c r="W29" s="1740"/>
      <c r="X29" s="1740"/>
      <c r="Y29" s="1740"/>
      <c r="Z29" s="30"/>
      <c r="AA29" s="176"/>
      <c r="AB29" s="1707"/>
      <c r="AC29" s="1707"/>
      <c r="AD29" s="1707"/>
      <c r="AE29" s="1707"/>
      <c r="AF29" s="1707"/>
      <c r="AG29" s="1707"/>
      <c r="AH29" s="1707"/>
      <c r="AI29" s="1707"/>
      <c r="AJ29" s="1707"/>
      <c r="AK29" s="1707"/>
      <c r="AL29" s="206"/>
      <c r="AN29" s="825"/>
      <c r="AO29" s="4162"/>
      <c r="AP29" s="4162"/>
      <c r="AQ29" s="4162"/>
      <c r="AR29" s="4162"/>
      <c r="AS29" s="4162"/>
      <c r="AT29" s="4162"/>
      <c r="AU29" s="4162"/>
      <c r="AV29" s="4162"/>
      <c r="AW29" s="4162"/>
      <c r="AX29" s="4162"/>
      <c r="AY29" s="4162"/>
      <c r="AZ29" s="4162"/>
      <c r="BA29" s="4162"/>
      <c r="BB29" s="4162"/>
      <c r="BC29" s="4162"/>
      <c r="BD29" s="4162"/>
      <c r="BE29" s="4162"/>
      <c r="BF29" s="4162"/>
      <c r="BG29" s="4162"/>
      <c r="BH29" s="4162"/>
      <c r="BI29" s="4162"/>
      <c r="BJ29" s="4162"/>
      <c r="BK29" s="4162"/>
      <c r="BL29" s="4162"/>
      <c r="BM29" s="4162"/>
      <c r="BN29" s="4162"/>
      <c r="BO29" s="4162"/>
      <c r="BP29" s="4162"/>
      <c r="BQ29" s="4162"/>
      <c r="BR29" s="4162"/>
      <c r="BS29" s="4162"/>
      <c r="BT29" s="1098"/>
    </row>
    <row r="30" spans="1:72" ht="14.1" customHeight="1">
      <c r="A30" s="23"/>
      <c r="B30" s="29"/>
      <c r="D30" s="136" t="s">
        <v>464</v>
      </c>
      <c r="E30" s="1737" t="s">
        <v>636</v>
      </c>
      <c r="F30" s="1737"/>
      <c r="G30" s="1737"/>
      <c r="H30" s="1737"/>
      <c r="I30" s="1737"/>
      <c r="J30" s="1737"/>
      <c r="K30" s="1737"/>
      <c r="L30" s="1737"/>
      <c r="M30" s="1737"/>
      <c r="N30" s="1737"/>
      <c r="O30" s="1737"/>
      <c r="P30" s="1737"/>
      <c r="Q30" s="1737"/>
      <c r="R30" s="1737"/>
      <c r="S30" s="1737"/>
      <c r="T30" s="1737"/>
      <c r="U30" s="1737"/>
      <c r="V30" s="1737"/>
      <c r="W30" s="1737"/>
      <c r="X30" s="1737"/>
      <c r="Y30" s="1737"/>
      <c r="Z30" s="30"/>
      <c r="AL30" s="206"/>
      <c r="AN30" s="825"/>
      <c r="AO30" s="4162"/>
      <c r="AP30" s="4162"/>
      <c r="AQ30" s="4162"/>
      <c r="AR30" s="4162"/>
      <c r="AS30" s="4162"/>
      <c r="AT30" s="4162"/>
      <c r="AU30" s="4162"/>
      <c r="AV30" s="4162"/>
      <c r="AW30" s="4162"/>
      <c r="AX30" s="4162"/>
      <c r="AY30" s="4162"/>
      <c r="AZ30" s="4162"/>
      <c r="BA30" s="4162"/>
      <c r="BB30" s="4162"/>
      <c r="BC30" s="4162"/>
      <c r="BD30" s="4162"/>
      <c r="BE30" s="4162"/>
      <c r="BF30" s="4162"/>
      <c r="BG30" s="4162"/>
      <c r="BH30" s="4162"/>
      <c r="BI30" s="4162"/>
      <c r="BJ30" s="4162"/>
      <c r="BK30" s="4162"/>
      <c r="BL30" s="4162"/>
      <c r="BM30" s="4162"/>
      <c r="BN30" s="4162"/>
      <c r="BO30" s="4162"/>
      <c r="BP30" s="4162"/>
      <c r="BQ30" s="4162"/>
      <c r="BR30" s="4162"/>
      <c r="BS30" s="4162"/>
      <c r="BT30" s="1098"/>
    </row>
    <row r="31" spans="1:72" ht="14.1" customHeight="1">
      <c r="A31" s="23"/>
      <c r="B31" s="29"/>
      <c r="F31" s="2892"/>
      <c r="G31" s="2892"/>
      <c r="H31" s="2892"/>
      <c r="I31" s="2892"/>
      <c r="J31" s="2892"/>
      <c r="K31" s="2892"/>
      <c r="L31" s="2892"/>
      <c r="M31" s="2892"/>
      <c r="N31" s="2892"/>
      <c r="O31" s="2892"/>
      <c r="P31" s="2892"/>
      <c r="Q31" s="2892"/>
      <c r="R31" s="2892"/>
      <c r="S31" s="2892"/>
      <c r="T31" s="2892"/>
      <c r="U31" s="2892"/>
      <c r="V31" s="2892"/>
      <c r="W31" s="2892"/>
      <c r="X31" s="2892"/>
      <c r="Y31" s="2892"/>
      <c r="Z31" s="2892"/>
      <c r="AA31" s="2892"/>
      <c r="AB31" s="2892"/>
      <c r="AC31" s="2892"/>
      <c r="AD31" s="2892"/>
      <c r="AE31" s="2892"/>
      <c r="AF31" s="2892"/>
      <c r="AG31" s="2892"/>
      <c r="AH31" s="2892"/>
      <c r="AI31" s="2892"/>
      <c r="AJ31" s="2892"/>
      <c r="AL31" s="206"/>
      <c r="AN31" s="825"/>
      <c r="AO31" s="4162"/>
      <c r="AP31" s="4162"/>
      <c r="AQ31" s="4162"/>
      <c r="AR31" s="4162"/>
      <c r="AS31" s="4162"/>
      <c r="AT31" s="4162"/>
      <c r="AU31" s="4162"/>
      <c r="AV31" s="4162"/>
      <c r="AW31" s="4162"/>
      <c r="AX31" s="4162"/>
      <c r="AY31" s="4162"/>
      <c r="AZ31" s="4162"/>
      <c r="BA31" s="4162"/>
      <c r="BB31" s="4162"/>
      <c r="BC31" s="4162"/>
      <c r="BD31" s="4162"/>
      <c r="BE31" s="4162"/>
      <c r="BF31" s="4162"/>
      <c r="BG31" s="4162"/>
      <c r="BH31" s="4162"/>
      <c r="BI31" s="4162"/>
      <c r="BJ31" s="4162"/>
      <c r="BK31" s="4162"/>
      <c r="BL31" s="4162"/>
      <c r="BM31" s="4162"/>
      <c r="BN31" s="4162"/>
      <c r="BO31" s="4162"/>
      <c r="BP31" s="4162"/>
      <c r="BQ31" s="4162"/>
      <c r="BR31" s="4162"/>
      <c r="BS31" s="4162"/>
      <c r="BT31" s="1098"/>
    </row>
    <row r="32" spans="1:72" ht="14.1" customHeight="1">
      <c r="A32" s="23"/>
      <c r="B32" s="29"/>
      <c r="F32" s="2892"/>
      <c r="G32" s="2892"/>
      <c r="H32" s="2892"/>
      <c r="I32" s="2892"/>
      <c r="J32" s="2892"/>
      <c r="K32" s="2892"/>
      <c r="L32" s="2892"/>
      <c r="M32" s="2892"/>
      <c r="N32" s="2892"/>
      <c r="O32" s="2892"/>
      <c r="P32" s="2892"/>
      <c r="Q32" s="2892"/>
      <c r="R32" s="2892"/>
      <c r="S32" s="2892"/>
      <c r="T32" s="2892"/>
      <c r="U32" s="2892"/>
      <c r="V32" s="2892"/>
      <c r="W32" s="2892"/>
      <c r="X32" s="2892"/>
      <c r="Y32" s="2892"/>
      <c r="Z32" s="2892"/>
      <c r="AA32" s="2892"/>
      <c r="AB32" s="2892"/>
      <c r="AC32" s="2892"/>
      <c r="AD32" s="2892"/>
      <c r="AE32" s="2892"/>
      <c r="AF32" s="2892"/>
      <c r="AG32" s="2892"/>
      <c r="AH32" s="2892"/>
      <c r="AI32" s="2892"/>
      <c r="AJ32" s="2892"/>
      <c r="AL32" s="252"/>
      <c r="AN32" s="825"/>
      <c r="AO32" s="4162"/>
      <c r="AP32" s="4162"/>
      <c r="AQ32" s="4162"/>
      <c r="AR32" s="4162"/>
      <c r="AS32" s="4162"/>
      <c r="AT32" s="4162"/>
      <c r="AU32" s="4162"/>
      <c r="AV32" s="4162"/>
      <c r="AW32" s="4162"/>
      <c r="AX32" s="4162"/>
      <c r="AY32" s="4162"/>
      <c r="AZ32" s="4162"/>
      <c r="BA32" s="4162"/>
      <c r="BB32" s="4162"/>
      <c r="BC32" s="4162"/>
      <c r="BD32" s="4162"/>
      <c r="BE32" s="4162"/>
      <c r="BF32" s="4162"/>
      <c r="BG32" s="4162"/>
      <c r="BH32" s="4162"/>
      <c r="BI32" s="4162"/>
      <c r="BJ32" s="4162"/>
      <c r="BK32" s="4162"/>
      <c r="BL32" s="4162"/>
      <c r="BM32" s="4162"/>
      <c r="BN32" s="4162"/>
      <c r="BO32" s="4162"/>
      <c r="BP32" s="4162"/>
      <c r="BQ32" s="4162"/>
      <c r="BR32" s="4162"/>
      <c r="BS32" s="4162"/>
      <c r="BT32" s="1098"/>
    </row>
    <row r="33" spans="1:72" ht="14.1" customHeight="1">
      <c r="A33" s="23"/>
      <c r="B33" s="29"/>
      <c r="F33" s="2892"/>
      <c r="G33" s="2892"/>
      <c r="H33" s="2892"/>
      <c r="I33" s="2892"/>
      <c r="J33" s="2892"/>
      <c r="K33" s="2892"/>
      <c r="L33" s="2892"/>
      <c r="M33" s="2892"/>
      <c r="N33" s="2892"/>
      <c r="O33" s="2892"/>
      <c r="P33" s="2892"/>
      <c r="Q33" s="2892"/>
      <c r="R33" s="2892"/>
      <c r="S33" s="2892"/>
      <c r="T33" s="2892"/>
      <c r="U33" s="2892"/>
      <c r="V33" s="2892"/>
      <c r="W33" s="2892"/>
      <c r="X33" s="2892"/>
      <c r="Y33" s="2892"/>
      <c r="Z33" s="2892"/>
      <c r="AA33" s="2892"/>
      <c r="AB33" s="2892"/>
      <c r="AC33" s="2892"/>
      <c r="AD33" s="2892"/>
      <c r="AE33" s="2892"/>
      <c r="AF33" s="2892"/>
      <c r="AG33" s="2892"/>
      <c r="AH33" s="2892"/>
      <c r="AI33" s="2892"/>
      <c r="AJ33" s="2892"/>
      <c r="AL33" s="252"/>
      <c r="AN33" s="800" t="s">
        <v>15</v>
      </c>
      <c r="AO33" s="202" t="s">
        <v>293</v>
      </c>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01"/>
    </row>
    <row r="34" spans="1:72" ht="14.1" customHeight="1">
      <c r="A34" s="23"/>
      <c r="B34" s="34"/>
      <c r="AA34" s="31"/>
      <c r="AL34" s="252"/>
      <c r="AN34" s="825"/>
      <c r="AO34" s="1545" t="s">
        <v>294</v>
      </c>
      <c r="AP34" s="1545"/>
      <c r="AQ34" s="1545"/>
      <c r="AR34" s="1545"/>
      <c r="AS34" s="1545"/>
      <c r="AT34" s="1545"/>
      <c r="AU34" s="1545"/>
      <c r="AV34" s="1545"/>
      <c r="AW34" s="1545"/>
      <c r="AX34" s="1545"/>
      <c r="AY34" s="1545"/>
      <c r="AZ34" s="1545"/>
      <c r="BA34" s="1545"/>
      <c r="BB34" s="1545"/>
      <c r="BC34" s="1545"/>
      <c r="BD34" s="1545"/>
      <c r="BE34" s="1545"/>
      <c r="BF34" s="1545"/>
      <c r="BG34" s="1545"/>
      <c r="BH34" s="1545"/>
      <c r="BI34" s="1545"/>
      <c r="BJ34" s="1545"/>
      <c r="BK34" s="1545"/>
      <c r="BL34" s="1545"/>
      <c r="BM34" s="1545"/>
      <c r="BN34" s="1545"/>
      <c r="BO34" s="1545"/>
      <c r="BP34" s="1545"/>
      <c r="BQ34" s="1545"/>
      <c r="BR34" s="1545"/>
      <c r="BS34" s="1545"/>
      <c r="BT34" s="1099"/>
    </row>
    <row r="35" spans="1:72" ht="14.1" customHeight="1">
      <c r="A35" s="23"/>
      <c r="B35" s="2729" t="s">
        <v>445</v>
      </c>
      <c r="C35" s="2256"/>
      <c r="D35" s="1740" t="s">
        <v>638</v>
      </c>
      <c r="E35" s="1740"/>
      <c r="F35" s="1740"/>
      <c r="G35" s="1740"/>
      <c r="H35" s="1740"/>
      <c r="I35" s="1740"/>
      <c r="J35" s="1740"/>
      <c r="K35" s="1740"/>
      <c r="L35" s="1740"/>
      <c r="M35" s="1740"/>
      <c r="N35" s="1740"/>
      <c r="O35" s="1740"/>
      <c r="P35" s="1740"/>
      <c r="Q35" s="1740"/>
      <c r="R35" s="1740"/>
      <c r="S35" s="1740"/>
      <c r="T35" s="1740"/>
      <c r="U35" s="1740"/>
      <c r="V35" s="1740"/>
      <c r="W35" s="1740"/>
      <c r="X35" s="1740"/>
      <c r="Y35" s="1740"/>
      <c r="AA35" s="169" t="s">
        <v>126</v>
      </c>
      <c r="AB35" s="1707" t="s">
        <v>1301</v>
      </c>
      <c r="AC35" s="1707"/>
      <c r="AD35" s="1707"/>
      <c r="AE35" s="1707"/>
      <c r="AF35" s="1707"/>
      <c r="AG35" s="1707"/>
      <c r="AH35" s="1707"/>
      <c r="AI35" s="1707"/>
      <c r="AJ35" s="1707"/>
      <c r="AK35" s="1707"/>
      <c r="AL35" s="211"/>
      <c r="AN35" s="825"/>
      <c r="AO35" s="1545"/>
      <c r="AP35" s="1545"/>
      <c r="AQ35" s="1545"/>
      <c r="AR35" s="1545"/>
      <c r="AS35" s="1545"/>
      <c r="AT35" s="1545"/>
      <c r="AU35" s="1545"/>
      <c r="AV35" s="1545"/>
      <c r="AW35" s="1545"/>
      <c r="AX35" s="1545"/>
      <c r="AY35" s="1545"/>
      <c r="AZ35" s="1545"/>
      <c r="BA35" s="1545"/>
      <c r="BB35" s="1545"/>
      <c r="BC35" s="1545"/>
      <c r="BD35" s="1545"/>
      <c r="BE35" s="1545"/>
      <c r="BF35" s="1545"/>
      <c r="BG35" s="1545"/>
      <c r="BH35" s="1545"/>
      <c r="BI35" s="1545"/>
      <c r="BJ35" s="1545"/>
      <c r="BK35" s="1545"/>
      <c r="BL35" s="1545"/>
      <c r="BM35" s="1545"/>
      <c r="BN35" s="1545"/>
      <c r="BO35" s="1545"/>
      <c r="BP35" s="1545"/>
      <c r="BQ35" s="1545"/>
      <c r="BR35" s="1545"/>
      <c r="BS35" s="1545"/>
      <c r="BT35" s="1099"/>
    </row>
    <row r="36" spans="1:72" ht="14.1" customHeight="1">
      <c r="A36" s="23"/>
      <c r="B36" s="29"/>
      <c r="D36" s="1740"/>
      <c r="E36" s="1740"/>
      <c r="F36" s="1740"/>
      <c r="G36" s="1740"/>
      <c r="H36" s="1740"/>
      <c r="I36" s="1740"/>
      <c r="J36" s="1740"/>
      <c r="K36" s="1740"/>
      <c r="L36" s="1740"/>
      <c r="M36" s="1740"/>
      <c r="N36" s="1740"/>
      <c r="O36" s="1740"/>
      <c r="P36" s="1740"/>
      <c r="Q36" s="1740"/>
      <c r="R36" s="1740"/>
      <c r="S36" s="1740"/>
      <c r="T36" s="1740"/>
      <c r="U36" s="1740"/>
      <c r="V36" s="1740"/>
      <c r="W36" s="1740"/>
      <c r="X36" s="1740"/>
      <c r="Y36" s="1740"/>
      <c r="AA36" s="162"/>
      <c r="AB36" s="1707"/>
      <c r="AC36" s="1707"/>
      <c r="AD36" s="1707"/>
      <c r="AE36" s="1707"/>
      <c r="AF36" s="1707"/>
      <c r="AG36" s="1707"/>
      <c r="AH36" s="1707"/>
      <c r="AI36" s="1707"/>
      <c r="AJ36" s="1707"/>
      <c r="AK36" s="1707"/>
      <c r="AL36" s="161"/>
      <c r="AN36" s="825"/>
      <c r="AO36" s="1545"/>
      <c r="AP36" s="1545"/>
      <c r="AQ36" s="1545"/>
      <c r="AR36" s="1545"/>
      <c r="AS36" s="1545"/>
      <c r="AT36" s="1545"/>
      <c r="AU36" s="1545"/>
      <c r="AV36" s="1545"/>
      <c r="AW36" s="1545"/>
      <c r="AX36" s="1545"/>
      <c r="AY36" s="1545"/>
      <c r="AZ36" s="1545"/>
      <c r="BA36" s="1545"/>
      <c r="BB36" s="1545"/>
      <c r="BC36" s="1545"/>
      <c r="BD36" s="1545"/>
      <c r="BE36" s="1545"/>
      <c r="BF36" s="1545"/>
      <c r="BG36" s="1545"/>
      <c r="BH36" s="1545"/>
      <c r="BI36" s="1545"/>
      <c r="BJ36" s="1545"/>
      <c r="BK36" s="1545"/>
      <c r="BL36" s="1545"/>
      <c r="BM36" s="1545"/>
      <c r="BN36" s="1545"/>
      <c r="BO36" s="1545"/>
      <c r="BP36" s="1545"/>
      <c r="BQ36" s="1545"/>
      <c r="BR36" s="1545"/>
      <c r="BS36" s="1545"/>
      <c r="BT36" s="1099"/>
    </row>
    <row r="37" spans="1:72" ht="14.1" customHeight="1">
      <c r="A37" s="23"/>
      <c r="B37" s="34"/>
      <c r="AA37" s="162"/>
      <c r="AB37" s="1707"/>
      <c r="AC37" s="1707"/>
      <c r="AD37" s="1707"/>
      <c r="AE37" s="1707"/>
      <c r="AF37" s="1707"/>
      <c r="AG37" s="1707"/>
      <c r="AH37" s="1707"/>
      <c r="AI37" s="1707"/>
      <c r="AJ37" s="1707"/>
      <c r="AK37" s="1707"/>
      <c r="AL37" s="161"/>
      <c r="AN37" s="842"/>
      <c r="AO37" s="1100"/>
      <c r="AP37" s="1100"/>
      <c r="AQ37" s="1100"/>
      <c r="AR37" s="1100"/>
      <c r="AS37" s="1100"/>
      <c r="AT37" s="1100"/>
      <c r="AU37" s="1100"/>
      <c r="AV37" s="1100"/>
      <c r="AW37" s="1100"/>
      <c r="AX37" s="1100"/>
      <c r="AY37" s="1100"/>
      <c r="AZ37" s="1100"/>
      <c r="BA37" s="1100"/>
      <c r="BB37" s="1100"/>
      <c r="BC37" s="1100"/>
      <c r="BD37" s="1100"/>
      <c r="BE37" s="1100"/>
      <c r="BF37" s="1100"/>
      <c r="BG37" s="1100"/>
      <c r="BH37" s="1100"/>
      <c r="BI37" s="1100"/>
      <c r="BJ37" s="1100"/>
      <c r="BK37" s="1100"/>
      <c r="BL37" s="1100"/>
      <c r="BM37" s="1100"/>
      <c r="BN37" s="1100"/>
      <c r="BO37" s="1100"/>
      <c r="BP37" s="1100"/>
      <c r="BQ37" s="1100"/>
      <c r="BR37" s="1100"/>
      <c r="BS37" s="1100"/>
      <c r="BT37" s="1101"/>
    </row>
    <row r="38" spans="1:72" ht="14.1" customHeight="1">
      <c r="A38" s="23"/>
      <c r="B38" s="34"/>
      <c r="D38" s="136" t="s">
        <v>464</v>
      </c>
      <c r="E38" s="1737" t="s">
        <v>639</v>
      </c>
      <c r="F38" s="1737"/>
      <c r="G38" s="1737"/>
      <c r="H38" s="1737"/>
      <c r="I38" s="1737"/>
      <c r="J38" s="1737"/>
      <c r="K38" s="1737"/>
      <c r="L38" s="1737"/>
      <c r="M38" s="1737"/>
      <c r="N38" s="1737"/>
      <c r="O38" s="1737"/>
      <c r="P38" s="1737"/>
      <c r="Q38" s="1737"/>
      <c r="R38" s="1737"/>
      <c r="S38" s="1737"/>
      <c r="T38" s="1737"/>
      <c r="U38" s="1737"/>
      <c r="V38" s="1737"/>
      <c r="W38" s="1737"/>
      <c r="X38" s="1737"/>
      <c r="Y38" s="1737"/>
      <c r="AA38" s="162"/>
      <c r="AB38" s="1707"/>
      <c r="AC38" s="1707"/>
      <c r="AD38" s="1707"/>
      <c r="AE38" s="1707"/>
      <c r="AF38" s="1707"/>
      <c r="AG38" s="1707"/>
      <c r="AH38" s="1707"/>
      <c r="AI38" s="1707"/>
      <c r="AJ38" s="1707"/>
      <c r="AK38" s="1707"/>
      <c r="AL38" s="161"/>
      <c r="AN38" s="179"/>
      <c r="AO38" s="1102"/>
      <c r="AP38" s="1102"/>
      <c r="AQ38" s="1102"/>
      <c r="AR38" s="1102"/>
      <c r="AS38" s="1102"/>
      <c r="AT38" s="1102"/>
      <c r="AU38" s="1102"/>
      <c r="AV38" s="1102"/>
      <c r="AW38" s="1102"/>
      <c r="AX38" s="1102"/>
      <c r="AY38" s="1102"/>
      <c r="AZ38" s="1102"/>
      <c r="BA38" s="1102"/>
      <c r="BB38" s="1102"/>
      <c r="BC38" s="1102"/>
      <c r="BD38" s="1102"/>
      <c r="BE38" s="1102"/>
      <c r="BF38" s="1102"/>
      <c r="BG38" s="1102"/>
      <c r="BH38" s="1102"/>
      <c r="BI38" s="1102"/>
      <c r="BJ38" s="1102"/>
      <c r="BK38" s="1102"/>
      <c r="BL38" s="1102"/>
      <c r="BM38" s="1102"/>
      <c r="BN38" s="1102"/>
      <c r="BO38" s="1102"/>
      <c r="BP38" s="1102"/>
      <c r="BQ38" s="1102"/>
      <c r="BR38" s="1102"/>
      <c r="BS38" s="1102"/>
      <c r="BT38" s="1102"/>
    </row>
    <row r="39" spans="1:72" ht="14.1" customHeight="1">
      <c r="A39" s="23"/>
      <c r="B39" s="34"/>
      <c r="F39" s="2892"/>
      <c r="G39" s="2892"/>
      <c r="H39" s="2892"/>
      <c r="I39" s="2892"/>
      <c r="J39" s="2892"/>
      <c r="K39" s="2892"/>
      <c r="L39" s="2892"/>
      <c r="M39" s="2892"/>
      <c r="N39" s="2892"/>
      <c r="O39" s="2892"/>
      <c r="P39" s="2892"/>
      <c r="Q39" s="2892"/>
      <c r="R39" s="2892"/>
      <c r="S39" s="2892"/>
      <c r="T39" s="2892"/>
      <c r="U39" s="2892"/>
      <c r="V39" s="2892"/>
      <c r="W39" s="2892"/>
      <c r="X39" s="2892"/>
      <c r="Y39" s="2892"/>
      <c r="Z39" s="2892"/>
      <c r="AA39" s="2892"/>
      <c r="AB39" s="2892"/>
      <c r="AC39" s="2892"/>
      <c r="AD39" s="2892"/>
      <c r="AE39" s="2892"/>
      <c r="AF39" s="2892"/>
      <c r="AG39" s="2892"/>
      <c r="AH39" s="2892"/>
      <c r="AI39" s="2892"/>
      <c r="AJ39" s="2892"/>
      <c r="AL39" s="206"/>
    </row>
    <row r="40" spans="1:72" ht="14.1" customHeight="1">
      <c r="A40" s="23"/>
      <c r="B40" s="34"/>
      <c r="F40" s="2892"/>
      <c r="G40" s="2892"/>
      <c r="H40" s="2892"/>
      <c r="I40" s="2892"/>
      <c r="J40" s="2892"/>
      <c r="K40" s="2892"/>
      <c r="L40" s="2892"/>
      <c r="M40" s="2892"/>
      <c r="N40" s="2892"/>
      <c r="O40" s="2892"/>
      <c r="P40" s="2892"/>
      <c r="Q40" s="2892"/>
      <c r="R40" s="2892"/>
      <c r="S40" s="2892"/>
      <c r="T40" s="2892"/>
      <c r="U40" s="2892"/>
      <c r="V40" s="2892"/>
      <c r="W40" s="2892"/>
      <c r="X40" s="2892"/>
      <c r="Y40" s="2892"/>
      <c r="Z40" s="2892"/>
      <c r="AA40" s="2892"/>
      <c r="AB40" s="2892"/>
      <c r="AC40" s="2892"/>
      <c r="AD40" s="2892"/>
      <c r="AE40" s="2892"/>
      <c r="AF40" s="2892"/>
      <c r="AG40" s="2892"/>
      <c r="AH40" s="2892"/>
      <c r="AI40" s="2892"/>
      <c r="AJ40" s="2892"/>
      <c r="AL40" s="206"/>
    </row>
    <row r="41" spans="1:72" ht="14.1" customHeight="1">
      <c r="B41" s="34"/>
      <c r="Z41" s="165"/>
      <c r="AA41" s="170"/>
      <c r="AB41" s="165"/>
      <c r="AC41" s="165"/>
      <c r="AD41" s="165"/>
      <c r="AE41" s="165"/>
      <c r="AF41" s="165"/>
      <c r="AG41" s="165"/>
      <c r="AH41" s="165"/>
      <c r="AI41" s="165"/>
      <c r="AJ41" s="165"/>
      <c r="AL41" s="32"/>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row>
    <row r="42" spans="1:72" ht="14.1" customHeight="1">
      <c r="B42" s="2729" t="s">
        <v>462</v>
      </c>
      <c r="C42" s="2256"/>
      <c r="D42" s="1740" t="s">
        <v>1482</v>
      </c>
      <c r="E42" s="1740"/>
      <c r="F42" s="1740"/>
      <c r="G42" s="1740"/>
      <c r="H42" s="1740"/>
      <c r="I42" s="1740"/>
      <c r="J42" s="1740"/>
      <c r="K42" s="1740"/>
      <c r="L42" s="1740"/>
      <c r="M42" s="1740"/>
      <c r="N42" s="1740"/>
      <c r="O42" s="1740"/>
      <c r="P42" s="1740"/>
      <c r="Q42" s="1740"/>
      <c r="R42" s="1740"/>
      <c r="S42" s="1740"/>
      <c r="T42" s="1740"/>
      <c r="U42" s="1740"/>
      <c r="V42" s="1740"/>
      <c r="W42" s="1740"/>
      <c r="X42" s="1740"/>
      <c r="Y42" s="1740"/>
      <c r="Z42" s="165"/>
      <c r="AA42" s="169" t="s">
        <v>126</v>
      </c>
      <c r="AB42" s="1707" t="s">
        <v>782</v>
      </c>
      <c r="AC42" s="1707"/>
      <c r="AD42" s="1707"/>
      <c r="AE42" s="1707"/>
      <c r="AF42" s="1707"/>
      <c r="AG42" s="1707"/>
      <c r="AH42" s="1707"/>
      <c r="AI42" s="1707"/>
      <c r="AJ42" s="1707"/>
      <c r="AK42" s="1707"/>
      <c r="AL42" s="32"/>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row>
    <row r="43" spans="1:72" ht="14.1" customHeight="1">
      <c r="B43" s="29"/>
      <c r="D43" s="1740"/>
      <c r="E43" s="1740"/>
      <c r="F43" s="1740"/>
      <c r="G43" s="1740"/>
      <c r="H43" s="1740"/>
      <c r="I43" s="1740"/>
      <c r="J43" s="1740"/>
      <c r="K43" s="1740"/>
      <c r="L43" s="1740"/>
      <c r="M43" s="1740"/>
      <c r="N43" s="1740"/>
      <c r="O43" s="1740"/>
      <c r="P43" s="1740"/>
      <c r="Q43" s="1740"/>
      <c r="R43" s="1740"/>
      <c r="S43" s="1740"/>
      <c r="T43" s="1740"/>
      <c r="U43" s="1740"/>
      <c r="V43" s="1740"/>
      <c r="W43" s="1740"/>
      <c r="X43" s="1740"/>
      <c r="Y43" s="1740"/>
      <c r="Z43" s="165"/>
      <c r="AA43" s="39"/>
      <c r="AB43" s="1707"/>
      <c r="AC43" s="1707"/>
      <c r="AD43" s="1707"/>
      <c r="AE43" s="1707"/>
      <c r="AF43" s="1707"/>
      <c r="AG43" s="1707"/>
      <c r="AH43" s="1707"/>
      <c r="AI43" s="1707"/>
      <c r="AJ43" s="1707"/>
      <c r="AK43" s="1707"/>
      <c r="AL43" s="32"/>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row>
    <row r="44" spans="1:72" ht="14.1" customHeight="1">
      <c r="B44" s="34"/>
      <c r="G44" s="22" t="s">
        <v>115</v>
      </c>
      <c r="H44" s="2075"/>
      <c r="I44" s="2075"/>
      <c r="J44" s="2075"/>
      <c r="K44" s="2075"/>
      <c r="L44" s="22" t="s">
        <v>21</v>
      </c>
      <c r="M44" s="2075"/>
      <c r="N44" s="2075"/>
      <c r="O44" s="2155" t="s">
        <v>1302</v>
      </c>
      <c r="P44" s="2155"/>
      <c r="Q44" s="105" t="s">
        <v>126</v>
      </c>
      <c r="Z44" s="30"/>
      <c r="AA44" s="176" t="s">
        <v>126</v>
      </c>
      <c r="AB44" s="1490" t="s">
        <v>908</v>
      </c>
      <c r="AC44" s="1490"/>
      <c r="AD44" s="1490"/>
      <c r="AE44" s="1490"/>
      <c r="AF44" s="1490"/>
      <c r="AG44" s="1490"/>
      <c r="AH44" s="1490"/>
      <c r="AI44" s="1490"/>
      <c r="AJ44" s="1490"/>
      <c r="AK44" s="1490"/>
      <c r="AL44" s="32"/>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row>
    <row r="45" spans="1:72" ht="14.1" customHeight="1">
      <c r="B45" s="200"/>
      <c r="C45" s="166"/>
      <c r="D45" s="165"/>
      <c r="E45" s="165"/>
      <c r="F45" s="165"/>
      <c r="G45" s="165"/>
      <c r="H45" s="165"/>
      <c r="I45" s="165"/>
      <c r="J45" s="165"/>
      <c r="K45" s="165"/>
      <c r="L45" s="165"/>
      <c r="M45" s="165"/>
      <c r="N45" s="165"/>
      <c r="O45" s="165"/>
      <c r="P45" s="165"/>
      <c r="Q45" s="165"/>
      <c r="R45" s="165"/>
      <c r="S45" s="165"/>
      <c r="T45" s="165"/>
      <c r="U45" s="165"/>
      <c r="V45" s="165"/>
      <c r="W45" s="165"/>
      <c r="X45" s="165"/>
      <c r="Y45" s="165"/>
      <c r="Z45" s="30"/>
      <c r="AA45" s="176" t="s">
        <v>126</v>
      </c>
      <c r="AB45" s="2022" t="s">
        <v>994</v>
      </c>
      <c r="AC45" s="2022"/>
      <c r="AD45" s="2022"/>
      <c r="AE45" s="2022"/>
      <c r="AF45" s="2022"/>
      <c r="AG45" s="2022"/>
      <c r="AH45" s="2022"/>
      <c r="AI45" s="2022"/>
      <c r="AJ45" s="2022"/>
      <c r="AK45" s="2022"/>
      <c r="AL45" s="32"/>
      <c r="AN45" s="205"/>
      <c r="AO45" s="202"/>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row>
    <row r="46" spans="1:72" ht="14.1" customHeight="1">
      <c r="B46" s="29"/>
      <c r="D46" s="136" t="s">
        <v>464</v>
      </c>
      <c r="E46" s="1737" t="s">
        <v>1303</v>
      </c>
      <c r="F46" s="1737"/>
      <c r="G46" s="1737"/>
      <c r="H46" s="1737"/>
      <c r="I46" s="1737"/>
      <c r="J46" s="1737"/>
      <c r="K46" s="1737"/>
      <c r="L46" s="1737"/>
      <c r="M46" s="1737"/>
      <c r="N46" s="1737"/>
      <c r="O46" s="1737"/>
      <c r="P46" s="1737"/>
      <c r="Q46" s="1737"/>
      <c r="R46" s="1737"/>
      <c r="S46" s="1737"/>
      <c r="T46" s="1737"/>
      <c r="U46" s="1737"/>
      <c r="V46" s="1737"/>
      <c r="W46" s="1737"/>
      <c r="X46" s="1737"/>
      <c r="Y46" s="1737"/>
      <c r="Z46" s="30"/>
      <c r="AL46" s="32"/>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row>
    <row r="47" spans="1:72" ht="14.1" customHeight="1">
      <c r="A47" s="23"/>
      <c r="B47" s="29"/>
      <c r="F47" s="2892"/>
      <c r="G47" s="2892"/>
      <c r="H47" s="2892"/>
      <c r="I47" s="2892"/>
      <c r="J47" s="2892"/>
      <c r="K47" s="2892"/>
      <c r="L47" s="2892"/>
      <c r="M47" s="2892"/>
      <c r="N47" s="2892"/>
      <c r="O47" s="2892"/>
      <c r="P47" s="2892"/>
      <c r="Q47" s="2892"/>
      <c r="R47" s="2892"/>
      <c r="S47" s="2892"/>
      <c r="T47" s="2892"/>
      <c r="U47" s="2892"/>
      <c r="V47" s="2892"/>
      <c r="W47" s="2892"/>
      <c r="X47" s="2892"/>
      <c r="Y47" s="2892"/>
      <c r="Z47" s="2892"/>
      <c r="AA47" s="2892"/>
      <c r="AB47" s="2892"/>
      <c r="AC47" s="2892"/>
      <c r="AD47" s="2892"/>
      <c r="AE47" s="2892"/>
      <c r="AF47" s="2892"/>
      <c r="AG47" s="2892"/>
      <c r="AH47" s="2892"/>
      <c r="AI47" s="2892"/>
      <c r="AJ47" s="2892"/>
      <c r="AL47" s="177"/>
    </row>
    <row r="48" spans="1:72" ht="14.1" customHeight="1">
      <c r="A48" s="23"/>
      <c r="B48" s="34"/>
      <c r="C48" s="136"/>
      <c r="F48" s="2892"/>
      <c r="G48" s="2892"/>
      <c r="H48" s="2892"/>
      <c r="I48" s="2892"/>
      <c r="J48" s="2892"/>
      <c r="K48" s="2892"/>
      <c r="L48" s="2892"/>
      <c r="M48" s="2892"/>
      <c r="N48" s="2892"/>
      <c r="O48" s="2892"/>
      <c r="P48" s="2892"/>
      <c r="Q48" s="2892"/>
      <c r="R48" s="2892"/>
      <c r="S48" s="2892"/>
      <c r="T48" s="2892"/>
      <c r="U48" s="2892"/>
      <c r="V48" s="2892"/>
      <c r="W48" s="2892"/>
      <c r="X48" s="2892"/>
      <c r="Y48" s="2892"/>
      <c r="Z48" s="2892"/>
      <c r="AA48" s="2892"/>
      <c r="AB48" s="2892"/>
      <c r="AC48" s="2892"/>
      <c r="AD48" s="2892"/>
      <c r="AE48" s="2892"/>
      <c r="AF48" s="2892"/>
      <c r="AG48" s="2892"/>
      <c r="AH48" s="2892"/>
      <c r="AI48" s="2892"/>
      <c r="AJ48" s="2892"/>
      <c r="AL48" s="177"/>
    </row>
    <row r="49" spans="2:73" ht="14.1" customHeight="1">
      <c r="B49" s="34"/>
      <c r="AA49" s="31"/>
      <c r="AL49" s="32"/>
    </row>
    <row r="50" spans="2:73" ht="14.1" customHeight="1">
      <c r="B50" s="34"/>
      <c r="C50" s="4379" t="s">
        <v>295</v>
      </c>
      <c r="D50" s="4379"/>
      <c r="E50" s="4379"/>
      <c r="F50" s="4379"/>
      <c r="G50" s="4379"/>
      <c r="H50" s="4379"/>
      <c r="I50" s="4379"/>
      <c r="J50" s="4379"/>
      <c r="K50" s="4379"/>
      <c r="L50" s="4379"/>
      <c r="M50" s="4379"/>
      <c r="N50" s="4379"/>
      <c r="O50" s="4379"/>
      <c r="P50" s="4379"/>
      <c r="Q50" s="4379"/>
      <c r="R50" s="4379"/>
      <c r="S50" s="4379"/>
      <c r="T50" s="4379"/>
      <c r="U50" s="4379"/>
      <c r="V50" s="4379"/>
      <c r="W50" s="4379"/>
      <c r="X50" s="4379"/>
      <c r="Y50" s="4379"/>
      <c r="AA50" s="169" t="s">
        <v>149</v>
      </c>
      <c r="AB50" s="1707" t="s">
        <v>1311</v>
      </c>
      <c r="AC50" s="1707"/>
      <c r="AD50" s="1707"/>
      <c r="AE50" s="1707"/>
      <c r="AF50" s="1707"/>
      <c r="AG50" s="1707"/>
      <c r="AH50" s="1707"/>
      <c r="AI50" s="1707"/>
      <c r="AJ50" s="1707"/>
      <c r="AK50" s="1707"/>
      <c r="AL50" s="32"/>
      <c r="AN50" s="4164" t="s">
        <v>147</v>
      </c>
      <c r="AO50" s="4164"/>
      <c r="AP50" s="4164"/>
      <c r="AQ50" s="4164"/>
      <c r="AR50" s="4164"/>
      <c r="AS50" s="4164"/>
      <c r="AT50" s="4164"/>
      <c r="AU50" s="4164"/>
      <c r="AV50" s="4164"/>
      <c r="AW50" s="4164"/>
      <c r="AX50" s="4164"/>
      <c r="AY50" s="4164"/>
      <c r="AZ50" s="4164"/>
      <c r="BA50" s="4164"/>
      <c r="BB50" s="4164"/>
      <c r="BC50" s="4164"/>
      <c r="BD50" s="4164"/>
      <c r="BE50" s="4164"/>
      <c r="BF50" s="4164"/>
      <c r="BG50" s="4164"/>
      <c r="BH50" s="4164"/>
      <c r="BI50" s="4164"/>
      <c r="BJ50" s="4164"/>
      <c r="BK50" s="4164"/>
      <c r="BL50" s="4164"/>
      <c r="BM50" s="4164"/>
      <c r="BN50" s="4164"/>
      <c r="BO50" s="4164"/>
      <c r="BP50" s="4164"/>
      <c r="BQ50" s="4164"/>
      <c r="BR50" s="4164"/>
      <c r="BS50" s="4164"/>
      <c r="BT50" s="4164"/>
    </row>
    <row r="51" spans="2:73" ht="14.1" customHeight="1">
      <c r="B51" s="1736" t="s">
        <v>451</v>
      </c>
      <c r="C51" s="1462"/>
      <c r="D51" s="1740" t="s">
        <v>1313</v>
      </c>
      <c r="E51" s="1740"/>
      <c r="F51" s="1740"/>
      <c r="G51" s="1740"/>
      <c r="H51" s="1740"/>
      <c r="I51" s="1740"/>
      <c r="J51" s="1740"/>
      <c r="K51" s="1740"/>
      <c r="L51" s="1740"/>
      <c r="M51" s="1740"/>
      <c r="N51" s="1740"/>
      <c r="O51" s="1740"/>
      <c r="P51" s="1740"/>
      <c r="Q51" s="1740"/>
      <c r="R51" s="1740"/>
      <c r="S51" s="1740"/>
      <c r="T51" s="1740"/>
      <c r="U51" s="1740"/>
      <c r="V51" s="1740"/>
      <c r="W51" s="1740"/>
      <c r="X51" s="1740"/>
      <c r="Y51" s="1740"/>
      <c r="AA51" s="31"/>
      <c r="AB51" s="1707"/>
      <c r="AC51" s="1707"/>
      <c r="AD51" s="1707"/>
      <c r="AE51" s="1707"/>
      <c r="AF51" s="1707"/>
      <c r="AG51" s="1707"/>
      <c r="AH51" s="1707"/>
      <c r="AI51" s="1707"/>
      <c r="AJ51" s="1707"/>
      <c r="AK51" s="1707"/>
      <c r="AL51" s="1082"/>
      <c r="AN51" s="798"/>
      <c r="AO51" s="559"/>
      <c r="AP51" s="559"/>
      <c r="AQ51" s="559"/>
      <c r="AR51" s="559"/>
      <c r="AS51" s="559"/>
      <c r="AT51" s="559"/>
      <c r="AU51" s="559"/>
      <c r="AV51" s="559"/>
      <c r="AW51" s="559"/>
      <c r="AX51" s="559"/>
      <c r="AY51" s="559"/>
      <c r="AZ51" s="559"/>
      <c r="BA51" s="559"/>
      <c r="BB51" s="559"/>
      <c r="BC51" s="559"/>
      <c r="BD51" s="559"/>
      <c r="BE51" s="559"/>
      <c r="BF51" s="559"/>
      <c r="BG51" s="559"/>
      <c r="BH51" s="559"/>
      <c r="BI51" s="559"/>
      <c r="BJ51" s="559"/>
      <c r="BK51" s="559"/>
      <c r="BL51" s="559"/>
      <c r="BM51" s="559"/>
      <c r="BN51" s="559"/>
      <c r="BO51" s="559"/>
      <c r="BP51" s="559"/>
      <c r="BQ51" s="559"/>
      <c r="BR51" s="559"/>
      <c r="BS51" s="559"/>
      <c r="BT51" s="559"/>
      <c r="BU51" s="799"/>
    </row>
    <row r="52" spans="2:73" ht="14.1" customHeight="1">
      <c r="B52" s="29"/>
      <c r="D52" s="1740"/>
      <c r="E52" s="1740"/>
      <c r="F52" s="1740"/>
      <c r="G52" s="1740"/>
      <c r="H52" s="1740"/>
      <c r="I52" s="1740"/>
      <c r="J52" s="1740"/>
      <c r="K52" s="1740"/>
      <c r="L52" s="1740"/>
      <c r="M52" s="1740"/>
      <c r="N52" s="1740"/>
      <c r="O52" s="1740"/>
      <c r="P52" s="1740"/>
      <c r="Q52" s="1740"/>
      <c r="R52" s="1740"/>
      <c r="S52" s="1740"/>
      <c r="T52" s="1740"/>
      <c r="U52" s="1740"/>
      <c r="V52" s="1740"/>
      <c r="W52" s="1740"/>
      <c r="X52" s="1740"/>
      <c r="Y52" s="1740"/>
      <c r="AA52" s="31"/>
      <c r="AB52" s="1707"/>
      <c r="AC52" s="1707"/>
      <c r="AD52" s="1707"/>
      <c r="AE52" s="1707"/>
      <c r="AF52" s="1707"/>
      <c r="AG52" s="1707"/>
      <c r="AH52" s="1707"/>
      <c r="AI52" s="1707"/>
      <c r="AJ52" s="1707"/>
      <c r="AK52" s="1707"/>
      <c r="AL52" s="211"/>
      <c r="AN52" s="800" t="s">
        <v>15</v>
      </c>
      <c r="AO52" s="202" t="s">
        <v>1309</v>
      </c>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131"/>
      <c r="BN52" s="86"/>
      <c r="BO52" s="86"/>
      <c r="BP52" s="86"/>
      <c r="BQ52" s="86"/>
      <c r="BR52" s="86"/>
      <c r="BS52" s="86"/>
      <c r="BT52" s="86"/>
      <c r="BU52" s="821"/>
    </row>
    <row r="53" spans="2:73" ht="14.1" customHeight="1">
      <c r="B53" s="34"/>
      <c r="AA53" s="31"/>
      <c r="AB53" s="1707"/>
      <c r="AC53" s="1707"/>
      <c r="AD53" s="1707"/>
      <c r="AE53" s="1707"/>
      <c r="AF53" s="1707"/>
      <c r="AG53" s="1707"/>
      <c r="AH53" s="1707"/>
      <c r="AI53" s="1707"/>
      <c r="AJ53" s="1707"/>
      <c r="AK53" s="1707"/>
      <c r="AL53" s="211"/>
      <c r="AN53" s="825"/>
      <c r="AO53" s="4162" t="s">
        <v>1310</v>
      </c>
      <c r="AP53" s="4162"/>
      <c r="AQ53" s="4162"/>
      <c r="AR53" s="4162"/>
      <c r="AS53" s="4162"/>
      <c r="AT53" s="4162"/>
      <c r="AU53" s="4162"/>
      <c r="AV53" s="4162"/>
      <c r="AW53" s="4162"/>
      <c r="AX53" s="4162"/>
      <c r="AY53" s="4162"/>
      <c r="AZ53" s="4162"/>
      <c r="BA53" s="4162"/>
      <c r="BB53" s="4162"/>
      <c r="BC53" s="4162"/>
      <c r="BD53" s="4162"/>
      <c r="BE53" s="4162"/>
      <c r="BF53" s="4162"/>
      <c r="BG53" s="4162"/>
      <c r="BH53" s="4162"/>
      <c r="BI53" s="4162"/>
      <c r="BJ53" s="4162"/>
      <c r="BK53" s="4162"/>
      <c r="BL53" s="4162"/>
      <c r="BM53" s="4162"/>
      <c r="BN53" s="4162"/>
      <c r="BO53" s="4162"/>
      <c r="BP53" s="4162"/>
      <c r="BQ53" s="4162"/>
      <c r="BR53" s="4162"/>
      <c r="BS53" s="4162"/>
      <c r="BT53" s="4162"/>
      <c r="BU53" s="4380"/>
    </row>
    <row r="54" spans="2:73" ht="14.1" customHeight="1">
      <c r="B54" s="1736" t="s">
        <v>450</v>
      </c>
      <c r="C54" s="1462"/>
      <c r="D54" s="1740" t="s">
        <v>1312</v>
      </c>
      <c r="E54" s="1740"/>
      <c r="F54" s="1740"/>
      <c r="G54" s="1740"/>
      <c r="H54" s="1740"/>
      <c r="I54" s="1740"/>
      <c r="J54" s="1740"/>
      <c r="K54" s="1740"/>
      <c r="L54" s="1740"/>
      <c r="M54" s="1740"/>
      <c r="N54" s="1740"/>
      <c r="O54" s="1740"/>
      <c r="P54" s="1740"/>
      <c r="Q54" s="1740"/>
      <c r="R54" s="1740"/>
      <c r="S54" s="1740"/>
      <c r="T54" s="1740"/>
      <c r="U54" s="1740"/>
      <c r="V54" s="1740"/>
      <c r="W54" s="1740"/>
      <c r="X54" s="1740"/>
      <c r="Y54" s="1740"/>
      <c r="AA54" s="31"/>
      <c r="AB54" s="1707"/>
      <c r="AC54" s="1707"/>
      <c r="AD54" s="1707"/>
      <c r="AE54" s="1707"/>
      <c r="AF54" s="1707"/>
      <c r="AG54" s="1707"/>
      <c r="AH54" s="1707"/>
      <c r="AI54" s="1707"/>
      <c r="AJ54" s="1707"/>
      <c r="AK54" s="1707"/>
      <c r="AL54" s="211"/>
      <c r="AN54" s="825"/>
      <c r="AO54" s="4162"/>
      <c r="AP54" s="4162"/>
      <c r="AQ54" s="4162"/>
      <c r="AR54" s="4162"/>
      <c r="AS54" s="4162"/>
      <c r="AT54" s="4162"/>
      <c r="AU54" s="4162"/>
      <c r="AV54" s="4162"/>
      <c r="AW54" s="4162"/>
      <c r="AX54" s="4162"/>
      <c r="AY54" s="4162"/>
      <c r="AZ54" s="4162"/>
      <c r="BA54" s="4162"/>
      <c r="BB54" s="4162"/>
      <c r="BC54" s="4162"/>
      <c r="BD54" s="4162"/>
      <c r="BE54" s="4162"/>
      <c r="BF54" s="4162"/>
      <c r="BG54" s="4162"/>
      <c r="BH54" s="4162"/>
      <c r="BI54" s="4162"/>
      <c r="BJ54" s="4162"/>
      <c r="BK54" s="4162"/>
      <c r="BL54" s="4162"/>
      <c r="BM54" s="4162"/>
      <c r="BN54" s="4162"/>
      <c r="BO54" s="4162"/>
      <c r="BP54" s="4162"/>
      <c r="BQ54" s="4162"/>
      <c r="BR54" s="4162"/>
      <c r="BS54" s="4162"/>
      <c r="BT54" s="4162"/>
      <c r="BU54" s="4380"/>
    </row>
    <row r="55" spans="2:73" ht="14.1" customHeight="1">
      <c r="B55" s="34"/>
      <c r="D55" s="1740"/>
      <c r="E55" s="1740"/>
      <c r="F55" s="1740"/>
      <c r="G55" s="1740"/>
      <c r="H55" s="1740"/>
      <c r="I55" s="1740"/>
      <c r="J55" s="1740"/>
      <c r="K55" s="1740"/>
      <c r="L55" s="1740"/>
      <c r="M55" s="1740"/>
      <c r="N55" s="1740"/>
      <c r="O55" s="1740"/>
      <c r="P55" s="1740"/>
      <c r="Q55" s="1740"/>
      <c r="R55" s="1740"/>
      <c r="S55" s="1740"/>
      <c r="T55" s="1740"/>
      <c r="U55" s="1740"/>
      <c r="V55" s="1740"/>
      <c r="W55" s="1740"/>
      <c r="X55" s="1740"/>
      <c r="Y55" s="1740"/>
      <c r="AA55" s="199"/>
      <c r="AB55" s="1707"/>
      <c r="AC55" s="1707"/>
      <c r="AD55" s="1707"/>
      <c r="AE55" s="1707"/>
      <c r="AF55" s="1707"/>
      <c r="AG55" s="1707"/>
      <c r="AH55" s="1707"/>
      <c r="AI55" s="1707"/>
      <c r="AJ55" s="1707"/>
      <c r="AK55" s="1707"/>
      <c r="AL55" s="211"/>
      <c r="AN55" s="825"/>
      <c r="AO55" s="4162"/>
      <c r="AP55" s="4162"/>
      <c r="AQ55" s="4162"/>
      <c r="AR55" s="4162"/>
      <c r="AS55" s="4162"/>
      <c r="AT55" s="4162"/>
      <c r="AU55" s="4162"/>
      <c r="AV55" s="4162"/>
      <c r="AW55" s="4162"/>
      <c r="AX55" s="4162"/>
      <c r="AY55" s="4162"/>
      <c r="AZ55" s="4162"/>
      <c r="BA55" s="4162"/>
      <c r="BB55" s="4162"/>
      <c r="BC55" s="4162"/>
      <c r="BD55" s="4162"/>
      <c r="BE55" s="4162"/>
      <c r="BF55" s="4162"/>
      <c r="BG55" s="4162"/>
      <c r="BH55" s="4162"/>
      <c r="BI55" s="4162"/>
      <c r="BJ55" s="4162"/>
      <c r="BK55" s="4162"/>
      <c r="BL55" s="4162"/>
      <c r="BM55" s="4162"/>
      <c r="BN55" s="4162"/>
      <c r="BO55" s="4162"/>
      <c r="BP55" s="4162"/>
      <c r="BQ55" s="4162"/>
      <c r="BR55" s="4162"/>
      <c r="BS55" s="4162"/>
      <c r="BT55" s="4162"/>
      <c r="BU55" s="4380"/>
    </row>
    <row r="56" spans="2:73" ht="14.1" customHeight="1">
      <c r="B56" s="34"/>
      <c r="AA56" s="1087"/>
      <c r="AB56" s="1707"/>
      <c r="AC56" s="1707"/>
      <c r="AD56" s="1707"/>
      <c r="AE56" s="1707"/>
      <c r="AF56" s="1707"/>
      <c r="AG56" s="1707"/>
      <c r="AH56" s="1707"/>
      <c r="AI56" s="1707"/>
      <c r="AJ56" s="1707"/>
      <c r="AK56" s="1707"/>
      <c r="AL56" s="177"/>
      <c r="AN56" s="825"/>
      <c r="AO56" s="4162"/>
      <c r="AP56" s="4162"/>
      <c r="AQ56" s="4162"/>
      <c r="AR56" s="4162"/>
      <c r="AS56" s="4162"/>
      <c r="AT56" s="4162"/>
      <c r="AU56" s="4162"/>
      <c r="AV56" s="4162"/>
      <c r="AW56" s="4162"/>
      <c r="AX56" s="4162"/>
      <c r="AY56" s="4162"/>
      <c r="AZ56" s="4162"/>
      <c r="BA56" s="4162"/>
      <c r="BB56" s="4162"/>
      <c r="BC56" s="4162"/>
      <c r="BD56" s="4162"/>
      <c r="BE56" s="4162"/>
      <c r="BF56" s="4162"/>
      <c r="BG56" s="4162"/>
      <c r="BH56" s="4162"/>
      <c r="BI56" s="4162"/>
      <c r="BJ56" s="4162"/>
      <c r="BK56" s="4162"/>
      <c r="BL56" s="4162"/>
      <c r="BM56" s="4162"/>
      <c r="BN56" s="4162"/>
      <c r="BO56" s="4162"/>
      <c r="BP56" s="4162"/>
      <c r="BQ56" s="4162"/>
      <c r="BR56" s="4162"/>
      <c r="BS56" s="4162"/>
      <c r="BT56" s="4162"/>
      <c r="BU56" s="4380"/>
    </row>
    <row r="57" spans="2:73" ht="14.1" customHeight="1">
      <c r="B57" s="1736" t="s">
        <v>445</v>
      </c>
      <c r="C57" s="1462"/>
      <c r="D57" s="1740" t="s">
        <v>1314</v>
      </c>
      <c r="E57" s="1740"/>
      <c r="F57" s="1740"/>
      <c r="G57" s="1740"/>
      <c r="H57" s="1740"/>
      <c r="I57" s="1740"/>
      <c r="J57" s="1740"/>
      <c r="K57" s="1740"/>
      <c r="L57" s="1740"/>
      <c r="M57" s="1740"/>
      <c r="N57" s="1740"/>
      <c r="O57" s="1740"/>
      <c r="P57" s="1740"/>
      <c r="Q57" s="1740"/>
      <c r="R57" s="1740"/>
      <c r="S57" s="1740"/>
      <c r="T57" s="1740"/>
      <c r="U57" s="1740"/>
      <c r="V57" s="1740"/>
      <c r="W57" s="1740"/>
      <c r="X57" s="1740"/>
      <c r="Y57" s="1740"/>
      <c r="AA57" s="31"/>
      <c r="AB57" s="1707"/>
      <c r="AC57" s="1707"/>
      <c r="AD57" s="1707"/>
      <c r="AE57" s="1707"/>
      <c r="AF57" s="1707"/>
      <c r="AG57" s="1707"/>
      <c r="AH57" s="1707"/>
      <c r="AI57" s="1707"/>
      <c r="AJ57" s="1707"/>
      <c r="AK57" s="1707"/>
      <c r="AL57" s="211"/>
      <c r="AN57" s="825"/>
      <c r="AO57" s="4162"/>
      <c r="AP57" s="4162"/>
      <c r="AQ57" s="4162"/>
      <c r="AR57" s="4162"/>
      <c r="AS57" s="4162"/>
      <c r="AT57" s="4162"/>
      <c r="AU57" s="4162"/>
      <c r="AV57" s="4162"/>
      <c r="AW57" s="4162"/>
      <c r="AX57" s="4162"/>
      <c r="AY57" s="4162"/>
      <c r="AZ57" s="4162"/>
      <c r="BA57" s="4162"/>
      <c r="BB57" s="4162"/>
      <c r="BC57" s="4162"/>
      <c r="BD57" s="4162"/>
      <c r="BE57" s="4162"/>
      <c r="BF57" s="4162"/>
      <c r="BG57" s="4162"/>
      <c r="BH57" s="4162"/>
      <c r="BI57" s="4162"/>
      <c r="BJ57" s="4162"/>
      <c r="BK57" s="4162"/>
      <c r="BL57" s="4162"/>
      <c r="BM57" s="4162"/>
      <c r="BN57" s="4162"/>
      <c r="BO57" s="4162"/>
      <c r="BP57" s="4162"/>
      <c r="BQ57" s="4162"/>
      <c r="BR57" s="4162"/>
      <c r="BS57" s="4162"/>
      <c r="BT57" s="4162"/>
      <c r="BU57" s="4380"/>
    </row>
    <row r="58" spans="2:73" ht="14.1" customHeight="1">
      <c r="B58" s="1072"/>
      <c r="C58" s="1073"/>
      <c r="D58" s="1740"/>
      <c r="E58" s="1740"/>
      <c r="F58" s="1740"/>
      <c r="G58" s="1740"/>
      <c r="H58" s="1740"/>
      <c r="I58" s="1740"/>
      <c r="J58" s="1740"/>
      <c r="K58" s="1740"/>
      <c r="L58" s="1740"/>
      <c r="M58" s="1740"/>
      <c r="N58" s="1740"/>
      <c r="O58" s="1740"/>
      <c r="P58" s="1740"/>
      <c r="Q58" s="1740"/>
      <c r="R58" s="1740"/>
      <c r="S58" s="1740"/>
      <c r="T58" s="1740"/>
      <c r="U58" s="1740"/>
      <c r="V58" s="1740"/>
      <c r="W58" s="1740"/>
      <c r="X58" s="1740"/>
      <c r="Y58" s="1740"/>
      <c r="AA58" s="31"/>
      <c r="AB58" s="1707"/>
      <c r="AC58" s="1707"/>
      <c r="AD58" s="1707"/>
      <c r="AE58" s="1707"/>
      <c r="AF58" s="1707"/>
      <c r="AG58" s="1707"/>
      <c r="AH58" s="1707"/>
      <c r="AI58" s="1707"/>
      <c r="AJ58" s="1707"/>
      <c r="AK58" s="1707"/>
      <c r="AL58" s="211"/>
      <c r="AN58" s="825"/>
      <c r="AO58" s="4162"/>
      <c r="AP58" s="4162"/>
      <c r="AQ58" s="4162"/>
      <c r="AR58" s="4162"/>
      <c r="AS58" s="4162"/>
      <c r="AT58" s="4162"/>
      <c r="AU58" s="4162"/>
      <c r="AV58" s="4162"/>
      <c r="AW58" s="4162"/>
      <c r="AX58" s="4162"/>
      <c r="AY58" s="4162"/>
      <c r="AZ58" s="4162"/>
      <c r="BA58" s="4162"/>
      <c r="BB58" s="4162"/>
      <c r="BC58" s="4162"/>
      <c r="BD58" s="4162"/>
      <c r="BE58" s="4162"/>
      <c r="BF58" s="4162"/>
      <c r="BG58" s="4162"/>
      <c r="BH58" s="4162"/>
      <c r="BI58" s="4162"/>
      <c r="BJ58" s="4162"/>
      <c r="BK58" s="4162"/>
      <c r="BL58" s="4162"/>
      <c r="BM58" s="4162"/>
      <c r="BN58" s="4162"/>
      <c r="BO58" s="4162"/>
      <c r="BP58" s="4162"/>
      <c r="BQ58" s="4162"/>
      <c r="BR58" s="4162"/>
      <c r="BS58" s="4162"/>
      <c r="BT58" s="4162"/>
      <c r="BU58" s="4380"/>
    </row>
    <row r="59" spans="2:73" ht="14.1" customHeight="1">
      <c r="B59" s="34"/>
      <c r="AA59" s="169" t="s">
        <v>126</v>
      </c>
      <c r="AB59" s="1707" t="s">
        <v>1308</v>
      </c>
      <c r="AC59" s="1707"/>
      <c r="AD59" s="1707"/>
      <c r="AE59" s="1707"/>
      <c r="AF59" s="1707"/>
      <c r="AG59" s="1707"/>
      <c r="AH59" s="1707"/>
      <c r="AI59" s="1707"/>
      <c r="AJ59" s="1707"/>
      <c r="AK59" s="1707"/>
      <c r="AL59" s="211"/>
      <c r="AN59" s="825"/>
      <c r="AO59" s="4162"/>
      <c r="AP59" s="4162"/>
      <c r="AQ59" s="4162"/>
      <c r="AR59" s="4162"/>
      <c r="AS59" s="4162"/>
      <c r="AT59" s="4162"/>
      <c r="AU59" s="4162"/>
      <c r="AV59" s="4162"/>
      <c r="AW59" s="4162"/>
      <c r="AX59" s="4162"/>
      <c r="AY59" s="4162"/>
      <c r="AZ59" s="4162"/>
      <c r="BA59" s="4162"/>
      <c r="BB59" s="4162"/>
      <c r="BC59" s="4162"/>
      <c r="BD59" s="4162"/>
      <c r="BE59" s="4162"/>
      <c r="BF59" s="4162"/>
      <c r="BG59" s="4162"/>
      <c r="BH59" s="4162"/>
      <c r="BI59" s="4162"/>
      <c r="BJ59" s="4162"/>
      <c r="BK59" s="4162"/>
      <c r="BL59" s="4162"/>
      <c r="BM59" s="4162"/>
      <c r="BN59" s="4162"/>
      <c r="BO59" s="4162"/>
      <c r="BP59" s="4162"/>
      <c r="BQ59" s="4162"/>
      <c r="BR59" s="4162"/>
      <c r="BS59" s="4162"/>
      <c r="BT59" s="4162"/>
      <c r="BU59" s="4380"/>
    </row>
    <row r="60" spans="2:73" ht="14.1" customHeight="1">
      <c r="B60" s="1736" t="s">
        <v>462</v>
      </c>
      <c r="C60" s="1462"/>
      <c r="D60" s="1740" t="s">
        <v>1315</v>
      </c>
      <c r="E60" s="1740"/>
      <c r="F60" s="1740"/>
      <c r="G60" s="1740"/>
      <c r="H60" s="1740"/>
      <c r="I60" s="1740"/>
      <c r="J60" s="1740"/>
      <c r="K60" s="1740"/>
      <c r="L60" s="1740"/>
      <c r="M60" s="1740"/>
      <c r="N60" s="1740"/>
      <c r="O60" s="1740"/>
      <c r="P60" s="1740"/>
      <c r="Q60" s="1740"/>
      <c r="R60" s="1740"/>
      <c r="S60" s="1740"/>
      <c r="T60" s="1740"/>
      <c r="U60" s="1740"/>
      <c r="V60" s="1740"/>
      <c r="W60" s="1740"/>
      <c r="X60" s="1740"/>
      <c r="Y60" s="1740"/>
      <c r="Z60" s="30"/>
      <c r="AA60" s="162"/>
      <c r="AB60" s="1707"/>
      <c r="AC60" s="1707"/>
      <c r="AD60" s="1707"/>
      <c r="AE60" s="1707"/>
      <c r="AF60" s="1707"/>
      <c r="AG60" s="1707"/>
      <c r="AH60" s="1707"/>
      <c r="AI60" s="1707"/>
      <c r="AJ60" s="1707"/>
      <c r="AK60" s="1707"/>
      <c r="AL60" s="32"/>
      <c r="AN60" s="842"/>
      <c r="AO60" s="4381"/>
      <c r="AP60" s="4381"/>
      <c r="AQ60" s="4381"/>
      <c r="AR60" s="4381"/>
      <c r="AS60" s="4381"/>
      <c r="AT60" s="4381"/>
      <c r="AU60" s="4381"/>
      <c r="AV60" s="4381"/>
      <c r="AW60" s="4381"/>
      <c r="AX60" s="4381"/>
      <c r="AY60" s="4381"/>
      <c r="AZ60" s="4381"/>
      <c r="BA60" s="4381"/>
      <c r="BB60" s="4381"/>
      <c r="BC60" s="4381"/>
      <c r="BD60" s="4381"/>
      <c r="BE60" s="4381"/>
      <c r="BF60" s="4381"/>
      <c r="BG60" s="4381"/>
      <c r="BH60" s="4381"/>
      <c r="BI60" s="4381"/>
      <c r="BJ60" s="4381"/>
      <c r="BK60" s="4381"/>
      <c r="BL60" s="4381"/>
      <c r="BM60" s="4381"/>
      <c r="BN60" s="4381"/>
      <c r="BO60" s="4381"/>
      <c r="BP60" s="4381"/>
      <c r="BQ60" s="4381"/>
      <c r="BR60" s="4381"/>
      <c r="BS60" s="4381"/>
      <c r="BT60" s="4381"/>
      <c r="BU60" s="4382"/>
    </row>
    <row r="61" spans="2:73">
      <c r="B61" s="147"/>
      <c r="C61" s="140"/>
      <c r="D61" s="1740"/>
      <c r="E61" s="1740"/>
      <c r="F61" s="1740"/>
      <c r="G61" s="1740"/>
      <c r="H61" s="1740"/>
      <c r="I61" s="1740"/>
      <c r="J61" s="1740"/>
      <c r="K61" s="1740"/>
      <c r="L61" s="1740"/>
      <c r="M61" s="1740"/>
      <c r="N61" s="1740"/>
      <c r="O61" s="1740"/>
      <c r="P61" s="1740"/>
      <c r="Q61" s="1740"/>
      <c r="R61" s="1740"/>
      <c r="S61" s="1740"/>
      <c r="T61" s="1740"/>
      <c r="U61" s="1740"/>
      <c r="V61" s="1740"/>
      <c r="W61" s="1740"/>
      <c r="X61" s="1740"/>
      <c r="Y61" s="1740"/>
      <c r="Z61" s="30"/>
      <c r="AL61" s="32"/>
    </row>
    <row r="62" spans="2:73" ht="12.75" thickBot="1">
      <c r="B62" s="212"/>
      <c r="C62" s="96"/>
      <c r="D62" s="96"/>
      <c r="E62" s="96"/>
      <c r="F62" s="96"/>
      <c r="G62" s="96"/>
      <c r="H62" s="96"/>
      <c r="I62" s="96"/>
      <c r="J62" s="96"/>
      <c r="K62" s="96"/>
      <c r="L62" s="96"/>
      <c r="M62" s="96"/>
      <c r="N62" s="96"/>
      <c r="O62" s="96"/>
      <c r="P62" s="96"/>
      <c r="Q62" s="96"/>
      <c r="R62" s="96"/>
      <c r="S62" s="96"/>
      <c r="T62" s="96"/>
      <c r="U62" s="96"/>
      <c r="V62" s="96"/>
      <c r="W62" s="96"/>
      <c r="X62" s="96"/>
      <c r="Y62" s="96"/>
      <c r="Z62" s="96"/>
      <c r="AA62" s="563"/>
      <c r="AB62" s="96"/>
      <c r="AC62" s="96"/>
      <c r="AD62" s="96"/>
      <c r="AE62" s="96"/>
      <c r="AF62" s="96"/>
      <c r="AG62" s="96"/>
      <c r="AH62" s="96"/>
      <c r="AI62" s="96"/>
      <c r="AJ62" s="96"/>
      <c r="AK62" s="96"/>
      <c r="AL62" s="209"/>
    </row>
    <row r="72" spans="1:1" ht="14.1" customHeight="1">
      <c r="A72" s="23"/>
    </row>
  </sheetData>
  <sheetProtection algorithmName="SHA-512" hashValue="FFNlU0MBTLbky/RcY9+p6ZAN34m0mvEXojvNWGASm3nIkDOScpTDvkdrZrOkj8sA3SVm07ob6hv5+PKh12SI+Q==" saltValue="coS+B4l5LmgbHu2W8nYTQQ==" spinCount="100000" sheet="1" objects="1" scenarios="1"/>
  <mergeCells count="61">
    <mergeCell ref="F47:AJ48"/>
    <mergeCell ref="B42:C42"/>
    <mergeCell ref="AB42:AK43"/>
    <mergeCell ref="AB44:AK44"/>
    <mergeCell ref="AB20:AK21"/>
    <mergeCell ref="AB22:AK23"/>
    <mergeCell ref="AB28:AK29"/>
    <mergeCell ref="H44:I44"/>
    <mergeCell ref="M44:N44"/>
    <mergeCell ref="J44:K44"/>
    <mergeCell ref="D35:Y36"/>
    <mergeCell ref="D42:Y43"/>
    <mergeCell ref="E38:Y38"/>
    <mergeCell ref="A1:AL1"/>
    <mergeCell ref="B3:Z3"/>
    <mergeCell ref="AA3:AL3"/>
    <mergeCell ref="E5:Z5"/>
    <mergeCell ref="E46:Y46"/>
    <mergeCell ref="D20:Y20"/>
    <mergeCell ref="E23:Y23"/>
    <mergeCell ref="S21:T21"/>
    <mergeCell ref="P21:Q21"/>
    <mergeCell ref="M21:N21"/>
    <mergeCell ref="F21:L21"/>
    <mergeCell ref="C9:Y9"/>
    <mergeCell ref="O44:P44"/>
    <mergeCell ref="B28:C28"/>
    <mergeCell ref="D28:Y29"/>
    <mergeCell ref="AB45:AK45"/>
    <mergeCell ref="B14:C14"/>
    <mergeCell ref="D14:Y17"/>
    <mergeCell ref="B17:C17"/>
    <mergeCell ref="AB5:AK5"/>
    <mergeCell ref="AB35:AK38"/>
    <mergeCell ref="F6:AJ7"/>
    <mergeCell ref="F24:AJ26"/>
    <mergeCell ref="E30:Y30"/>
    <mergeCell ref="C19:Y19"/>
    <mergeCell ref="B20:C20"/>
    <mergeCell ref="B10:C10"/>
    <mergeCell ref="D10:Y12"/>
    <mergeCell ref="F31:AJ33"/>
    <mergeCell ref="B35:C35"/>
    <mergeCell ref="AO22:BS32"/>
    <mergeCell ref="AO34:BS36"/>
    <mergeCell ref="F39:AJ40"/>
    <mergeCell ref="AB10:AK11"/>
    <mergeCell ref="AB12:AK17"/>
    <mergeCell ref="C50:Y50"/>
    <mergeCell ref="AB50:AK58"/>
    <mergeCell ref="AN50:BT50"/>
    <mergeCell ref="B51:C51"/>
    <mergeCell ref="D51:Y52"/>
    <mergeCell ref="AO53:BU60"/>
    <mergeCell ref="B54:C54"/>
    <mergeCell ref="D54:Y55"/>
    <mergeCell ref="AB59:AK60"/>
    <mergeCell ref="B57:C57"/>
    <mergeCell ref="D57:Y58"/>
    <mergeCell ref="B60:C60"/>
    <mergeCell ref="D60:Y61"/>
  </mergeCells>
  <phoneticPr fontId="4"/>
  <conditionalFormatting sqref="F6">
    <cfRule type="containsBlanks" dxfId="30" priority="10">
      <formula>LEN(TRIM(F6))=0</formula>
    </cfRule>
  </conditionalFormatting>
  <conditionalFormatting sqref="F24:F25">
    <cfRule type="containsBlanks" dxfId="29" priority="8">
      <formula>LEN(TRIM(F24))=0</formula>
    </cfRule>
  </conditionalFormatting>
  <conditionalFormatting sqref="F31:F32">
    <cfRule type="containsBlanks" dxfId="28" priority="7">
      <formula>LEN(TRIM(F31))=0</formula>
    </cfRule>
  </conditionalFormatting>
  <conditionalFormatting sqref="F39">
    <cfRule type="containsBlanks" dxfId="27" priority="2">
      <formula>LEN(TRIM(F39))=0</formula>
    </cfRule>
  </conditionalFormatting>
  <conditionalFormatting sqref="F47">
    <cfRule type="containsBlanks" dxfId="26" priority="1">
      <formula>LEN(TRIM(F47))=0</formula>
    </cfRule>
  </conditionalFormatting>
  <conditionalFormatting sqref="H44:I44">
    <cfRule type="containsBlanks" dxfId="25" priority="5">
      <formula>LEN(TRIM(H44))=0</formula>
    </cfRule>
  </conditionalFormatting>
  <conditionalFormatting sqref="J44:K44 M44:N44">
    <cfRule type="containsBlanks" dxfId="24" priority="4">
      <formula>LEN(TRIM(J44))=0</formula>
    </cfRule>
  </conditionalFormatting>
  <conditionalFormatting sqref="M21 P21 S21">
    <cfRule type="containsBlanks" dxfId="23" priority="12">
      <formula>LEN(TRIM(M21))=0</formula>
    </cfRule>
  </conditionalFormatting>
  <dataValidations count="1">
    <dataValidation type="list" allowBlank="1" showInputMessage="1" showErrorMessage="1" sqref="H44:I44" xr:uid="{5F289A21-E72B-4063-AF3F-D499A6C260DC}">
      <formula1>"　,平成,令和"</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3047" r:id="rId4" name="Check Box 39">
              <controlPr defaultSize="0" autoFill="0" autoLine="0" autoPict="0">
                <anchor moveWithCells="1">
                  <from>
                    <xdr:col>2</xdr:col>
                    <xdr:colOff>161925</xdr:colOff>
                    <xdr:row>19</xdr:row>
                    <xdr:rowOff>142875</xdr:rowOff>
                  </from>
                  <to>
                    <xdr:col>6</xdr:col>
                    <xdr:colOff>0</xdr:colOff>
                    <xdr:row>21</xdr:row>
                    <xdr:rowOff>0</xdr:rowOff>
                  </to>
                </anchor>
              </controlPr>
            </control>
          </mc:Choice>
        </mc:AlternateContent>
        <mc:AlternateContent xmlns:mc="http://schemas.openxmlformats.org/markup-compatibility/2006">
          <mc:Choice Requires="x14">
            <control shapeId="683048" r:id="rId5" name="Check Box 40">
              <controlPr defaultSize="0" autoFill="0" autoLine="0" autoPict="0">
                <anchor moveWithCells="1">
                  <from>
                    <xdr:col>21</xdr:col>
                    <xdr:colOff>152400</xdr:colOff>
                    <xdr:row>19</xdr:row>
                    <xdr:rowOff>142875</xdr:rowOff>
                  </from>
                  <to>
                    <xdr:col>26</xdr:col>
                    <xdr:colOff>47625</xdr:colOff>
                    <xdr:row>21</xdr:row>
                    <xdr:rowOff>0</xdr:rowOff>
                  </to>
                </anchor>
              </controlPr>
            </control>
          </mc:Choice>
        </mc:AlternateContent>
        <mc:AlternateContent xmlns:mc="http://schemas.openxmlformats.org/markup-compatibility/2006">
          <mc:Choice Requires="x14">
            <control shapeId="683057" r:id="rId6" name="Check Box 49">
              <controlPr defaultSize="0" autoFill="0" autoLine="0" autoPict="0">
                <anchor moveWithCells="1">
                  <from>
                    <xdr:col>17</xdr:col>
                    <xdr:colOff>161925</xdr:colOff>
                    <xdr:row>28</xdr:row>
                    <xdr:rowOff>0</xdr:rowOff>
                  </from>
                  <to>
                    <xdr:col>20</xdr:col>
                    <xdr:colOff>180975</xdr:colOff>
                    <xdr:row>29</xdr:row>
                    <xdr:rowOff>9525</xdr:rowOff>
                  </to>
                </anchor>
              </controlPr>
            </control>
          </mc:Choice>
        </mc:AlternateContent>
        <mc:AlternateContent xmlns:mc="http://schemas.openxmlformats.org/markup-compatibility/2006">
          <mc:Choice Requires="x14">
            <control shapeId="683058" r:id="rId7" name="Check Box 50">
              <controlPr defaultSize="0" autoFill="0" autoLine="0" autoPict="0">
                <anchor moveWithCells="1">
                  <from>
                    <xdr:col>21</xdr:col>
                    <xdr:colOff>38100</xdr:colOff>
                    <xdr:row>28</xdr:row>
                    <xdr:rowOff>0</xdr:rowOff>
                  </from>
                  <to>
                    <xdr:col>24</xdr:col>
                    <xdr:colOff>57150</xdr:colOff>
                    <xdr:row>29</xdr:row>
                    <xdr:rowOff>0</xdr:rowOff>
                  </to>
                </anchor>
              </controlPr>
            </control>
          </mc:Choice>
        </mc:AlternateContent>
        <mc:AlternateContent xmlns:mc="http://schemas.openxmlformats.org/markup-compatibility/2006">
          <mc:Choice Requires="x14">
            <control shapeId="683064" r:id="rId8" name="Check Box 7">
              <controlPr defaultSize="0" autoFill="0" autoLine="0" autoPict="0">
                <anchor moveWithCells="1">
                  <from>
                    <xdr:col>2</xdr:col>
                    <xdr:colOff>161925</xdr:colOff>
                    <xdr:row>43</xdr:row>
                    <xdr:rowOff>0</xdr:rowOff>
                  </from>
                  <to>
                    <xdr:col>6</xdr:col>
                    <xdr:colOff>104775</xdr:colOff>
                    <xdr:row>44</xdr:row>
                    <xdr:rowOff>9525</xdr:rowOff>
                  </to>
                </anchor>
              </controlPr>
            </control>
          </mc:Choice>
        </mc:AlternateContent>
        <mc:AlternateContent xmlns:mc="http://schemas.openxmlformats.org/markup-compatibility/2006">
          <mc:Choice Requires="x14">
            <control shapeId="683065" r:id="rId9" name="Check Box 8">
              <controlPr defaultSize="0" autoFill="0" autoLine="0" autoPict="0">
                <anchor moveWithCells="1">
                  <from>
                    <xdr:col>17</xdr:col>
                    <xdr:colOff>114300</xdr:colOff>
                    <xdr:row>42</xdr:row>
                    <xdr:rowOff>161925</xdr:rowOff>
                  </from>
                  <to>
                    <xdr:col>21</xdr:col>
                    <xdr:colOff>66675</xdr:colOff>
                    <xdr:row>43</xdr:row>
                    <xdr:rowOff>171450</xdr:rowOff>
                  </to>
                </anchor>
              </controlPr>
            </control>
          </mc:Choice>
        </mc:AlternateContent>
        <mc:AlternateContent xmlns:mc="http://schemas.openxmlformats.org/markup-compatibility/2006">
          <mc:Choice Requires="x14">
            <control shapeId="683066" r:id="rId10" name="Check Box 23">
              <controlPr defaultSize="0" autoFill="0" autoLine="0" autoPict="0">
                <anchor moveWithCells="1">
                  <from>
                    <xdr:col>21</xdr:col>
                    <xdr:colOff>142875</xdr:colOff>
                    <xdr:row>42</xdr:row>
                    <xdr:rowOff>161925</xdr:rowOff>
                  </from>
                  <to>
                    <xdr:col>25</xdr:col>
                    <xdr:colOff>95250</xdr:colOff>
                    <xdr:row>43</xdr:row>
                    <xdr:rowOff>171450</xdr:rowOff>
                  </to>
                </anchor>
              </controlPr>
            </control>
          </mc:Choice>
        </mc:AlternateContent>
        <mc:AlternateContent xmlns:mc="http://schemas.openxmlformats.org/markup-compatibility/2006">
          <mc:Choice Requires="x14">
            <control shapeId="683069" r:id="rId11" name="Check Box 61">
              <controlPr defaultSize="0" autoFill="0" autoLine="0" autoPict="0">
                <anchor moveWithCells="1">
                  <from>
                    <xdr:col>17</xdr:col>
                    <xdr:colOff>161925</xdr:colOff>
                    <xdr:row>35</xdr:row>
                    <xdr:rowOff>9525</xdr:rowOff>
                  </from>
                  <to>
                    <xdr:col>20</xdr:col>
                    <xdr:colOff>180975</xdr:colOff>
                    <xdr:row>36</xdr:row>
                    <xdr:rowOff>19050</xdr:rowOff>
                  </to>
                </anchor>
              </controlPr>
            </control>
          </mc:Choice>
        </mc:AlternateContent>
        <mc:AlternateContent xmlns:mc="http://schemas.openxmlformats.org/markup-compatibility/2006">
          <mc:Choice Requires="x14">
            <control shapeId="683070" r:id="rId12" name="Check Box 62">
              <controlPr defaultSize="0" autoFill="0" autoLine="0" autoPict="0">
                <anchor moveWithCells="1">
                  <from>
                    <xdr:col>21</xdr:col>
                    <xdr:colOff>38100</xdr:colOff>
                    <xdr:row>35</xdr:row>
                    <xdr:rowOff>9525</xdr:rowOff>
                  </from>
                  <to>
                    <xdr:col>24</xdr:col>
                    <xdr:colOff>57150</xdr:colOff>
                    <xdr:row>36</xdr:row>
                    <xdr:rowOff>9525</xdr:rowOff>
                  </to>
                </anchor>
              </controlPr>
            </control>
          </mc:Choice>
        </mc:AlternateContent>
        <mc:AlternateContent xmlns:mc="http://schemas.openxmlformats.org/markup-compatibility/2006">
          <mc:Choice Requires="x14">
            <control shapeId="683076" r:id="rId13" name="Check Box 68">
              <controlPr defaultSize="0" autoFill="0" autoLine="0" autoPict="0">
                <anchor moveWithCells="1" sizeWithCells="1">
                  <from>
                    <xdr:col>18</xdr:col>
                    <xdr:colOff>161925</xdr:colOff>
                    <xdr:row>16</xdr:row>
                    <xdr:rowOff>19050</xdr:rowOff>
                  </from>
                  <to>
                    <xdr:col>21</xdr:col>
                    <xdr:colOff>180975</xdr:colOff>
                    <xdr:row>17</xdr:row>
                    <xdr:rowOff>0</xdr:rowOff>
                  </to>
                </anchor>
              </controlPr>
            </control>
          </mc:Choice>
        </mc:AlternateContent>
        <mc:AlternateContent xmlns:mc="http://schemas.openxmlformats.org/markup-compatibility/2006">
          <mc:Choice Requires="x14">
            <control shapeId="683077" r:id="rId14" name="Check Box 69">
              <controlPr defaultSize="0" autoFill="0" autoLine="0" autoPict="0">
                <anchor moveWithCells="1" sizeWithCells="1">
                  <from>
                    <xdr:col>22</xdr:col>
                    <xdr:colOff>38100</xdr:colOff>
                    <xdr:row>16</xdr:row>
                    <xdr:rowOff>19050</xdr:rowOff>
                  </from>
                  <to>
                    <xdr:col>25</xdr:col>
                    <xdr:colOff>57150</xdr:colOff>
                    <xdr:row>16</xdr:row>
                    <xdr:rowOff>161925</xdr:rowOff>
                  </to>
                </anchor>
              </controlPr>
            </control>
          </mc:Choice>
        </mc:AlternateContent>
        <mc:AlternateContent xmlns:mc="http://schemas.openxmlformats.org/markup-compatibility/2006">
          <mc:Choice Requires="x14">
            <control shapeId="683078" r:id="rId15" name="Check Box 70">
              <controlPr defaultSize="0" autoFill="0" autoLine="0" autoPict="0">
                <anchor moveWithCells="1" sizeWithCells="1">
                  <from>
                    <xdr:col>18</xdr:col>
                    <xdr:colOff>161925</xdr:colOff>
                    <xdr:row>10</xdr:row>
                    <xdr:rowOff>161925</xdr:rowOff>
                  </from>
                  <to>
                    <xdr:col>21</xdr:col>
                    <xdr:colOff>180975</xdr:colOff>
                    <xdr:row>12</xdr:row>
                    <xdr:rowOff>19050</xdr:rowOff>
                  </to>
                </anchor>
              </controlPr>
            </control>
          </mc:Choice>
        </mc:AlternateContent>
        <mc:AlternateContent xmlns:mc="http://schemas.openxmlformats.org/markup-compatibility/2006">
          <mc:Choice Requires="x14">
            <control shapeId="683079" r:id="rId16" name="Check Box 71">
              <controlPr defaultSize="0" autoFill="0" autoLine="0" autoPict="0">
                <anchor moveWithCells="1" sizeWithCells="1">
                  <from>
                    <xdr:col>22</xdr:col>
                    <xdr:colOff>38100</xdr:colOff>
                    <xdr:row>10</xdr:row>
                    <xdr:rowOff>161925</xdr:rowOff>
                  </from>
                  <to>
                    <xdr:col>25</xdr:col>
                    <xdr:colOff>57150</xdr:colOff>
                    <xdr:row>12</xdr:row>
                    <xdr:rowOff>9525</xdr:rowOff>
                  </to>
                </anchor>
              </controlPr>
            </control>
          </mc:Choice>
        </mc:AlternateContent>
        <mc:AlternateContent xmlns:mc="http://schemas.openxmlformats.org/markup-compatibility/2006">
          <mc:Choice Requires="x14">
            <control shapeId="683080" r:id="rId17" name="Check Box 72">
              <controlPr defaultSize="0" autoFill="0" autoLine="0" autoPict="0">
                <anchor moveWithCells="1">
                  <from>
                    <xdr:col>17</xdr:col>
                    <xdr:colOff>171450</xdr:colOff>
                    <xdr:row>50</xdr:row>
                    <xdr:rowOff>161925</xdr:rowOff>
                  </from>
                  <to>
                    <xdr:col>21</xdr:col>
                    <xdr:colOff>9525</xdr:colOff>
                    <xdr:row>52</xdr:row>
                    <xdr:rowOff>19050</xdr:rowOff>
                  </to>
                </anchor>
              </controlPr>
            </control>
          </mc:Choice>
        </mc:AlternateContent>
        <mc:AlternateContent xmlns:mc="http://schemas.openxmlformats.org/markup-compatibility/2006">
          <mc:Choice Requires="x14">
            <control shapeId="683081" r:id="rId18" name="Check Box 73">
              <controlPr defaultSize="0" autoFill="0" autoLine="0" autoPict="0">
                <anchor moveWithCells="1">
                  <from>
                    <xdr:col>21</xdr:col>
                    <xdr:colOff>47625</xdr:colOff>
                    <xdr:row>50</xdr:row>
                    <xdr:rowOff>161925</xdr:rowOff>
                  </from>
                  <to>
                    <xdr:col>24</xdr:col>
                    <xdr:colOff>66675</xdr:colOff>
                    <xdr:row>52</xdr:row>
                    <xdr:rowOff>9525</xdr:rowOff>
                  </to>
                </anchor>
              </controlPr>
            </control>
          </mc:Choice>
        </mc:AlternateContent>
        <mc:AlternateContent xmlns:mc="http://schemas.openxmlformats.org/markup-compatibility/2006">
          <mc:Choice Requires="x14">
            <control shapeId="683082" r:id="rId19" name="Check Box 74">
              <controlPr defaultSize="0" autoFill="0" autoLine="0" autoPict="0">
                <anchor moveWithCells="1" sizeWithCells="1">
                  <from>
                    <xdr:col>17</xdr:col>
                    <xdr:colOff>171450</xdr:colOff>
                    <xdr:row>53</xdr:row>
                    <xdr:rowOff>152400</xdr:rowOff>
                  </from>
                  <to>
                    <xdr:col>21</xdr:col>
                    <xdr:colOff>9525</xdr:colOff>
                    <xdr:row>55</xdr:row>
                    <xdr:rowOff>38100</xdr:rowOff>
                  </to>
                </anchor>
              </controlPr>
            </control>
          </mc:Choice>
        </mc:AlternateContent>
        <mc:AlternateContent xmlns:mc="http://schemas.openxmlformats.org/markup-compatibility/2006">
          <mc:Choice Requires="x14">
            <control shapeId="683083" r:id="rId20" name="Check Box 75">
              <controlPr defaultSize="0" autoFill="0" autoLine="0" autoPict="0">
                <anchor moveWithCells="1" sizeWithCells="1">
                  <from>
                    <xdr:col>21</xdr:col>
                    <xdr:colOff>47625</xdr:colOff>
                    <xdr:row>53</xdr:row>
                    <xdr:rowOff>152400</xdr:rowOff>
                  </from>
                  <to>
                    <xdr:col>24</xdr:col>
                    <xdr:colOff>66675</xdr:colOff>
                    <xdr:row>55</xdr:row>
                    <xdr:rowOff>28575</xdr:rowOff>
                  </to>
                </anchor>
              </controlPr>
            </control>
          </mc:Choice>
        </mc:AlternateContent>
        <mc:AlternateContent xmlns:mc="http://schemas.openxmlformats.org/markup-compatibility/2006">
          <mc:Choice Requires="x14">
            <control shapeId="683086" r:id="rId21" name="Check Box 78">
              <controlPr defaultSize="0" autoFill="0" autoLine="0" autoPict="0">
                <anchor moveWithCells="1">
                  <from>
                    <xdr:col>17</xdr:col>
                    <xdr:colOff>171450</xdr:colOff>
                    <xdr:row>56</xdr:row>
                    <xdr:rowOff>152400</xdr:rowOff>
                  </from>
                  <to>
                    <xdr:col>21</xdr:col>
                    <xdr:colOff>9525</xdr:colOff>
                    <xdr:row>58</xdr:row>
                    <xdr:rowOff>9525</xdr:rowOff>
                  </to>
                </anchor>
              </controlPr>
            </control>
          </mc:Choice>
        </mc:AlternateContent>
        <mc:AlternateContent xmlns:mc="http://schemas.openxmlformats.org/markup-compatibility/2006">
          <mc:Choice Requires="x14">
            <control shapeId="683087" r:id="rId22" name="Check Box 79">
              <controlPr defaultSize="0" autoFill="0" autoLine="0" autoPict="0">
                <anchor moveWithCells="1">
                  <from>
                    <xdr:col>21</xdr:col>
                    <xdr:colOff>47625</xdr:colOff>
                    <xdr:row>56</xdr:row>
                    <xdr:rowOff>152400</xdr:rowOff>
                  </from>
                  <to>
                    <xdr:col>24</xdr:col>
                    <xdr:colOff>66675</xdr:colOff>
                    <xdr:row>58</xdr:row>
                    <xdr:rowOff>0</xdr:rowOff>
                  </to>
                </anchor>
              </controlPr>
            </control>
          </mc:Choice>
        </mc:AlternateContent>
        <mc:AlternateContent xmlns:mc="http://schemas.openxmlformats.org/markup-compatibility/2006">
          <mc:Choice Requires="x14">
            <control shapeId="683088" r:id="rId23" name="Check Box 80">
              <controlPr defaultSize="0" autoFill="0" autoLine="0" autoPict="0">
                <anchor moveWithCells="1">
                  <from>
                    <xdr:col>17</xdr:col>
                    <xdr:colOff>171450</xdr:colOff>
                    <xdr:row>59</xdr:row>
                    <xdr:rowOff>152400</xdr:rowOff>
                  </from>
                  <to>
                    <xdr:col>21</xdr:col>
                    <xdr:colOff>9525</xdr:colOff>
                    <xdr:row>61</xdr:row>
                    <xdr:rowOff>9525</xdr:rowOff>
                  </to>
                </anchor>
              </controlPr>
            </control>
          </mc:Choice>
        </mc:AlternateContent>
        <mc:AlternateContent xmlns:mc="http://schemas.openxmlformats.org/markup-compatibility/2006">
          <mc:Choice Requires="x14">
            <control shapeId="683089" r:id="rId24" name="Check Box 81">
              <controlPr defaultSize="0" autoFill="0" autoLine="0" autoPict="0">
                <anchor moveWithCells="1">
                  <from>
                    <xdr:col>21</xdr:col>
                    <xdr:colOff>47625</xdr:colOff>
                    <xdr:row>59</xdr:row>
                    <xdr:rowOff>152400</xdr:rowOff>
                  </from>
                  <to>
                    <xdr:col>24</xdr:col>
                    <xdr:colOff>66675</xdr:colOff>
                    <xdr:row>61</xdr:row>
                    <xdr:rowOff>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50233-017D-41E7-8508-533AEE1FA92D}">
  <sheetPr>
    <tabColor theme="8" tint="0.59999389629810485"/>
  </sheetPr>
  <dimension ref="A1:BU64"/>
  <sheetViews>
    <sheetView showGridLines="0" view="pageBreakPreview" topLeftCell="A4" zoomScaleNormal="100" zoomScaleSheetLayoutView="100" workbookViewId="0">
      <selection activeCell="AW33" sqref="AW33"/>
    </sheetView>
  </sheetViews>
  <sheetFormatPr defaultColWidth="8" defaultRowHeight="12"/>
  <cols>
    <col min="1" max="2" width="1.375" style="138" customWidth="1"/>
    <col min="3" max="82" width="2.375" style="138" customWidth="1"/>
    <col min="83" max="16384" width="8" style="138"/>
  </cols>
  <sheetData>
    <row r="1" spans="1:73" ht="14.1" customHeight="1">
      <c r="A1" s="4156" t="s">
        <v>1501</v>
      </c>
      <c r="B1" s="4156"/>
      <c r="C1" s="4156"/>
      <c r="D1" s="4156"/>
      <c r="E1" s="4156"/>
      <c r="F1" s="4156"/>
      <c r="G1" s="4156"/>
      <c r="H1" s="4156"/>
      <c r="I1" s="4156"/>
      <c r="J1" s="4156"/>
      <c r="K1" s="4156"/>
      <c r="L1" s="4156"/>
      <c r="M1" s="4156"/>
      <c r="N1" s="4156"/>
      <c r="O1" s="4156"/>
      <c r="P1" s="4156"/>
      <c r="Q1" s="4156"/>
      <c r="R1" s="4156"/>
      <c r="S1" s="4156"/>
      <c r="T1" s="4156"/>
      <c r="U1" s="4156"/>
      <c r="V1" s="4156"/>
      <c r="W1" s="4156"/>
      <c r="X1" s="4156"/>
      <c r="Y1" s="4156"/>
      <c r="Z1" s="4156"/>
      <c r="AA1" s="4156"/>
      <c r="AB1" s="4156"/>
      <c r="AC1" s="4156"/>
      <c r="AD1" s="4156"/>
      <c r="AE1" s="4156"/>
      <c r="AF1" s="4156"/>
      <c r="AG1" s="4156"/>
      <c r="AH1" s="4156"/>
      <c r="AI1" s="4156"/>
      <c r="AJ1" s="4156"/>
      <c r="AK1" s="4156"/>
      <c r="AL1" s="4156"/>
      <c r="AN1" s="185"/>
      <c r="AO1" s="185"/>
      <c r="AP1" s="185"/>
      <c r="AQ1" s="185"/>
      <c r="AR1" s="185"/>
    </row>
    <row r="2" spans="1:73" ht="5.0999999999999996" customHeight="1" thickBot="1"/>
    <row r="3" spans="1:73" ht="14.1" customHeight="1">
      <c r="B3" s="4157" t="s">
        <v>1296</v>
      </c>
      <c r="C3" s="4158"/>
      <c r="D3" s="4158"/>
      <c r="E3" s="4158"/>
      <c r="F3" s="4158"/>
      <c r="G3" s="4158"/>
      <c r="H3" s="4158"/>
      <c r="I3" s="4158"/>
      <c r="J3" s="4158"/>
      <c r="K3" s="4158"/>
      <c r="L3" s="4158"/>
      <c r="M3" s="4158"/>
      <c r="N3" s="4158"/>
      <c r="O3" s="4158"/>
      <c r="P3" s="4158"/>
      <c r="Q3" s="4158"/>
      <c r="R3" s="4158"/>
      <c r="S3" s="4158"/>
      <c r="T3" s="4158"/>
      <c r="U3" s="4158"/>
      <c r="V3" s="4158"/>
      <c r="W3" s="4158"/>
      <c r="X3" s="4158"/>
      <c r="Y3" s="4158"/>
      <c r="Z3" s="1103"/>
      <c r="AA3" s="4386" t="s">
        <v>118</v>
      </c>
      <c r="AB3" s="4387"/>
      <c r="AC3" s="4387"/>
      <c r="AD3" s="4387"/>
      <c r="AE3" s="4387"/>
      <c r="AF3" s="4387"/>
      <c r="AG3" s="4387"/>
      <c r="AH3" s="4387"/>
      <c r="AI3" s="4387"/>
      <c r="AJ3" s="4387"/>
      <c r="AK3" s="4387"/>
      <c r="AL3" s="4388"/>
    </row>
    <row r="4" spans="1:73" ht="6.95" customHeight="1">
      <c r="B4" s="1104"/>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6"/>
      <c r="AA4" s="1107"/>
      <c r="AB4" s="1106"/>
      <c r="AC4" s="1106"/>
      <c r="AD4" s="1106"/>
      <c r="AE4" s="1106"/>
      <c r="AF4" s="1106"/>
      <c r="AG4" s="1106"/>
      <c r="AH4" s="1106"/>
      <c r="AI4" s="1106"/>
      <c r="AJ4" s="1106"/>
      <c r="AK4" s="1106"/>
      <c r="AL4" s="1108"/>
      <c r="AM4" s="143"/>
    </row>
    <row r="5" spans="1:73" ht="14.1" customHeight="1">
      <c r="A5" s="140"/>
      <c r="B5" s="1736" t="s">
        <v>437</v>
      </c>
      <c r="C5" s="1462"/>
      <c r="D5" s="1740" t="s">
        <v>1319</v>
      </c>
      <c r="E5" s="1740"/>
      <c r="F5" s="1740"/>
      <c r="G5" s="1740"/>
      <c r="H5" s="1740"/>
      <c r="I5" s="1740"/>
      <c r="J5" s="1740"/>
      <c r="K5" s="1740"/>
      <c r="L5" s="1740"/>
      <c r="M5" s="1740"/>
      <c r="N5" s="1740"/>
      <c r="O5" s="1740"/>
      <c r="P5" s="1740"/>
      <c r="Q5" s="1740"/>
      <c r="R5" s="1740"/>
      <c r="S5" s="1740"/>
      <c r="T5" s="1740"/>
      <c r="U5" s="1740"/>
      <c r="V5" s="1740"/>
      <c r="W5" s="1740"/>
      <c r="X5" s="1740"/>
      <c r="Y5" s="1740"/>
      <c r="Z5" s="47"/>
      <c r="AA5" s="1109" t="s">
        <v>126</v>
      </c>
      <c r="AB5" s="1707" t="s">
        <v>1327</v>
      </c>
      <c r="AC5" s="1707"/>
      <c r="AD5" s="1707"/>
      <c r="AE5" s="1707"/>
      <c r="AF5" s="1707"/>
      <c r="AG5" s="1707"/>
      <c r="AH5" s="1707"/>
      <c r="AI5" s="1707"/>
      <c r="AJ5" s="1707"/>
      <c r="AK5" s="1707"/>
      <c r="AL5" s="1110"/>
      <c r="AM5" s="143"/>
      <c r="AN5" s="4164" t="s">
        <v>147</v>
      </c>
      <c r="AO5" s="4164"/>
      <c r="AP5" s="4164"/>
      <c r="AQ5" s="4164"/>
      <c r="AR5" s="4164"/>
      <c r="AS5" s="4164"/>
      <c r="AT5" s="4164"/>
      <c r="AU5" s="4164"/>
      <c r="AV5" s="4164"/>
      <c r="AW5" s="4164"/>
      <c r="AX5" s="4164"/>
      <c r="AY5" s="4164"/>
      <c r="AZ5" s="4164"/>
      <c r="BA5" s="4164"/>
      <c r="BB5" s="4164"/>
      <c r="BC5" s="4164"/>
      <c r="BD5" s="4164"/>
      <c r="BE5" s="4164"/>
      <c r="BF5" s="4164"/>
      <c r="BG5" s="4164"/>
      <c r="BH5" s="4164"/>
      <c r="BI5" s="4164"/>
      <c r="BJ5" s="4164"/>
      <c r="BK5" s="4164"/>
      <c r="BL5" s="4164"/>
      <c r="BM5" s="4164"/>
      <c r="BN5" s="4164"/>
      <c r="BO5" s="4164"/>
      <c r="BP5" s="4164"/>
      <c r="BQ5" s="4164"/>
      <c r="BR5" s="4164"/>
      <c r="BS5" s="4164"/>
      <c r="BT5" s="4164"/>
      <c r="BU5" s="227"/>
    </row>
    <row r="6" spans="1:73" ht="14.1" customHeight="1">
      <c r="A6" s="140"/>
      <c r="B6" s="143"/>
      <c r="D6" s="1740"/>
      <c r="E6" s="1740"/>
      <c r="F6" s="1740"/>
      <c r="G6" s="1740"/>
      <c r="H6" s="1740"/>
      <c r="I6" s="1740"/>
      <c r="J6" s="1740"/>
      <c r="K6" s="1740"/>
      <c r="L6" s="1740"/>
      <c r="M6" s="1740"/>
      <c r="N6" s="1740"/>
      <c r="O6" s="1740"/>
      <c r="P6" s="1740"/>
      <c r="Q6" s="1740"/>
      <c r="R6" s="1740"/>
      <c r="S6" s="1740"/>
      <c r="T6" s="1740"/>
      <c r="U6" s="1740"/>
      <c r="V6" s="1740"/>
      <c r="W6" s="1740"/>
      <c r="X6" s="1740"/>
      <c r="Y6" s="1740"/>
      <c r="Z6" s="22"/>
      <c r="AA6" s="156"/>
      <c r="AB6" s="1707"/>
      <c r="AC6" s="1707"/>
      <c r="AD6" s="1707"/>
      <c r="AE6" s="1707"/>
      <c r="AF6" s="1707"/>
      <c r="AG6" s="1707"/>
      <c r="AH6" s="1707"/>
      <c r="AI6" s="1707"/>
      <c r="AJ6" s="1707"/>
      <c r="AK6" s="1707"/>
      <c r="AL6" s="1110"/>
      <c r="AM6" s="143"/>
      <c r="AN6" s="798"/>
      <c r="AO6" s="559"/>
      <c r="AP6" s="559"/>
      <c r="AQ6" s="559"/>
      <c r="AR6" s="559"/>
      <c r="AS6" s="559"/>
      <c r="AT6" s="559"/>
      <c r="AU6" s="559"/>
      <c r="AV6" s="559"/>
      <c r="AW6" s="559"/>
      <c r="AX6" s="559"/>
      <c r="AY6" s="559"/>
      <c r="AZ6" s="559"/>
      <c r="BA6" s="559"/>
      <c r="BB6" s="559"/>
      <c r="BC6" s="559"/>
      <c r="BD6" s="559"/>
      <c r="BE6" s="559"/>
      <c r="BF6" s="559"/>
      <c r="BG6" s="559"/>
      <c r="BH6" s="559"/>
      <c r="BI6" s="559"/>
      <c r="BJ6" s="559"/>
      <c r="BK6" s="559"/>
      <c r="BL6" s="559"/>
      <c r="BM6" s="559"/>
      <c r="BN6" s="559"/>
      <c r="BO6" s="559"/>
      <c r="BP6" s="559"/>
      <c r="BQ6" s="559"/>
      <c r="BR6" s="559"/>
      <c r="BS6" s="559"/>
      <c r="BT6" s="1097"/>
      <c r="BU6" s="227"/>
    </row>
    <row r="7" spans="1:73" ht="14.1" customHeight="1">
      <c r="A7" s="140"/>
      <c r="B7" s="143"/>
      <c r="C7" s="1088"/>
      <c r="D7" s="1740"/>
      <c r="E7" s="1740"/>
      <c r="F7" s="1740"/>
      <c r="G7" s="1740"/>
      <c r="H7" s="1740"/>
      <c r="I7" s="1740"/>
      <c r="J7" s="1740"/>
      <c r="K7" s="1740"/>
      <c r="L7" s="1740"/>
      <c r="M7" s="1740"/>
      <c r="N7" s="1740"/>
      <c r="O7" s="1740"/>
      <c r="P7" s="1740"/>
      <c r="Q7" s="1740"/>
      <c r="R7" s="1740"/>
      <c r="S7" s="1740"/>
      <c r="T7" s="1740"/>
      <c r="U7" s="1740"/>
      <c r="V7" s="1740"/>
      <c r="W7" s="1740"/>
      <c r="X7" s="1740"/>
      <c r="Y7" s="1740"/>
      <c r="Z7" s="22"/>
      <c r="AA7" s="156"/>
      <c r="AB7" s="1707"/>
      <c r="AC7" s="1707"/>
      <c r="AD7" s="1707"/>
      <c r="AE7" s="1707"/>
      <c r="AF7" s="1707"/>
      <c r="AG7" s="1707"/>
      <c r="AH7" s="1707"/>
      <c r="AI7" s="1707"/>
      <c r="AJ7" s="1707"/>
      <c r="AK7" s="1707"/>
      <c r="AL7" s="1110"/>
      <c r="AM7" s="143"/>
      <c r="AN7" s="800" t="s">
        <v>15</v>
      </c>
      <c r="AO7" s="1111" t="s">
        <v>1316</v>
      </c>
      <c r="AP7" s="845"/>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801"/>
      <c r="BU7" s="86"/>
    </row>
    <row r="8" spans="1:73" ht="14.1" customHeight="1">
      <c r="A8" s="140"/>
      <c r="B8" s="147"/>
      <c r="C8" s="1088"/>
      <c r="AA8" s="156"/>
      <c r="AB8" s="1707"/>
      <c r="AC8" s="1707"/>
      <c r="AD8" s="1707"/>
      <c r="AE8" s="1707"/>
      <c r="AF8" s="1707"/>
      <c r="AG8" s="1707"/>
      <c r="AH8" s="1707"/>
      <c r="AI8" s="1707"/>
      <c r="AJ8" s="1707"/>
      <c r="AK8" s="1707"/>
      <c r="AL8" s="1112"/>
      <c r="AM8" s="143"/>
      <c r="AN8" s="825"/>
      <c r="AO8" s="4162" t="s">
        <v>1318</v>
      </c>
      <c r="AP8" s="4162"/>
      <c r="AQ8" s="4162"/>
      <c r="AR8" s="4162"/>
      <c r="AS8" s="4162"/>
      <c r="AT8" s="4162"/>
      <c r="AU8" s="4162"/>
      <c r="AV8" s="4162"/>
      <c r="AW8" s="4162"/>
      <c r="AX8" s="4162"/>
      <c r="AY8" s="4162"/>
      <c r="AZ8" s="4162"/>
      <c r="BA8" s="4162"/>
      <c r="BB8" s="4162"/>
      <c r="BC8" s="4162"/>
      <c r="BD8" s="4162"/>
      <c r="BE8" s="4162"/>
      <c r="BF8" s="4162"/>
      <c r="BG8" s="4162"/>
      <c r="BH8" s="4162"/>
      <c r="BI8" s="4162"/>
      <c r="BJ8" s="4162"/>
      <c r="BK8" s="4162"/>
      <c r="BL8" s="4162"/>
      <c r="BM8" s="4162"/>
      <c r="BN8" s="4162"/>
      <c r="BO8" s="4162"/>
      <c r="BP8" s="4162"/>
      <c r="BQ8" s="4162"/>
      <c r="BR8" s="4162"/>
      <c r="BS8" s="4162"/>
      <c r="BT8" s="1098"/>
      <c r="BU8" s="84"/>
    </row>
    <row r="9" spans="1:73" ht="14.1" customHeight="1">
      <c r="A9" s="140"/>
      <c r="B9" s="1736" t="s">
        <v>615</v>
      </c>
      <c r="C9" s="1462"/>
      <c r="D9" s="2892" t="s">
        <v>1320</v>
      </c>
      <c r="E9" s="2892"/>
      <c r="F9" s="2892"/>
      <c r="G9" s="2892"/>
      <c r="H9" s="2892"/>
      <c r="I9" s="2892"/>
      <c r="J9" s="2892"/>
      <c r="K9" s="2892"/>
      <c r="L9" s="2892"/>
      <c r="M9" s="2892"/>
      <c r="N9" s="2892"/>
      <c r="O9" s="2892"/>
      <c r="P9" s="2892"/>
      <c r="Q9" s="2892"/>
      <c r="R9" s="2892"/>
      <c r="S9" s="2892"/>
      <c r="T9" s="2892"/>
      <c r="U9" s="2892"/>
      <c r="V9" s="2892"/>
      <c r="W9" s="2892"/>
      <c r="X9" s="2892"/>
      <c r="Y9" s="2892"/>
      <c r="AA9" s="176" t="s">
        <v>126</v>
      </c>
      <c r="AB9" s="1707" t="s">
        <v>1306</v>
      </c>
      <c r="AC9" s="1707"/>
      <c r="AD9" s="1707"/>
      <c r="AE9" s="1707"/>
      <c r="AF9" s="1707"/>
      <c r="AG9" s="1707"/>
      <c r="AH9" s="1707"/>
      <c r="AI9" s="1707"/>
      <c r="AJ9" s="1707"/>
      <c r="AK9" s="1707"/>
      <c r="AL9" s="1110"/>
      <c r="AM9" s="143"/>
      <c r="AN9" s="800"/>
      <c r="AO9" s="4162"/>
      <c r="AP9" s="4162"/>
      <c r="AQ9" s="4162"/>
      <c r="AR9" s="4162"/>
      <c r="AS9" s="4162"/>
      <c r="AT9" s="4162"/>
      <c r="AU9" s="4162"/>
      <c r="AV9" s="4162"/>
      <c r="AW9" s="4162"/>
      <c r="AX9" s="4162"/>
      <c r="AY9" s="4162"/>
      <c r="AZ9" s="4162"/>
      <c r="BA9" s="4162"/>
      <c r="BB9" s="4162"/>
      <c r="BC9" s="4162"/>
      <c r="BD9" s="4162"/>
      <c r="BE9" s="4162"/>
      <c r="BF9" s="4162"/>
      <c r="BG9" s="4162"/>
      <c r="BH9" s="4162"/>
      <c r="BI9" s="4162"/>
      <c r="BJ9" s="4162"/>
      <c r="BK9" s="4162"/>
      <c r="BL9" s="4162"/>
      <c r="BM9" s="4162"/>
      <c r="BN9" s="4162"/>
      <c r="BO9" s="4162"/>
      <c r="BP9" s="4162"/>
      <c r="BQ9" s="4162"/>
      <c r="BR9" s="4162"/>
      <c r="BS9" s="4162"/>
      <c r="BT9" s="1098"/>
      <c r="BU9" s="84"/>
    </row>
    <row r="10" spans="1:73" ht="14.1" customHeight="1">
      <c r="A10" s="140"/>
      <c r="B10" s="147"/>
      <c r="D10" s="2892"/>
      <c r="E10" s="2892"/>
      <c r="F10" s="2892"/>
      <c r="G10" s="2892"/>
      <c r="H10" s="2892"/>
      <c r="I10" s="2892"/>
      <c r="J10" s="2892"/>
      <c r="K10" s="2892"/>
      <c r="L10" s="2892"/>
      <c r="M10" s="2892"/>
      <c r="N10" s="2892"/>
      <c r="O10" s="2892"/>
      <c r="P10" s="2892"/>
      <c r="Q10" s="2892"/>
      <c r="R10" s="2892"/>
      <c r="S10" s="2892"/>
      <c r="T10" s="2892"/>
      <c r="U10" s="2892"/>
      <c r="V10" s="2892"/>
      <c r="W10" s="2892"/>
      <c r="X10" s="2892"/>
      <c r="Y10" s="2892"/>
      <c r="AA10" s="169"/>
      <c r="AB10" s="1707"/>
      <c r="AC10" s="1707"/>
      <c r="AD10" s="1707"/>
      <c r="AE10" s="1707"/>
      <c r="AF10" s="1707"/>
      <c r="AG10" s="1707"/>
      <c r="AH10" s="1707"/>
      <c r="AI10" s="1707"/>
      <c r="AJ10" s="1707"/>
      <c r="AK10" s="1707"/>
      <c r="AL10" s="1110"/>
      <c r="AM10" s="143"/>
      <c r="AN10" s="825"/>
      <c r="AO10" s="4162"/>
      <c r="AP10" s="4162"/>
      <c r="AQ10" s="4162"/>
      <c r="AR10" s="4162"/>
      <c r="AS10" s="4162"/>
      <c r="AT10" s="4162"/>
      <c r="AU10" s="4162"/>
      <c r="AV10" s="4162"/>
      <c r="AW10" s="4162"/>
      <c r="AX10" s="4162"/>
      <c r="AY10" s="4162"/>
      <c r="AZ10" s="4162"/>
      <c r="BA10" s="4162"/>
      <c r="BB10" s="4162"/>
      <c r="BC10" s="4162"/>
      <c r="BD10" s="4162"/>
      <c r="BE10" s="4162"/>
      <c r="BF10" s="4162"/>
      <c r="BG10" s="4162"/>
      <c r="BH10" s="4162"/>
      <c r="BI10" s="4162"/>
      <c r="BJ10" s="4162"/>
      <c r="BK10" s="4162"/>
      <c r="BL10" s="4162"/>
      <c r="BM10" s="4162"/>
      <c r="BN10" s="4162"/>
      <c r="BO10" s="4162"/>
      <c r="BP10" s="4162"/>
      <c r="BQ10" s="4162"/>
      <c r="BR10" s="4162"/>
      <c r="BS10" s="4162"/>
      <c r="BT10" s="1098"/>
      <c r="BU10" s="84"/>
    </row>
    <row r="11" spans="1:73" ht="14.1" customHeight="1">
      <c r="A11" s="140"/>
      <c r="B11" s="147"/>
      <c r="D11" s="2892"/>
      <c r="E11" s="2892"/>
      <c r="F11" s="2892"/>
      <c r="G11" s="2892"/>
      <c r="H11" s="2892"/>
      <c r="I11" s="2892"/>
      <c r="J11" s="2892"/>
      <c r="K11" s="2892"/>
      <c r="L11" s="2892"/>
      <c r="M11" s="2892"/>
      <c r="N11" s="2892"/>
      <c r="O11" s="2892"/>
      <c r="P11" s="2892"/>
      <c r="Q11" s="2892"/>
      <c r="R11" s="2892"/>
      <c r="S11" s="2892"/>
      <c r="T11" s="2892"/>
      <c r="U11" s="2892"/>
      <c r="V11" s="2892"/>
      <c r="W11" s="2892"/>
      <c r="X11" s="2892"/>
      <c r="Y11" s="2892"/>
      <c r="AA11" s="176"/>
      <c r="AB11" s="1707"/>
      <c r="AC11" s="1707"/>
      <c r="AD11" s="1707"/>
      <c r="AE11" s="1707"/>
      <c r="AF11" s="1707"/>
      <c r="AG11" s="1707"/>
      <c r="AH11" s="1707"/>
      <c r="AI11" s="1707"/>
      <c r="AJ11" s="1707"/>
      <c r="AK11" s="1707"/>
      <c r="AL11" s="1110"/>
      <c r="AM11" s="143"/>
      <c r="AN11" s="825"/>
      <c r="AO11" s="4162"/>
      <c r="AP11" s="4162"/>
      <c r="AQ11" s="4162"/>
      <c r="AR11" s="4162"/>
      <c r="AS11" s="4162"/>
      <c r="AT11" s="4162"/>
      <c r="AU11" s="4162"/>
      <c r="AV11" s="4162"/>
      <c r="AW11" s="4162"/>
      <c r="AX11" s="4162"/>
      <c r="AY11" s="4162"/>
      <c r="AZ11" s="4162"/>
      <c r="BA11" s="4162"/>
      <c r="BB11" s="4162"/>
      <c r="BC11" s="4162"/>
      <c r="BD11" s="4162"/>
      <c r="BE11" s="4162"/>
      <c r="BF11" s="4162"/>
      <c r="BG11" s="4162"/>
      <c r="BH11" s="4162"/>
      <c r="BI11" s="4162"/>
      <c r="BJ11" s="4162"/>
      <c r="BK11" s="4162"/>
      <c r="BL11" s="4162"/>
      <c r="BM11" s="4162"/>
      <c r="BN11" s="4162"/>
      <c r="BO11" s="4162"/>
      <c r="BP11" s="4162"/>
      <c r="BQ11" s="4162"/>
      <c r="BR11" s="4162"/>
      <c r="BS11" s="4162"/>
      <c r="BT11" s="1098"/>
      <c r="BU11" s="84"/>
    </row>
    <row r="12" spans="1:73" ht="14.1" customHeight="1">
      <c r="A12" s="140"/>
      <c r="B12" s="147"/>
      <c r="AA12" s="199"/>
      <c r="AB12" s="1707"/>
      <c r="AC12" s="1707"/>
      <c r="AD12" s="1707"/>
      <c r="AE12" s="1707"/>
      <c r="AF12" s="1707"/>
      <c r="AG12" s="1707"/>
      <c r="AH12" s="1707"/>
      <c r="AI12" s="1707"/>
      <c r="AJ12" s="1707"/>
      <c r="AK12" s="1707"/>
      <c r="AL12" s="1110"/>
      <c r="AM12" s="143"/>
      <c r="AN12" s="825"/>
      <c r="AO12" s="4162"/>
      <c r="AP12" s="4162"/>
      <c r="AQ12" s="4162"/>
      <c r="AR12" s="4162"/>
      <c r="AS12" s="4162"/>
      <c r="AT12" s="4162"/>
      <c r="AU12" s="4162"/>
      <c r="AV12" s="4162"/>
      <c r="AW12" s="4162"/>
      <c r="AX12" s="4162"/>
      <c r="AY12" s="4162"/>
      <c r="AZ12" s="4162"/>
      <c r="BA12" s="4162"/>
      <c r="BB12" s="4162"/>
      <c r="BC12" s="4162"/>
      <c r="BD12" s="4162"/>
      <c r="BE12" s="4162"/>
      <c r="BF12" s="4162"/>
      <c r="BG12" s="4162"/>
      <c r="BH12" s="4162"/>
      <c r="BI12" s="4162"/>
      <c r="BJ12" s="4162"/>
      <c r="BK12" s="4162"/>
      <c r="BL12" s="4162"/>
      <c r="BM12" s="4162"/>
      <c r="BN12" s="4162"/>
      <c r="BO12" s="4162"/>
      <c r="BP12" s="4162"/>
      <c r="BQ12" s="4162"/>
      <c r="BR12" s="4162"/>
      <c r="BS12" s="4162"/>
      <c r="BT12" s="1098"/>
    </row>
    <row r="13" spans="1:73" ht="14.1" customHeight="1">
      <c r="A13" s="140"/>
      <c r="B13" s="1736" t="s">
        <v>601</v>
      </c>
      <c r="C13" s="1462"/>
      <c r="D13" s="1737" t="s">
        <v>640</v>
      </c>
      <c r="E13" s="1737"/>
      <c r="F13" s="1737"/>
      <c r="G13" s="1737"/>
      <c r="H13" s="1737"/>
      <c r="I13" s="1737"/>
      <c r="J13" s="1737"/>
      <c r="K13" s="1737"/>
      <c r="L13" s="1737"/>
      <c r="M13" s="1737"/>
      <c r="N13" s="1737"/>
      <c r="O13" s="1737"/>
      <c r="P13" s="1737"/>
      <c r="Q13" s="1737"/>
      <c r="R13" s="1737"/>
      <c r="S13" s="1737"/>
      <c r="T13" s="1737"/>
      <c r="U13" s="1737"/>
      <c r="V13" s="1737"/>
      <c r="W13" s="1737"/>
      <c r="X13" s="1737"/>
      <c r="Y13" s="1737"/>
      <c r="AA13" s="1109" t="s">
        <v>126</v>
      </c>
      <c r="AB13" s="4383" t="s">
        <v>1317</v>
      </c>
      <c r="AC13" s="4383"/>
      <c r="AD13" s="4383"/>
      <c r="AE13" s="4383"/>
      <c r="AF13" s="4383"/>
      <c r="AG13" s="4383"/>
      <c r="AH13" s="4383"/>
      <c r="AI13" s="4383"/>
      <c r="AJ13" s="4383"/>
      <c r="AK13" s="4383"/>
      <c r="AL13" s="1110"/>
      <c r="AM13" s="143"/>
      <c r="AN13" s="825"/>
      <c r="AO13" s="4162"/>
      <c r="AP13" s="4162"/>
      <c r="AQ13" s="4162"/>
      <c r="AR13" s="4162"/>
      <c r="AS13" s="4162"/>
      <c r="AT13" s="4162"/>
      <c r="AU13" s="4162"/>
      <c r="AV13" s="4162"/>
      <c r="AW13" s="4162"/>
      <c r="AX13" s="4162"/>
      <c r="AY13" s="4162"/>
      <c r="AZ13" s="4162"/>
      <c r="BA13" s="4162"/>
      <c r="BB13" s="4162"/>
      <c r="BC13" s="4162"/>
      <c r="BD13" s="4162"/>
      <c r="BE13" s="4162"/>
      <c r="BF13" s="4162"/>
      <c r="BG13" s="4162"/>
      <c r="BH13" s="4162"/>
      <c r="BI13" s="4162"/>
      <c r="BJ13" s="4162"/>
      <c r="BK13" s="4162"/>
      <c r="BL13" s="4162"/>
      <c r="BM13" s="4162"/>
      <c r="BN13" s="4162"/>
      <c r="BO13" s="4162"/>
      <c r="BP13" s="4162"/>
      <c r="BQ13" s="4162"/>
      <c r="BR13" s="4162"/>
      <c r="BS13" s="4162"/>
      <c r="BT13" s="1098"/>
    </row>
    <row r="14" spans="1:73" ht="14.1" customHeight="1">
      <c r="A14" s="140"/>
      <c r="B14" s="29"/>
      <c r="C14" s="142"/>
      <c r="D14" s="136" t="s">
        <v>35</v>
      </c>
      <c r="E14" s="1740" t="s">
        <v>1304</v>
      </c>
      <c r="F14" s="1740"/>
      <c r="G14" s="1740"/>
      <c r="H14" s="1740"/>
      <c r="I14" s="1740"/>
      <c r="J14" s="1740"/>
      <c r="K14" s="1740"/>
      <c r="L14" s="1740"/>
      <c r="M14" s="1740"/>
      <c r="N14" s="1740"/>
      <c r="O14" s="1740"/>
      <c r="P14" s="1740"/>
      <c r="Q14" s="1740"/>
      <c r="R14" s="1740"/>
      <c r="S14" s="1740"/>
      <c r="T14" s="1740"/>
      <c r="U14" s="1740"/>
      <c r="V14" s="1740"/>
      <c r="W14" s="1740"/>
      <c r="X14" s="1740"/>
      <c r="Y14" s="1740"/>
      <c r="Z14" s="22"/>
      <c r="AA14" s="176"/>
      <c r="AB14" s="4383"/>
      <c r="AC14" s="4383"/>
      <c r="AD14" s="4383"/>
      <c r="AE14" s="4383"/>
      <c r="AF14" s="4383"/>
      <c r="AG14" s="4383"/>
      <c r="AH14" s="4383"/>
      <c r="AI14" s="4383"/>
      <c r="AJ14" s="4383"/>
      <c r="AK14" s="4383"/>
      <c r="AL14" s="1110"/>
      <c r="AM14" s="143"/>
      <c r="AN14" s="1113"/>
      <c r="AO14" s="4162"/>
      <c r="AP14" s="4162"/>
      <c r="AQ14" s="4162"/>
      <c r="AR14" s="4162"/>
      <c r="AS14" s="4162"/>
      <c r="AT14" s="4162"/>
      <c r="AU14" s="4162"/>
      <c r="AV14" s="4162"/>
      <c r="AW14" s="4162"/>
      <c r="AX14" s="4162"/>
      <c r="AY14" s="4162"/>
      <c r="AZ14" s="4162"/>
      <c r="BA14" s="4162"/>
      <c r="BB14" s="4162"/>
      <c r="BC14" s="4162"/>
      <c r="BD14" s="4162"/>
      <c r="BE14" s="4162"/>
      <c r="BF14" s="4162"/>
      <c r="BG14" s="4162"/>
      <c r="BH14" s="4162"/>
      <c r="BI14" s="4162"/>
      <c r="BJ14" s="4162"/>
      <c r="BK14" s="4162"/>
      <c r="BL14" s="4162"/>
      <c r="BM14" s="4162"/>
      <c r="BN14" s="4162"/>
      <c r="BO14" s="4162"/>
      <c r="BP14" s="4162"/>
      <c r="BQ14" s="4162"/>
      <c r="BR14" s="4162"/>
      <c r="BS14" s="4162"/>
      <c r="BT14" s="1098"/>
    </row>
    <row r="15" spans="1:73" ht="14.1" customHeight="1">
      <c r="A15" s="140"/>
      <c r="B15" s="29"/>
      <c r="E15" s="1740"/>
      <c r="F15" s="1740"/>
      <c r="G15" s="1740"/>
      <c r="H15" s="1740"/>
      <c r="I15" s="1740"/>
      <c r="J15" s="1740"/>
      <c r="K15" s="1740"/>
      <c r="L15" s="1740"/>
      <c r="M15" s="1740"/>
      <c r="N15" s="1740"/>
      <c r="O15" s="1740"/>
      <c r="P15" s="1740"/>
      <c r="Q15" s="1740"/>
      <c r="R15" s="1740"/>
      <c r="S15" s="1740"/>
      <c r="T15" s="1740"/>
      <c r="U15" s="1740"/>
      <c r="V15" s="1740"/>
      <c r="W15" s="1740"/>
      <c r="X15" s="1740"/>
      <c r="Y15" s="1740"/>
      <c r="AA15" s="176" t="s">
        <v>15</v>
      </c>
      <c r="AB15" s="4101" t="s">
        <v>909</v>
      </c>
      <c r="AC15" s="4101"/>
      <c r="AD15" s="4101"/>
      <c r="AE15" s="4101"/>
      <c r="AF15" s="4101"/>
      <c r="AG15" s="4101"/>
      <c r="AH15" s="4101"/>
      <c r="AI15" s="4101"/>
      <c r="AJ15" s="4101"/>
      <c r="AK15" s="4101"/>
      <c r="AL15" s="1110"/>
      <c r="AM15" s="143"/>
      <c r="AN15" s="1114"/>
      <c r="AO15" s="4381"/>
      <c r="AP15" s="4381"/>
      <c r="AQ15" s="4381"/>
      <c r="AR15" s="4381"/>
      <c r="AS15" s="4381"/>
      <c r="AT15" s="4381"/>
      <c r="AU15" s="4381"/>
      <c r="AV15" s="4381"/>
      <c r="AW15" s="4381"/>
      <c r="AX15" s="4381"/>
      <c r="AY15" s="4381"/>
      <c r="AZ15" s="4381"/>
      <c r="BA15" s="4381"/>
      <c r="BB15" s="4381"/>
      <c r="BC15" s="4381"/>
      <c r="BD15" s="4381"/>
      <c r="BE15" s="4381"/>
      <c r="BF15" s="4381"/>
      <c r="BG15" s="4381"/>
      <c r="BH15" s="4381"/>
      <c r="BI15" s="4381"/>
      <c r="BJ15" s="4381"/>
      <c r="BK15" s="4381"/>
      <c r="BL15" s="4381"/>
      <c r="BM15" s="4381"/>
      <c r="BN15" s="4381"/>
      <c r="BO15" s="4381"/>
      <c r="BP15" s="4381"/>
      <c r="BQ15" s="4381"/>
      <c r="BR15" s="4381"/>
      <c r="BS15" s="4381"/>
      <c r="BT15" s="1115"/>
    </row>
    <row r="16" spans="1:73" ht="14.1" customHeight="1">
      <c r="A16" s="140"/>
      <c r="B16" s="247"/>
      <c r="C16" s="142"/>
      <c r="AA16" s="169" t="s">
        <v>15</v>
      </c>
      <c r="AB16" s="1707" t="s">
        <v>131</v>
      </c>
      <c r="AC16" s="1707"/>
      <c r="AD16" s="1707"/>
      <c r="AE16" s="1707"/>
      <c r="AF16" s="1707"/>
      <c r="AG16" s="1707"/>
      <c r="AH16" s="1707"/>
      <c r="AI16" s="1707"/>
      <c r="AJ16" s="1707"/>
      <c r="AK16" s="1707"/>
      <c r="AL16" s="1110"/>
      <c r="AM16" s="143"/>
    </row>
    <row r="17" spans="1:68" ht="14.1" customHeight="1">
      <c r="A17" s="140"/>
      <c r="B17" s="247"/>
      <c r="C17" s="142"/>
      <c r="D17" s="171" t="s">
        <v>32</v>
      </c>
      <c r="E17" s="1740" t="s">
        <v>641</v>
      </c>
      <c r="F17" s="1740"/>
      <c r="G17" s="1740"/>
      <c r="H17" s="1740"/>
      <c r="I17" s="1740"/>
      <c r="J17" s="1740"/>
      <c r="K17" s="1740"/>
      <c r="L17" s="1740"/>
      <c r="M17" s="1740"/>
      <c r="N17" s="1740"/>
      <c r="O17" s="1740"/>
      <c r="P17" s="1740"/>
      <c r="Q17" s="1740"/>
      <c r="R17" s="1740"/>
      <c r="S17" s="1740"/>
      <c r="T17" s="1740"/>
      <c r="U17" s="1740"/>
      <c r="V17" s="1740"/>
      <c r="W17" s="1740"/>
      <c r="X17" s="1740"/>
      <c r="Y17" s="1740"/>
      <c r="Z17" s="165"/>
      <c r="AA17" s="176"/>
      <c r="AB17" s="1707"/>
      <c r="AC17" s="1707"/>
      <c r="AD17" s="1707"/>
      <c r="AE17" s="1707"/>
      <c r="AF17" s="1707"/>
      <c r="AG17" s="1707"/>
      <c r="AH17" s="1707"/>
      <c r="AI17" s="1707"/>
      <c r="AJ17" s="1707"/>
      <c r="AK17" s="1707"/>
      <c r="AL17" s="151"/>
      <c r="AM17" s="143"/>
    </row>
    <row r="18" spans="1:68" ht="14.1" customHeight="1">
      <c r="A18" s="140"/>
      <c r="B18" s="29"/>
      <c r="D18" s="23"/>
      <c r="E18" s="1740"/>
      <c r="F18" s="1740"/>
      <c r="G18" s="1740"/>
      <c r="H18" s="1740"/>
      <c r="I18" s="1740"/>
      <c r="J18" s="1740"/>
      <c r="K18" s="1740"/>
      <c r="L18" s="1740"/>
      <c r="M18" s="1740"/>
      <c r="N18" s="1740"/>
      <c r="O18" s="1740"/>
      <c r="P18" s="1740"/>
      <c r="Q18" s="1740"/>
      <c r="R18" s="1740"/>
      <c r="S18" s="1740"/>
      <c r="T18" s="1740"/>
      <c r="U18" s="1740"/>
      <c r="V18" s="1740"/>
      <c r="W18" s="1740"/>
      <c r="X18" s="1740"/>
      <c r="Y18" s="1740"/>
      <c r="Z18" s="165"/>
      <c r="AA18" s="169"/>
      <c r="AB18" s="1707"/>
      <c r="AC18" s="1707"/>
      <c r="AD18" s="1707"/>
      <c r="AE18" s="1707"/>
      <c r="AF18" s="1707"/>
      <c r="AG18" s="1707"/>
      <c r="AH18" s="1707"/>
      <c r="AI18" s="1707"/>
      <c r="AJ18" s="1707"/>
      <c r="AK18" s="1707"/>
      <c r="AL18" s="1110"/>
      <c r="AM18" s="143"/>
    </row>
    <row r="19" spans="1:68" ht="14.1" customHeight="1">
      <c r="A19" s="140"/>
      <c r="B19" s="29"/>
      <c r="AA19" s="169" t="s">
        <v>15</v>
      </c>
      <c r="AB19" s="1707" t="s">
        <v>992</v>
      </c>
      <c r="AC19" s="1707"/>
      <c r="AD19" s="1707"/>
      <c r="AE19" s="1707"/>
      <c r="AF19" s="1707"/>
      <c r="AG19" s="1707"/>
      <c r="AH19" s="1707"/>
      <c r="AI19" s="1707"/>
      <c r="AJ19" s="1707"/>
      <c r="AK19" s="1707"/>
      <c r="AL19" s="1110"/>
      <c r="AM19" s="143"/>
    </row>
    <row r="20" spans="1:68" ht="14.1" customHeight="1">
      <c r="A20" s="140"/>
      <c r="B20" s="143"/>
      <c r="D20" s="171" t="s">
        <v>38</v>
      </c>
      <c r="E20" s="1740" t="s">
        <v>642</v>
      </c>
      <c r="F20" s="1740"/>
      <c r="G20" s="1740"/>
      <c r="H20" s="1740"/>
      <c r="I20" s="1740"/>
      <c r="J20" s="1740"/>
      <c r="K20" s="1740"/>
      <c r="L20" s="1740"/>
      <c r="M20" s="1740"/>
      <c r="N20" s="1740"/>
      <c r="O20" s="1740"/>
      <c r="P20" s="1740"/>
      <c r="Q20" s="1740"/>
      <c r="R20" s="1740"/>
      <c r="S20" s="1740"/>
      <c r="T20" s="1740"/>
      <c r="U20" s="1740"/>
      <c r="V20" s="1740"/>
      <c r="W20" s="1740"/>
      <c r="X20" s="1740"/>
      <c r="Y20" s="1740"/>
      <c r="Z20" s="165"/>
      <c r="AA20" s="39"/>
      <c r="AB20" s="1707"/>
      <c r="AC20" s="1707"/>
      <c r="AD20" s="1707"/>
      <c r="AE20" s="1707"/>
      <c r="AF20" s="1707"/>
      <c r="AG20" s="1707"/>
      <c r="AH20" s="1707"/>
      <c r="AI20" s="1707"/>
      <c r="AJ20" s="1707"/>
      <c r="AK20" s="1707"/>
      <c r="AL20" s="211"/>
      <c r="AM20" s="143"/>
    </row>
    <row r="21" spans="1:68" ht="14.1" customHeight="1">
      <c r="A21" s="140"/>
      <c r="B21" s="143"/>
      <c r="D21" s="22"/>
      <c r="E21" s="1740"/>
      <c r="F21" s="1740"/>
      <c r="G21" s="1740"/>
      <c r="H21" s="1740"/>
      <c r="I21" s="1740"/>
      <c r="J21" s="1740"/>
      <c r="K21" s="1740"/>
      <c r="L21" s="1740"/>
      <c r="M21" s="1740"/>
      <c r="N21" s="1740"/>
      <c r="O21" s="1740"/>
      <c r="P21" s="1740"/>
      <c r="Q21" s="1740"/>
      <c r="R21" s="1740"/>
      <c r="S21" s="1740"/>
      <c r="T21" s="1740"/>
      <c r="U21" s="1740"/>
      <c r="V21" s="1740"/>
      <c r="W21" s="1740"/>
      <c r="X21" s="1740"/>
      <c r="Y21" s="1740"/>
      <c r="Z21" s="165"/>
      <c r="AA21" s="39"/>
      <c r="AB21" s="1707"/>
      <c r="AC21" s="1707"/>
      <c r="AD21" s="1707"/>
      <c r="AE21" s="1707"/>
      <c r="AF21" s="1707"/>
      <c r="AG21" s="1707"/>
      <c r="AH21" s="1707"/>
      <c r="AI21" s="1707"/>
      <c r="AJ21" s="1707"/>
      <c r="AK21" s="1707"/>
      <c r="AL21" s="211"/>
      <c r="AM21" s="143"/>
    </row>
    <row r="22" spans="1:68" ht="14.1" customHeight="1">
      <c r="A22" s="140"/>
      <c r="B22" s="29"/>
      <c r="AA22" s="156"/>
      <c r="AB22" s="1707"/>
      <c r="AC22" s="1707"/>
      <c r="AD22" s="1707"/>
      <c r="AE22" s="1707"/>
      <c r="AF22" s="1707"/>
      <c r="AG22" s="1707"/>
      <c r="AH22" s="1707"/>
      <c r="AI22" s="1707"/>
      <c r="AJ22" s="1707"/>
      <c r="AK22" s="1707"/>
      <c r="AL22" s="211"/>
      <c r="AM22" s="143"/>
    </row>
    <row r="23" spans="1:68" ht="14.1" customHeight="1">
      <c r="A23" s="140"/>
      <c r="B23" s="29"/>
      <c r="D23" s="136" t="s">
        <v>307</v>
      </c>
      <c r="E23" s="1740" t="s">
        <v>1502</v>
      </c>
      <c r="F23" s="1740"/>
      <c r="G23" s="1740"/>
      <c r="H23" s="1740"/>
      <c r="I23" s="1740"/>
      <c r="J23" s="1740"/>
      <c r="K23" s="1740"/>
      <c r="L23" s="1740"/>
      <c r="M23" s="1740"/>
      <c r="N23" s="1740"/>
      <c r="O23" s="1740"/>
      <c r="P23" s="1740"/>
      <c r="Q23" s="1740"/>
      <c r="R23" s="1740"/>
      <c r="S23" s="1740"/>
      <c r="T23" s="1740"/>
      <c r="U23" s="1740"/>
      <c r="V23" s="1740"/>
      <c r="W23" s="1740"/>
      <c r="X23" s="1740"/>
      <c r="Y23" s="1740"/>
      <c r="Z23" s="22"/>
      <c r="AA23" s="156"/>
      <c r="AH23" s="160"/>
      <c r="AI23" s="160"/>
      <c r="AJ23" s="160"/>
      <c r="AK23" s="160"/>
      <c r="AL23" s="211"/>
      <c r="AM23" s="143"/>
    </row>
    <row r="24" spans="1:68" ht="14.1" customHeight="1">
      <c r="A24" s="140"/>
      <c r="B24" s="29"/>
      <c r="C24" s="22"/>
      <c r="E24" s="1740"/>
      <c r="F24" s="1740"/>
      <c r="G24" s="1740"/>
      <c r="H24" s="1740"/>
      <c r="I24" s="1740"/>
      <c r="J24" s="1740"/>
      <c r="K24" s="1740"/>
      <c r="L24" s="1740"/>
      <c r="M24" s="1740"/>
      <c r="N24" s="1740"/>
      <c r="O24" s="1740"/>
      <c r="P24" s="1740"/>
      <c r="Q24" s="1740"/>
      <c r="R24" s="1740"/>
      <c r="S24" s="1740"/>
      <c r="T24" s="1740"/>
      <c r="U24" s="1740"/>
      <c r="V24" s="1740"/>
      <c r="W24" s="1740"/>
      <c r="X24" s="1740"/>
      <c r="Y24" s="1740"/>
      <c r="AA24" s="156"/>
      <c r="AH24" s="160"/>
      <c r="AI24" s="160"/>
      <c r="AJ24" s="160"/>
      <c r="AK24" s="160"/>
      <c r="AL24" s="206"/>
      <c r="AM24" s="143"/>
    </row>
    <row r="25" spans="1:68" ht="14.1" customHeight="1">
      <c r="A25" s="140"/>
      <c r="B25" s="29"/>
      <c r="C25" s="22"/>
      <c r="D25" s="136"/>
      <c r="E25" s="22"/>
      <c r="F25" s="22"/>
      <c r="G25" s="22"/>
      <c r="H25" s="22"/>
      <c r="I25" s="22"/>
      <c r="J25" s="22"/>
      <c r="K25" s="22"/>
      <c r="L25" s="22"/>
      <c r="M25" s="22"/>
      <c r="N25" s="22"/>
      <c r="O25" s="22"/>
      <c r="P25" s="22"/>
      <c r="Q25" s="22"/>
      <c r="R25" s="22"/>
      <c r="S25" s="22"/>
      <c r="T25" s="22"/>
      <c r="U25" s="22"/>
      <c r="V25" s="22"/>
      <c r="W25" s="22"/>
      <c r="X25" s="22"/>
      <c r="Y25" s="22"/>
      <c r="Z25" s="22"/>
      <c r="AA25" s="156"/>
      <c r="AL25" s="206"/>
      <c r="AM25" s="143"/>
    </row>
    <row r="26" spans="1:68" ht="14.1" customHeight="1">
      <c r="A26" s="140"/>
      <c r="B26" s="2729" t="s">
        <v>616</v>
      </c>
      <c r="C26" s="2256"/>
      <c r="D26" s="1740" t="s">
        <v>647</v>
      </c>
      <c r="E26" s="1740"/>
      <c r="F26" s="1740"/>
      <c r="G26" s="1740"/>
      <c r="H26" s="1740"/>
      <c r="I26" s="1740"/>
      <c r="J26" s="1740"/>
      <c r="K26" s="1740"/>
      <c r="L26" s="1740"/>
      <c r="M26" s="1740"/>
      <c r="N26" s="1740"/>
      <c r="O26" s="1740"/>
      <c r="P26" s="1740"/>
      <c r="Q26" s="1740"/>
      <c r="R26" s="1740"/>
      <c r="S26" s="1740"/>
      <c r="T26" s="1740"/>
      <c r="U26" s="1740"/>
      <c r="V26" s="1740"/>
      <c r="W26" s="1740"/>
      <c r="X26" s="1740"/>
      <c r="Y26" s="1740"/>
      <c r="AA26" s="176" t="s">
        <v>126</v>
      </c>
      <c r="AB26" s="2022" t="s">
        <v>1326</v>
      </c>
      <c r="AC26" s="2022"/>
      <c r="AD26" s="2022"/>
      <c r="AE26" s="2022"/>
      <c r="AF26" s="2022"/>
      <c r="AG26" s="2022"/>
      <c r="AH26" s="2022"/>
      <c r="AI26" s="2022"/>
      <c r="AJ26" s="2022"/>
      <c r="AK26" s="2022"/>
      <c r="AL26" s="206"/>
      <c r="AM26" s="143"/>
      <c r="AP26" s="1085" t="s">
        <v>16</v>
      </c>
    </row>
    <row r="27" spans="1:68" ht="14.1" customHeight="1">
      <c r="A27" s="140"/>
      <c r="B27" s="29"/>
      <c r="C27" s="22"/>
      <c r="D27" s="1740"/>
      <c r="E27" s="1740"/>
      <c r="F27" s="1740"/>
      <c r="G27" s="1740"/>
      <c r="H27" s="1740"/>
      <c r="I27" s="1740"/>
      <c r="J27" s="1740"/>
      <c r="K27" s="1740"/>
      <c r="L27" s="1740"/>
      <c r="M27" s="1740"/>
      <c r="N27" s="1740"/>
      <c r="O27" s="1740"/>
      <c r="P27" s="1740"/>
      <c r="Q27" s="1740"/>
      <c r="R27" s="1740"/>
      <c r="S27" s="1740"/>
      <c r="T27" s="1740"/>
      <c r="U27" s="1740"/>
      <c r="V27" s="1740"/>
      <c r="W27" s="1740"/>
      <c r="X27" s="1740"/>
      <c r="Y27" s="1740"/>
      <c r="AA27" s="176" t="s">
        <v>126</v>
      </c>
      <c r="AB27" s="2022" t="s">
        <v>1504</v>
      </c>
      <c r="AC27" s="2022"/>
      <c r="AD27" s="2022"/>
      <c r="AE27" s="2022"/>
      <c r="AF27" s="2022"/>
      <c r="AG27" s="2022"/>
      <c r="AH27" s="2022"/>
      <c r="AI27" s="2022"/>
      <c r="AJ27" s="2022"/>
      <c r="AK27" s="2022"/>
      <c r="AL27" s="206"/>
      <c r="AM27" s="143"/>
      <c r="AP27" s="1085"/>
    </row>
    <row r="28" spans="1:68" ht="14.1" customHeight="1">
      <c r="A28" s="140"/>
      <c r="B28" s="143"/>
      <c r="D28" s="136" t="s">
        <v>35</v>
      </c>
      <c r="E28" s="2155" t="s">
        <v>648</v>
      </c>
      <c r="F28" s="2155"/>
      <c r="G28" s="2155"/>
      <c r="H28" s="2155"/>
      <c r="I28" s="2155"/>
      <c r="J28" s="2155"/>
      <c r="K28" s="2155"/>
      <c r="L28" s="2155"/>
      <c r="M28" s="2155"/>
      <c r="N28" s="2155"/>
      <c r="O28" s="2155"/>
      <c r="P28" s="2155"/>
      <c r="Q28" s="2155"/>
      <c r="R28" s="2155"/>
      <c r="S28" s="2155"/>
      <c r="T28" s="2155"/>
      <c r="U28" s="2155"/>
      <c r="V28" s="2155"/>
      <c r="W28" s="2155"/>
      <c r="X28" s="2155"/>
      <c r="Y28" s="2155"/>
      <c r="AA28" s="1116" t="s">
        <v>126</v>
      </c>
      <c r="AB28" s="1707" t="s">
        <v>1505</v>
      </c>
      <c r="AC28" s="1707"/>
      <c r="AD28" s="1707"/>
      <c r="AE28" s="1707"/>
      <c r="AF28" s="1707"/>
      <c r="AG28" s="1707"/>
      <c r="AH28" s="1707"/>
      <c r="AI28" s="1707"/>
      <c r="AJ28" s="1707"/>
      <c r="AK28" s="1707"/>
      <c r="AL28" s="206"/>
      <c r="AM28" s="143"/>
    </row>
    <row r="29" spans="1:68" ht="14.1" customHeight="1">
      <c r="A29" s="140"/>
      <c r="B29" s="143"/>
      <c r="E29" s="105" t="s">
        <v>454</v>
      </c>
      <c r="F29" s="2155" t="s">
        <v>559</v>
      </c>
      <c r="G29" s="2155"/>
      <c r="H29" s="2155"/>
      <c r="I29" s="136" t="s">
        <v>560</v>
      </c>
      <c r="J29" s="2527"/>
      <c r="K29" s="2527"/>
      <c r="L29" s="2527"/>
      <c r="M29" s="2527"/>
      <c r="N29" s="2527"/>
      <c r="O29" s="2527"/>
      <c r="P29" s="2527"/>
      <c r="Q29" s="2527"/>
      <c r="R29" s="2527"/>
      <c r="S29" s="2527"/>
      <c r="T29" s="2527"/>
      <c r="U29" s="2527"/>
      <c r="V29" s="2527"/>
      <c r="W29" s="2527"/>
      <c r="X29" s="2527"/>
      <c r="Y29" s="1117" t="s">
        <v>18</v>
      </c>
      <c r="Z29" s="165"/>
      <c r="AA29" s="1051"/>
      <c r="AB29" s="1707"/>
      <c r="AC29" s="1707"/>
      <c r="AD29" s="1707"/>
      <c r="AE29" s="1707"/>
      <c r="AF29" s="1707"/>
      <c r="AG29" s="1707"/>
      <c r="AH29" s="1707"/>
      <c r="AI29" s="1707"/>
      <c r="AJ29" s="1707"/>
      <c r="AK29" s="1707"/>
      <c r="AL29" s="206"/>
      <c r="AM29" s="143"/>
    </row>
    <row r="30" spans="1:68" ht="14.1" customHeight="1">
      <c r="A30" s="140"/>
      <c r="B30" s="143"/>
      <c r="E30" s="105" t="s">
        <v>455</v>
      </c>
      <c r="F30" s="2155" t="s">
        <v>561</v>
      </c>
      <c r="G30" s="2155"/>
      <c r="H30" s="2155"/>
      <c r="I30" s="171" t="s">
        <v>560</v>
      </c>
      <c r="J30" s="1118"/>
      <c r="K30" s="1118" t="s">
        <v>21</v>
      </c>
      <c r="L30" s="1118" t="s">
        <v>126</v>
      </c>
      <c r="M30" s="1118"/>
      <c r="N30" s="1118" t="s">
        <v>22</v>
      </c>
      <c r="O30" s="1118" t="s">
        <v>126</v>
      </c>
      <c r="P30" s="1118"/>
      <c r="Q30" s="142" t="s">
        <v>562</v>
      </c>
      <c r="R30" s="22" t="s">
        <v>139</v>
      </c>
      <c r="S30" s="2624"/>
      <c r="T30" s="2624"/>
      <c r="U30" s="105" t="s">
        <v>81</v>
      </c>
      <c r="V30" s="105" t="s">
        <v>126</v>
      </c>
      <c r="W30" s="22"/>
      <c r="X30" s="1737" t="s">
        <v>563</v>
      </c>
      <c r="Y30" s="1737"/>
      <c r="Z30" s="165"/>
      <c r="AA30" s="1116"/>
      <c r="AB30" s="1707"/>
      <c r="AC30" s="1707"/>
      <c r="AD30" s="1707"/>
      <c r="AE30" s="1707"/>
      <c r="AF30" s="1707"/>
      <c r="AG30" s="1707"/>
      <c r="AH30" s="1707"/>
      <c r="AI30" s="1707"/>
      <c r="AJ30" s="1707"/>
      <c r="AK30" s="1707"/>
      <c r="AL30" s="206"/>
      <c r="AM30" s="143"/>
      <c r="AP30" s="1119"/>
      <c r="AU30" s="136"/>
      <c r="AV30" s="22"/>
      <c r="AW30" s="22"/>
      <c r="AX30" s="22"/>
      <c r="AY30" s="22"/>
      <c r="AZ30" s="22"/>
      <c r="BA30" s="22"/>
      <c r="BB30" s="22"/>
      <c r="BC30" s="22"/>
      <c r="BD30" s="22"/>
      <c r="BE30" s="22"/>
      <c r="BF30" s="22"/>
      <c r="BG30" s="22"/>
      <c r="BH30" s="22"/>
      <c r="BI30" s="22"/>
      <c r="BJ30" s="22"/>
      <c r="BK30" s="22"/>
      <c r="BL30" s="22"/>
      <c r="BM30" s="22"/>
      <c r="BN30" s="22"/>
      <c r="BO30" s="22"/>
      <c r="BP30" s="22"/>
    </row>
    <row r="31" spans="1:68" ht="14.1" customHeight="1">
      <c r="A31" s="140"/>
      <c r="B31" s="143"/>
      <c r="AA31" s="31"/>
      <c r="AB31" s="1707"/>
      <c r="AC31" s="1707"/>
      <c r="AD31" s="1707"/>
      <c r="AE31" s="1707"/>
      <c r="AF31" s="1707"/>
      <c r="AG31" s="1707"/>
      <c r="AH31" s="1707"/>
      <c r="AI31" s="1707"/>
      <c r="AJ31" s="1707"/>
      <c r="AK31" s="1707"/>
      <c r="AL31" s="161"/>
      <c r="AM31" s="143"/>
      <c r="AP31" s="1085" t="s">
        <v>16</v>
      </c>
      <c r="AS31" s="268"/>
    </row>
    <row r="32" spans="1:68" ht="14.1" customHeight="1">
      <c r="A32" s="140"/>
      <c r="B32" s="143"/>
      <c r="D32" s="136" t="s">
        <v>32</v>
      </c>
      <c r="E32" s="2155" t="s">
        <v>649</v>
      </c>
      <c r="F32" s="2155"/>
      <c r="G32" s="2155"/>
      <c r="H32" s="2155"/>
      <c r="I32" s="2155"/>
      <c r="J32" s="2155"/>
      <c r="K32" s="2155"/>
      <c r="L32" s="2155"/>
      <c r="M32" s="2155"/>
      <c r="N32" s="2155"/>
      <c r="O32" s="2155"/>
      <c r="P32" s="2155"/>
      <c r="Q32" s="2155"/>
      <c r="R32" s="2155"/>
      <c r="S32" s="2155"/>
      <c r="T32" s="2155"/>
      <c r="U32" s="2155"/>
      <c r="V32" s="2155"/>
      <c r="W32" s="2155"/>
      <c r="X32" s="2155"/>
      <c r="Y32" s="2155"/>
      <c r="Z32" s="22"/>
      <c r="AA32" s="871"/>
      <c r="AB32" s="1120"/>
      <c r="AC32" s="1120"/>
      <c r="AD32" s="1120"/>
      <c r="AE32" s="1120"/>
      <c r="AF32" s="1120"/>
      <c r="AG32" s="1120"/>
      <c r="AH32" s="1120"/>
      <c r="AI32" s="1120"/>
      <c r="AJ32" s="1120"/>
      <c r="AK32" s="1120"/>
      <c r="AL32" s="161"/>
      <c r="AM32" s="143"/>
      <c r="AS32" s="23"/>
      <c r="AU32" s="1088"/>
    </row>
    <row r="33" spans="1:47" ht="14.1" customHeight="1">
      <c r="A33" s="140"/>
      <c r="B33" s="143"/>
      <c r="D33" s="802"/>
      <c r="E33" s="802"/>
      <c r="F33" s="802"/>
      <c r="G33" s="802"/>
      <c r="H33" s="802"/>
      <c r="I33" s="802"/>
      <c r="J33" s="802"/>
      <c r="K33" s="802"/>
      <c r="L33" s="802"/>
      <c r="M33" s="802"/>
      <c r="N33" s="802"/>
      <c r="O33" s="802"/>
      <c r="P33" s="802"/>
      <c r="Q33" s="802"/>
      <c r="R33" s="802"/>
      <c r="S33" s="802"/>
      <c r="T33" s="802"/>
      <c r="U33" s="802"/>
      <c r="V33" s="802"/>
      <c r="W33" s="802"/>
      <c r="X33" s="802"/>
      <c r="Y33" s="802"/>
      <c r="Z33" s="22"/>
      <c r="AA33" s="1121"/>
      <c r="AB33" s="1120"/>
      <c r="AC33" s="1120"/>
      <c r="AD33" s="1120"/>
      <c r="AE33" s="1120"/>
      <c r="AF33" s="1120"/>
      <c r="AG33" s="1120"/>
      <c r="AH33" s="1120"/>
      <c r="AI33" s="1120"/>
      <c r="AJ33" s="1120"/>
      <c r="AK33" s="1120"/>
      <c r="AL33" s="161"/>
      <c r="AM33" s="143"/>
      <c r="AS33" s="23"/>
      <c r="AU33" s="1088"/>
    </row>
    <row r="34" spans="1:47" ht="14.1" customHeight="1">
      <c r="A34" s="140"/>
      <c r="B34" s="29"/>
      <c r="D34" s="136" t="s">
        <v>38</v>
      </c>
      <c r="E34" s="2155" t="s">
        <v>650</v>
      </c>
      <c r="F34" s="2155"/>
      <c r="G34" s="2155"/>
      <c r="H34" s="2155"/>
      <c r="I34" s="2155"/>
      <c r="J34" s="2155"/>
      <c r="K34" s="2155"/>
      <c r="L34" s="2155"/>
      <c r="M34" s="2155"/>
      <c r="N34" s="2155"/>
      <c r="O34" s="2155"/>
      <c r="P34" s="2155"/>
      <c r="Q34" s="2155"/>
      <c r="R34" s="2155"/>
      <c r="S34" s="2155"/>
      <c r="T34" s="2155"/>
      <c r="U34" s="2155"/>
      <c r="V34" s="2155"/>
      <c r="W34" s="2155"/>
      <c r="X34" s="2155"/>
      <c r="Y34" s="2155"/>
      <c r="AA34" s="156"/>
      <c r="AB34" s="1120"/>
      <c r="AC34" s="1120"/>
      <c r="AD34" s="1120"/>
      <c r="AE34" s="1120"/>
      <c r="AF34" s="1120"/>
      <c r="AG34" s="1120"/>
      <c r="AH34" s="1120"/>
      <c r="AI34" s="1120"/>
      <c r="AJ34" s="1120"/>
      <c r="AK34" s="1120"/>
      <c r="AL34" s="151"/>
      <c r="AM34" s="143"/>
    </row>
    <row r="35" spans="1:47" ht="14.1" customHeight="1">
      <c r="A35" s="140"/>
      <c r="B35" s="143"/>
      <c r="AA35" s="156"/>
      <c r="AB35" s="1120"/>
      <c r="AC35" s="1120"/>
      <c r="AD35" s="1120"/>
      <c r="AE35" s="1120"/>
      <c r="AF35" s="1120"/>
      <c r="AG35" s="1120"/>
      <c r="AH35" s="1120"/>
      <c r="AI35" s="1120"/>
      <c r="AJ35" s="1120"/>
      <c r="AK35" s="1120"/>
      <c r="AL35" s="151"/>
      <c r="AM35" s="143"/>
    </row>
    <row r="36" spans="1:47" ht="14.1" customHeight="1">
      <c r="A36" s="140"/>
      <c r="B36" s="143"/>
      <c r="Z36" s="165"/>
      <c r="AA36" s="156"/>
      <c r="AB36" s="1120"/>
      <c r="AC36" s="1120"/>
      <c r="AD36" s="1120"/>
      <c r="AE36" s="1120"/>
      <c r="AF36" s="1120"/>
      <c r="AG36" s="1120"/>
      <c r="AH36" s="1120"/>
      <c r="AI36" s="1120"/>
      <c r="AJ36" s="1120"/>
      <c r="AK36" s="1120"/>
      <c r="AL36" s="151"/>
      <c r="AM36" s="143"/>
    </row>
    <row r="37" spans="1:47" ht="14.1" customHeight="1">
      <c r="A37" s="140"/>
      <c r="B37" s="1736" t="s">
        <v>587</v>
      </c>
      <c r="C37" s="1462"/>
      <c r="D37" s="1737" t="s">
        <v>645</v>
      </c>
      <c r="E37" s="1737"/>
      <c r="F37" s="1737"/>
      <c r="G37" s="1737"/>
      <c r="H37" s="1737"/>
      <c r="I37" s="1737"/>
      <c r="J37" s="1737"/>
      <c r="K37" s="1737"/>
      <c r="L37" s="1737"/>
      <c r="M37" s="1737"/>
      <c r="N37" s="1737"/>
      <c r="O37" s="1737"/>
      <c r="P37" s="1737"/>
      <c r="Q37" s="1737"/>
      <c r="R37" s="1737"/>
      <c r="S37" s="1737"/>
      <c r="T37" s="1737"/>
      <c r="U37" s="1737"/>
      <c r="V37" s="1737"/>
      <c r="W37" s="1737"/>
      <c r="X37" s="1737"/>
      <c r="Y37" s="1737"/>
      <c r="Z37" s="165"/>
      <c r="AA37" s="156"/>
      <c r="AB37" s="1120"/>
      <c r="AC37" s="1120"/>
      <c r="AD37" s="1120"/>
      <c r="AE37" s="1120"/>
      <c r="AF37" s="1120"/>
      <c r="AG37" s="1120"/>
      <c r="AH37" s="1120"/>
      <c r="AI37" s="1120"/>
      <c r="AJ37" s="1120"/>
      <c r="AK37" s="1120"/>
      <c r="AL37" s="28"/>
      <c r="AM37" s="143"/>
    </row>
    <row r="38" spans="1:47" ht="14.1" customHeight="1">
      <c r="A38" s="140"/>
      <c r="B38" s="143"/>
      <c r="D38" s="171" t="s">
        <v>35</v>
      </c>
      <c r="E38" s="1740" t="s">
        <v>1115</v>
      </c>
      <c r="F38" s="1740"/>
      <c r="G38" s="1740"/>
      <c r="H38" s="1740"/>
      <c r="I38" s="1740"/>
      <c r="J38" s="1740"/>
      <c r="K38" s="1740"/>
      <c r="L38" s="1740"/>
      <c r="M38" s="1740"/>
      <c r="N38" s="1740"/>
      <c r="O38" s="1740"/>
      <c r="P38" s="1740"/>
      <c r="Q38" s="1740"/>
      <c r="R38" s="1740"/>
      <c r="S38" s="1740"/>
      <c r="T38" s="1740"/>
      <c r="U38" s="1740"/>
      <c r="V38" s="1740"/>
      <c r="W38" s="1740"/>
      <c r="X38" s="1740"/>
      <c r="Y38" s="1740"/>
      <c r="AA38" s="156"/>
      <c r="AL38" s="28"/>
      <c r="AM38" s="143"/>
    </row>
    <row r="39" spans="1:47" ht="14.1" customHeight="1">
      <c r="A39" s="140"/>
      <c r="B39" s="143"/>
      <c r="D39" s="22"/>
      <c r="E39" s="1740"/>
      <c r="F39" s="1740"/>
      <c r="G39" s="1740"/>
      <c r="H39" s="1740"/>
      <c r="I39" s="1740"/>
      <c r="J39" s="1740"/>
      <c r="K39" s="1740"/>
      <c r="L39" s="1740"/>
      <c r="M39" s="1740"/>
      <c r="N39" s="1740"/>
      <c r="O39" s="1740"/>
      <c r="P39" s="1740"/>
      <c r="Q39" s="1740"/>
      <c r="R39" s="1740"/>
      <c r="S39" s="1740"/>
      <c r="T39" s="1740"/>
      <c r="U39" s="1740"/>
      <c r="V39" s="1740"/>
      <c r="W39" s="1740"/>
      <c r="X39" s="1740"/>
      <c r="Y39" s="1740"/>
      <c r="AA39" s="156"/>
      <c r="AL39" s="28"/>
      <c r="AM39" s="143"/>
    </row>
    <row r="40" spans="1:47" ht="14.1" customHeight="1">
      <c r="A40" s="140"/>
      <c r="B40" s="143"/>
      <c r="Z40" s="165"/>
      <c r="AA40" s="156"/>
      <c r="AL40" s="28"/>
      <c r="AM40" s="143"/>
    </row>
    <row r="41" spans="1:47" ht="14.1" customHeight="1">
      <c r="A41" s="140"/>
      <c r="B41" s="143"/>
      <c r="Z41" s="165"/>
      <c r="AA41" s="156"/>
      <c r="AL41" s="28"/>
      <c r="AM41" s="143"/>
    </row>
    <row r="42" spans="1:47" ht="14.1" customHeight="1">
      <c r="A42" s="140"/>
      <c r="B42" s="143"/>
      <c r="D42" s="171" t="s">
        <v>32</v>
      </c>
      <c r="E42" s="1740" t="s">
        <v>1116</v>
      </c>
      <c r="F42" s="1740"/>
      <c r="G42" s="1740"/>
      <c r="H42" s="1740"/>
      <c r="I42" s="1740"/>
      <c r="J42" s="1740"/>
      <c r="K42" s="1740"/>
      <c r="L42" s="1740"/>
      <c r="M42" s="1740"/>
      <c r="N42" s="1740"/>
      <c r="O42" s="1740"/>
      <c r="P42" s="1740"/>
      <c r="Q42" s="1740"/>
      <c r="R42" s="1740"/>
      <c r="S42" s="1740"/>
      <c r="T42" s="1740"/>
      <c r="U42" s="1740"/>
      <c r="V42" s="1740"/>
      <c r="W42" s="1740"/>
      <c r="X42" s="1740"/>
      <c r="Y42" s="1740"/>
      <c r="AA42" s="156"/>
      <c r="AL42" s="28"/>
      <c r="AM42" s="143"/>
    </row>
    <row r="43" spans="1:47" ht="14.1" customHeight="1">
      <c r="A43" s="140"/>
      <c r="B43" s="143"/>
      <c r="D43" s="22"/>
      <c r="E43" s="1740"/>
      <c r="F43" s="1740"/>
      <c r="G43" s="1740"/>
      <c r="H43" s="1740"/>
      <c r="I43" s="1740"/>
      <c r="J43" s="1740"/>
      <c r="K43" s="1740"/>
      <c r="L43" s="1740"/>
      <c r="M43" s="1740"/>
      <c r="N43" s="1740"/>
      <c r="O43" s="1740"/>
      <c r="P43" s="1740"/>
      <c r="Q43" s="1740"/>
      <c r="R43" s="1740"/>
      <c r="S43" s="1740"/>
      <c r="T43" s="1740"/>
      <c r="U43" s="1740"/>
      <c r="V43" s="1740"/>
      <c r="W43" s="1740"/>
      <c r="X43" s="1740"/>
      <c r="Y43" s="1740"/>
      <c r="AA43" s="176"/>
      <c r="AB43" s="86"/>
      <c r="AC43" s="86"/>
      <c r="AD43" s="86"/>
      <c r="AE43" s="86"/>
      <c r="AF43" s="86"/>
      <c r="AG43" s="86"/>
      <c r="AH43" s="86"/>
      <c r="AI43" s="86"/>
      <c r="AJ43" s="86"/>
      <c r="AK43" s="86"/>
      <c r="AL43" s="32"/>
      <c r="AM43" s="143"/>
    </row>
    <row r="44" spans="1:47" ht="14.1" customHeight="1">
      <c r="A44" s="140"/>
      <c r="B44" s="143"/>
      <c r="D44" s="22"/>
      <c r="E44" s="168"/>
      <c r="F44" s="168"/>
      <c r="G44" s="168"/>
      <c r="H44" s="168"/>
      <c r="I44" s="168"/>
      <c r="J44" s="168"/>
      <c r="K44" s="168"/>
      <c r="L44" s="168"/>
      <c r="M44" s="168"/>
      <c r="N44" s="168"/>
      <c r="O44" s="168"/>
      <c r="P44" s="168"/>
      <c r="Q44" s="168"/>
      <c r="R44" s="168"/>
      <c r="S44" s="168"/>
      <c r="T44" s="168"/>
      <c r="U44" s="168"/>
      <c r="V44" s="168"/>
      <c r="W44" s="168"/>
      <c r="X44" s="168"/>
      <c r="Y44" s="168"/>
      <c r="AA44" s="176"/>
      <c r="AB44" s="86"/>
      <c r="AC44" s="86"/>
      <c r="AD44" s="86"/>
      <c r="AE44" s="86"/>
      <c r="AF44" s="86"/>
      <c r="AG44" s="86"/>
      <c r="AH44" s="86"/>
      <c r="AI44" s="86"/>
      <c r="AJ44" s="86"/>
      <c r="AK44" s="86"/>
      <c r="AL44" s="32"/>
    </row>
    <row r="45" spans="1:47" ht="14.1" customHeight="1">
      <c r="A45" s="140"/>
      <c r="B45" s="143"/>
      <c r="D45" s="171" t="s">
        <v>468</v>
      </c>
      <c r="E45" s="1740" t="s">
        <v>1506</v>
      </c>
      <c r="F45" s="1740"/>
      <c r="G45" s="1740"/>
      <c r="H45" s="1740"/>
      <c r="I45" s="1740"/>
      <c r="J45" s="1740"/>
      <c r="K45" s="1740"/>
      <c r="L45" s="1740"/>
      <c r="M45" s="1740"/>
      <c r="N45" s="1740"/>
      <c r="O45" s="1740"/>
      <c r="P45" s="1740"/>
      <c r="Q45" s="1740"/>
      <c r="R45" s="1740"/>
      <c r="S45" s="1740"/>
      <c r="T45" s="1740"/>
      <c r="U45" s="1740"/>
      <c r="V45" s="1740"/>
      <c r="W45" s="1740"/>
      <c r="X45" s="1740"/>
      <c r="Y45" s="1740"/>
      <c r="AA45" s="169" t="s">
        <v>126</v>
      </c>
      <c r="AB45" s="1707" t="s">
        <v>1507</v>
      </c>
      <c r="AC45" s="1707"/>
      <c r="AD45" s="1707"/>
      <c r="AE45" s="1707"/>
      <c r="AF45" s="1707"/>
      <c r="AG45" s="1707"/>
      <c r="AH45" s="1707"/>
      <c r="AI45" s="1707"/>
      <c r="AJ45" s="1707"/>
      <c r="AK45" s="1707"/>
      <c r="AL45" s="161"/>
      <c r="AM45" s="143"/>
      <c r="AP45" s="1085" t="s">
        <v>16</v>
      </c>
      <c r="AS45" s="268"/>
    </row>
    <row r="46" spans="1:47" ht="14.1" customHeight="1">
      <c r="A46" s="140"/>
      <c r="B46" s="143"/>
      <c r="D46" s="22"/>
      <c r="E46" s="1740"/>
      <c r="F46" s="1740"/>
      <c r="G46" s="1740"/>
      <c r="H46" s="1740"/>
      <c r="I46" s="1740"/>
      <c r="J46" s="1740"/>
      <c r="K46" s="1740"/>
      <c r="L46" s="1740"/>
      <c r="M46" s="1740"/>
      <c r="N46" s="1740"/>
      <c r="O46" s="1740"/>
      <c r="P46" s="1740"/>
      <c r="Q46" s="1740"/>
      <c r="R46" s="1740"/>
      <c r="S46" s="1740"/>
      <c r="T46" s="1740"/>
      <c r="U46" s="1740"/>
      <c r="V46" s="1740"/>
      <c r="W46" s="1740"/>
      <c r="X46" s="1740"/>
      <c r="Y46" s="1740"/>
      <c r="Z46" s="22"/>
      <c r="AA46" s="176"/>
      <c r="AB46" s="1707"/>
      <c r="AC46" s="1707"/>
      <c r="AD46" s="1707"/>
      <c r="AE46" s="1707"/>
      <c r="AF46" s="1707"/>
      <c r="AG46" s="1707"/>
      <c r="AH46" s="1707"/>
      <c r="AI46" s="1707"/>
      <c r="AJ46" s="1707"/>
      <c r="AK46" s="1707"/>
      <c r="AL46" s="161"/>
      <c r="AM46" s="143"/>
      <c r="AS46" s="23"/>
      <c r="AU46" s="1088"/>
    </row>
    <row r="47" spans="1:47" ht="14.1" customHeight="1">
      <c r="A47" s="140"/>
      <c r="B47" s="143"/>
      <c r="D47" s="22"/>
      <c r="E47" s="22"/>
      <c r="F47" s="22"/>
      <c r="G47" s="22"/>
      <c r="H47" s="22"/>
      <c r="I47" s="22"/>
      <c r="J47" s="22"/>
      <c r="K47" s="22"/>
      <c r="L47" s="22"/>
      <c r="M47" s="22"/>
      <c r="N47" s="22"/>
      <c r="O47" s="22"/>
      <c r="P47" s="22"/>
      <c r="Q47" s="22"/>
      <c r="R47" s="22"/>
      <c r="S47" s="22"/>
      <c r="T47" s="22"/>
      <c r="U47" s="22"/>
      <c r="V47" s="22"/>
      <c r="W47" s="22"/>
      <c r="X47" s="22"/>
      <c r="Y47" s="22"/>
      <c r="Z47" s="22"/>
      <c r="AA47" s="1122"/>
      <c r="AB47" s="1707"/>
      <c r="AC47" s="1707"/>
      <c r="AD47" s="1707"/>
      <c r="AE47" s="1707"/>
      <c r="AF47" s="1707"/>
      <c r="AG47" s="1707"/>
      <c r="AH47" s="1707"/>
      <c r="AI47" s="1707"/>
      <c r="AJ47" s="1707"/>
      <c r="AK47" s="1707"/>
      <c r="AL47" s="161"/>
      <c r="AM47" s="143"/>
      <c r="AS47" s="23"/>
      <c r="AU47" s="1088"/>
    </row>
    <row r="48" spans="1:47" ht="14.1" customHeight="1">
      <c r="A48" s="140"/>
      <c r="B48" s="143"/>
      <c r="D48" s="22"/>
      <c r="E48" s="168"/>
      <c r="F48" s="168"/>
      <c r="G48" s="168"/>
      <c r="H48" s="168"/>
      <c r="I48" s="168"/>
      <c r="J48" s="168"/>
      <c r="K48" s="168"/>
      <c r="L48" s="168"/>
      <c r="M48" s="168"/>
      <c r="N48" s="168"/>
      <c r="O48" s="168"/>
      <c r="P48" s="168"/>
      <c r="Q48" s="168"/>
      <c r="R48" s="168"/>
      <c r="S48" s="168"/>
      <c r="T48" s="168"/>
      <c r="U48" s="168"/>
      <c r="V48" s="168"/>
      <c r="W48" s="168"/>
      <c r="X48" s="168"/>
      <c r="Y48" s="168"/>
      <c r="AA48" s="176"/>
      <c r="AB48" s="1707"/>
      <c r="AC48" s="1707"/>
      <c r="AD48" s="1707"/>
      <c r="AE48" s="1707"/>
      <c r="AF48" s="1707"/>
      <c r="AG48" s="1707"/>
      <c r="AH48" s="1707"/>
      <c r="AI48" s="1707"/>
      <c r="AJ48" s="1707"/>
      <c r="AK48" s="1707"/>
      <c r="AL48" s="32"/>
    </row>
    <row r="49" spans="1:39" ht="14.1" customHeight="1">
      <c r="A49" s="140"/>
      <c r="B49" s="1736" t="s">
        <v>588</v>
      </c>
      <c r="C49" s="1462"/>
      <c r="D49" s="1737" t="s">
        <v>1503</v>
      </c>
      <c r="E49" s="1737"/>
      <c r="F49" s="1737"/>
      <c r="G49" s="1737"/>
      <c r="H49" s="1737"/>
      <c r="I49" s="1737"/>
      <c r="J49" s="1737"/>
      <c r="K49" s="1737"/>
      <c r="L49" s="1737"/>
      <c r="M49" s="1737"/>
      <c r="N49" s="1737"/>
      <c r="O49" s="1737"/>
      <c r="P49" s="1737"/>
      <c r="Q49" s="1737"/>
      <c r="R49" s="1737"/>
      <c r="S49" s="1737"/>
      <c r="T49" s="1737"/>
      <c r="U49" s="1737"/>
      <c r="V49" s="1737"/>
      <c r="W49" s="1737"/>
      <c r="X49" s="1737"/>
      <c r="Y49" s="1737"/>
      <c r="AA49" s="1123" t="s">
        <v>126</v>
      </c>
      <c r="AB49" s="4385" t="s">
        <v>995</v>
      </c>
      <c r="AC49" s="4385"/>
      <c r="AD49" s="4385"/>
      <c r="AE49" s="4385"/>
      <c r="AF49" s="4385"/>
      <c r="AG49" s="4385"/>
      <c r="AH49" s="4385"/>
      <c r="AI49" s="4385"/>
      <c r="AJ49" s="4385"/>
      <c r="AK49" s="4385"/>
      <c r="AL49" s="151"/>
      <c r="AM49" s="143"/>
    </row>
    <row r="50" spans="1:39" ht="14.1" customHeight="1">
      <c r="A50" s="140"/>
      <c r="B50" s="143"/>
      <c r="D50" s="171" t="s">
        <v>35</v>
      </c>
      <c r="E50" s="1740" t="s">
        <v>644</v>
      </c>
      <c r="F50" s="1740"/>
      <c r="G50" s="1740"/>
      <c r="H50" s="1740"/>
      <c r="I50" s="1740"/>
      <c r="J50" s="1740"/>
      <c r="K50" s="1740"/>
      <c r="L50" s="1740"/>
      <c r="M50" s="1740"/>
      <c r="N50" s="1740"/>
      <c r="O50" s="1740"/>
      <c r="P50" s="1740"/>
      <c r="Q50" s="1740"/>
      <c r="R50" s="1740"/>
      <c r="S50" s="1740"/>
      <c r="T50" s="1740"/>
      <c r="U50" s="1740"/>
      <c r="V50" s="1740"/>
      <c r="W50" s="1740"/>
      <c r="X50" s="1740"/>
      <c r="Y50" s="1740"/>
      <c r="Z50" s="165"/>
      <c r="AA50" s="1121" t="s">
        <v>126</v>
      </c>
      <c r="AB50" s="4384" t="s">
        <v>1325</v>
      </c>
      <c r="AC50" s="4384"/>
      <c r="AD50" s="4384"/>
      <c r="AE50" s="4384"/>
      <c r="AF50" s="4384"/>
      <c r="AG50" s="4384"/>
      <c r="AH50" s="4384"/>
      <c r="AI50" s="4384"/>
      <c r="AJ50" s="4384"/>
      <c r="AK50" s="4384"/>
      <c r="AL50" s="151"/>
      <c r="AM50" s="143"/>
    </row>
    <row r="51" spans="1:39" ht="14.1" customHeight="1">
      <c r="A51" s="140"/>
      <c r="B51" s="143"/>
      <c r="D51" s="23"/>
      <c r="E51" s="1740"/>
      <c r="F51" s="1740"/>
      <c r="G51" s="1740"/>
      <c r="H51" s="1740"/>
      <c r="I51" s="1740"/>
      <c r="J51" s="1740"/>
      <c r="K51" s="1740"/>
      <c r="L51" s="1740"/>
      <c r="M51" s="1740"/>
      <c r="N51" s="1740"/>
      <c r="O51" s="1740"/>
      <c r="P51" s="1740"/>
      <c r="Q51" s="1740"/>
      <c r="R51" s="1740"/>
      <c r="S51" s="1740"/>
      <c r="T51" s="1740"/>
      <c r="U51" s="1740"/>
      <c r="V51" s="1740"/>
      <c r="W51" s="1740"/>
      <c r="X51" s="1740"/>
      <c r="Y51" s="1740"/>
      <c r="Z51" s="165"/>
      <c r="AA51" s="169"/>
      <c r="AB51" s="4384"/>
      <c r="AC51" s="4384"/>
      <c r="AD51" s="4384"/>
      <c r="AE51" s="4384"/>
      <c r="AF51" s="4384"/>
      <c r="AG51" s="4384"/>
      <c r="AH51" s="4384"/>
      <c r="AI51" s="4384"/>
      <c r="AJ51" s="4384"/>
      <c r="AK51" s="4384"/>
      <c r="AL51" s="28"/>
      <c r="AM51" s="143"/>
    </row>
    <row r="52" spans="1:39" ht="14.1" customHeight="1">
      <c r="A52" s="140"/>
      <c r="B52" s="143"/>
      <c r="AA52" s="1124"/>
      <c r="AB52" s="4384"/>
      <c r="AC52" s="4384"/>
      <c r="AD52" s="4384"/>
      <c r="AE52" s="4384"/>
      <c r="AF52" s="4384"/>
      <c r="AG52" s="4384"/>
      <c r="AH52" s="4384"/>
      <c r="AI52" s="4384"/>
      <c r="AJ52" s="4384"/>
      <c r="AK52" s="4384"/>
      <c r="AL52" s="28"/>
      <c r="AM52" s="143"/>
    </row>
    <row r="53" spans="1:39" ht="14.1" customHeight="1">
      <c r="A53" s="140"/>
      <c r="B53" s="143"/>
      <c r="D53" s="136" t="s">
        <v>32</v>
      </c>
      <c r="E53" s="2155" t="s">
        <v>1305</v>
      </c>
      <c r="F53" s="2155"/>
      <c r="G53" s="2155"/>
      <c r="H53" s="2155"/>
      <c r="I53" s="2155"/>
      <c r="J53" s="2155"/>
      <c r="K53" s="2155"/>
      <c r="L53" s="2155"/>
      <c r="M53" s="2155"/>
      <c r="N53" s="2155"/>
      <c r="O53" s="2155"/>
      <c r="P53" s="2155"/>
      <c r="Q53" s="2155"/>
      <c r="R53" s="2155"/>
      <c r="S53" s="2155"/>
      <c r="T53" s="2155"/>
      <c r="U53" s="2155"/>
      <c r="V53" s="2155"/>
      <c r="W53" s="2155"/>
      <c r="X53" s="2155"/>
      <c r="Y53" s="2155"/>
      <c r="AA53" s="162"/>
      <c r="AB53" s="4384"/>
      <c r="AC53" s="4384"/>
      <c r="AD53" s="4384"/>
      <c r="AE53" s="4384"/>
      <c r="AF53" s="4384"/>
      <c r="AG53" s="4384"/>
      <c r="AH53" s="4384"/>
      <c r="AI53" s="4384"/>
      <c r="AJ53" s="4384"/>
      <c r="AK53" s="4384"/>
      <c r="AL53" s="28"/>
      <c r="AM53" s="143"/>
    </row>
    <row r="54" spans="1:39" ht="14.1" customHeight="1">
      <c r="A54" s="140"/>
      <c r="B54" s="143"/>
      <c r="D54" s="136"/>
      <c r="E54" s="2155"/>
      <c r="F54" s="2155"/>
      <c r="G54" s="2155"/>
      <c r="H54" s="2155"/>
      <c r="I54" s="2155"/>
      <c r="J54" s="2155"/>
      <c r="K54" s="2155"/>
      <c r="L54" s="2155"/>
      <c r="M54" s="2155"/>
      <c r="N54" s="2155"/>
      <c r="O54" s="2155"/>
      <c r="P54" s="2155"/>
      <c r="Q54" s="2155"/>
      <c r="R54" s="2155"/>
      <c r="S54" s="2155"/>
      <c r="T54" s="2155"/>
      <c r="U54" s="2155"/>
      <c r="V54" s="2155"/>
      <c r="W54" s="2155"/>
      <c r="X54" s="2155"/>
      <c r="Y54" s="2155"/>
      <c r="Z54" s="165"/>
      <c r="AA54" s="1121"/>
      <c r="AB54" s="4384"/>
      <c r="AC54" s="4384"/>
      <c r="AD54" s="4384"/>
      <c r="AE54" s="4384"/>
      <c r="AF54" s="4384"/>
      <c r="AG54" s="4384"/>
      <c r="AH54" s="4384"/>
      <c r="AI54" s="4384"/>
      <c r="AJ54" s="4384"/>
      <c r="AK54" s="4384"/>
      <c r="AL54" s="28"/>
      <c r="AM54" s="143"/>
    </row>
    <row r="55" spans="1:39" ht="14.1" customHeight="1">
      <c r="A55" s="140"/>
      <c r="B55" s="143"/>
      <c r="D55" s="136" t="s">
        <v>468</v>
      </c>
      <c r="E55" s="1737" t="s">
        <v>1324</v>
      </c>
      <c r="F55" s="1737"/>
      <c r="G55" s="1737"/>
      <c r="H55" s="1737"/>
      <c r="I55" s="1737"/>
      <c r="J55" s="1737"/>
      <c r="K55" s="1737"/>
      <c r="L55" s="1737"/>
      <c r="M55" s="1737"/>
      <c r="N55" s="1737"/>
      <c r="O55" s="1737"/>
      <c r="P55" s="1737"/>
      <c r="Q55" s="1737"/>
      <c r="R55" s="1737"/>
      <c r="S55" s="1737"/>
      <c r="T55" s="1737"/>
      <c r="U55" s="1737"/>
      <c r="V55" s="1737"/>
      <c r="W55" s="1737"/>
      <c r="X55" s="1737"/>
      <c r="Y55" s="1737"/>
      <c r="Z55" s="165"/>
      <c r="AA55" s="156"/>
      <c r="AL55" s="28"/>
      <c r="AM55" s="143"/>
    </row>
    <row r="56" spans="1:39" ht="14.1" customHeight="1">
      <c r="A56" s="140"/>
      <c r="B56" s="143"/>
      <c r="D56" s="136"/>
      <c r="E56" s="22"/>
      <c r="F56" s="22"/>
      <c r="G56" s="22"/>
      <c r="H56" s="22"/>
      <c r="I56" s="22"/>
      <c r="J56" s="22"/>
      <c r="K56" s="22"/>
      <c r="L56" s="22"/>
      <c r="M56" s="22"/>
      <c r="N56" s="22"/>
      <c r="O56" s="22"/>
      <c r="P56" s="22"/>
      <c r="Q56" s="22"/>
      <c r="R56" s="22"/>
      <c r="S56" s="22"/>
      <c r="T56" s="22"/>
      <c r="U56" s="22"/>
      <c r="V56" s="22"/>
      <c r="W56" s="22"/>
      <c r="X56" s="22"/>
      <c r="Y56" s="22"/>
      <c r="AA56" s="156"/>
      <c r="AL56" s="28"/>
      <c r="AM56" s="143"/>
    </row>
    <row r="57" spans="1:39" ht="14.1" customHeight="1">
      <c r="A57" s="140"/>
      <c r="B57" s="143"/>
      <c r="AA57" s="169" t="s">
        <v>126</v>
      </c>
      <c r="AB57" s="1707" t="s">
        <v>1551</v>
      </c>
      <c r="AC57" s="1707"/>
      <c r="AD57" s="1707"/>
      <c r="AE57" s="1707"/>
      <c r="AF57" s="1707"/>
      <c r="AG57" s="1707"/>
      <c r="AH57" s="1707"/>
      <c r="AI57" s="1707"/>
      <c r="AJ57" s="1707"/>
      <c r="AK57" s="1707"/>
      <c r="AL57" s="32"/>
      <c r="AM57" s="143"/>
    </row>
    <row r="58" spans="1:39" ht="14.1" customHeight="1">
      <c r="A58" s="140"/>
      <c r="B58" s="143"/>
      <c r="D58" s="136" t="s">
        <v>440</v>
      </c>
      <c r="E58" s="1740" t="s">
        <v>1508</v>
      </c>
      <c r="F58" s="1740"/>
      <c r="G58" s="1740"/>
      <c r="H58" s="1740"/>
      <c r="I58" s="1740"/>
      <c r="J58" s="1740"/>
      <c r="K58" s="1740"/>
      <c r="L58" s="1740"/>
      <c r="M58" s="1740"/>
      <c r="N58" s="1740"/>
      <c r="O58" s="1740"/>
      <c r="P58" s="1740"/>
      <c r="Q58" s="1740"/>
      <c r="R58" s="1740"/>
      <c r="S58" s="1740"/>
      <c r="T58" s="1740"/>
      <c r="U58" s="1740"/>
      <c r="V58" s="1740"/>
      <c r="W58" s="1740"/>
      <c r="X58" s="1740"/>
      <c r="Y58" s="1740"/>
      <c r="AA58" s="31"/>
      <c r="AB58" s="1707"/>
      <c r="AC58" s="1707"/>
      <c r="AD58" s="1707"/>
      <c r="AE58" s="1707"/>
      <c r="AF58" s="1707"/>
      <c r="AG58" s="1707"/>
      <c r="AH58" s="1707"/>
      <c r="AI58" s="1707"/>
      <c r="AJ58" s="1707"/>
      <c r="AK58" s="1707"/>
      <c r="AL58" s="177"/>
    </row>
    <row r="59" spans="1:39" ht="14.1" customHeight="1">
      <c r="B59" s="143"/>
      <c r="D59" s="22"/>
      <c r="E59" s="1740"/>
      <c r="F59" s="1740"/>
      <c r="G59" s="1740"/>
      <c r="H59" s="1740"/>
      <c r="I59" s="1740"/>
      <c r="J59" s="1740"/>
      <c r="K59" s="1740"/>
      <c r="L59" s="1740"/>
      <c r="M59" s="1740"/>
      <c r="N59" s="1740"/>
      <c r="O59" s="1740"/>
      <c r="P59" s="1740"/>
      <c r="Q59" s="1740"/>
      <c r="R59" s="1740"/>
      <c r="S59" s="1740"/>
      <c r="T59" s="1740"/>
      <c r="U59" s="1740"/>
      <c r="V59" s="1740"/>
      <c r="W59" s="1740"/>
      <c r="X59" s="1740"/>
      <c r="Y59" s="1740"/>
      <c r="Z59" s="22"/>
      <c r="AA59" s="31"/>
      <c r="AB59" s="1707"/>
      <c r="AC59" s="1707"/>
      <c r="AD59" s="1707"/>
      <c r="AE59" s="1707"/>
      <c r="AF59" s="1707"/>
      <c r="AG59" s="1707"/>
      <c r="AH59" s="1707"/>
      <c r="AI59" s="1707"/>
      <c r="AJ59" s="1707"/>
      <c r="AK59" s="1707"/>
      <c r="AL59" s="177"/>
    </row>
    <row r="60" spans="1:39" ht="14.1" customHeight="1">
      <c r="B60" s="143"/>
      <c r="D60" s="165"/>
      <c r="E60" s="165"/>
      <c r="F60" s="165"/>
      <c r="G60" s="165"/>
      <c r="H60" s="165"/>
      <c r="I60" s="165"/>
      <c r="J60" s="165"/>
      <c r="K60" s="165"/>
      <c r="L60" s="165"/>
      <c r="M60" s="165"/>
      <c r="N60" s="165"/>
      <c r="O60" s="165"/>
      <c r="P60" s="165"/>
      <c r="Q60" s="165"/>
      <c r="R60" s="165"/>
      <c r="S60" s="165"/>
      <c r="T60" s="165"/>
      <c r="U60" s="165"/>
      <c r="V60" s="165"/>
      <c r="W60" s="165"/>
      <c r="X60" s="165"/>
      <c r="Y60" s="165"/>
      <c r="AA60" s="31"/>
      <c r="AB60" s="1707"/>
      <c r="AC60" s="1707"/>
      <c r="AD60" s="1707"/>
      <c r="AE60" s="1707"/>
      <c r="AF60" s="1707"/>
      <c r="AG60" s="1707"/>
      <c r="AH60" s="1707"/>
      <c r="AI60" s="1707"/>
      <c r="AJ60" s="1707"/>
      <c r="AK60" s="1707"/>
      <c r="AL60" s="177"/>
    </row>
    <row r="61" spans="1:39" ht="14.1" customHeight="1" thickBot="1">
      <c r="A61" s="140"/>
      <c r="B61" s="1125"/>
      <c r="C61" s="157"/>
      <c r="D61" s="96"/>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57"/>
      <c r="AA61" s="563"/>
      <c r="AB61" s="2549"/>
      <c r="AC61" s="2549"/>
      <c r="AD61" s="2549"/>
      <c r="AE61" s="2549"/>
      <c r="AF61" s="2549"/>
      <c r="AG61" s="2549"/>
      <c r="AH61" s="2549"/>
      <c r="AI61" s="2549"/>
      <c r="AJ61" s="2549"/>
      <c r="AK61" s="2549"/>
      <c r="AL61" s="209"/>
    </row>
    <row r="62" spans="1:39" ht="14.1" customHeight="1">
      <c r="A62" s="140"/>
      <c r="D62" s="22"/>
      <c r="E62" s="168"/>
      <c r="F62" s="168"/>
      <c r="G62" s="168"/>
      <c r="H62" s="168"/>
      <c r="I62" s="168"/>
      <c r="J62" s="168"/>
      <c r="K62" s="168"/>
      <c r="L62" s="168"/>
      <c r="M62" s="168"/>
      <c r="N62" s="168"/>
      <c r="O62" s="168"/>
      <c r="P62" s="168"/>
      <c r="Q62" s="168"/>
      <c r="R62" s="168"/>
      <c r="S62" s="168"/>
      <c r="T62" s="168"/>
      <c r="U62" s="168"/>
      <c r="V62" s="168"/>
      <c r="W62" s="168"/>
      <c r="X62" s="168"/>
      <c r="Y62" s="168"/>
      <c r="AA62" s="106"/>
      <c r="AB62" s="86"/>
      <c r="AC62" s="86"/>
      <c r="AD62" s="86"/>
      <c r="AE62" s="86"/>
      <c r="AF62" s="86"/>
      <c r="AG62" s="86"/>
      <c r="AH62" s="86"/>
      <c r="AI62" s="86"/>
      <c r="AJ62" s="86"/>
      <c r="AK62" s="86"/>
      <c r="AL62" s="22"/>
    </row>
    <row r="63" spans="1:39" ht="9.75" customHeight="1">
      <c r="AA63" s="872"/>
      <c r="AB63" s="4384"/>
      <c r="AC63" s="4384"/>
      <c r="AD63" s="4384"/>
      <c r="AE63" s="4384"/>
      <c r="AF63" s="4384"/>
      <c r="AG63" s="4384"/>
      <c r="AH63" s="4384"/>
      <c r="AI63" s="4384"/>
      <c r="AJ63" s="4384"/>
      <c r="AK63" s="4384"/>
    </row>
    <row r="64" spans="1:39" ht="6.75" customHeight="1">
      <c r="B64" s="23"/>
      <c r="C64" s="22"/>
      <c r="AA64" s="872"/>
      <c r="AB64" s="4384"/>
      <c r="AC64" s="4384"/>
      <c r="AD64" s="4384"/>
      <c r="AE64" s="4384"/>
      <c r="AF64" s="4384"/>
      <c r="AG64" s="4384"/>
      <c r="AH64" s="4384"/>
      <c r="AI64" s="4384"/>
      <c r="AJ64" s="4384"/>
      <c r="AK64" s="4384"/>
    </row>
  </sheetData>
  <sheetProtection algorithmName="SHA-512" hashValue="In/GF5bEopm/5MdTjK+rjve9IIvoPTxIz43lyu8IMZvTWagibq2kwt23T3nGqPSoniSU4Huwl/HyS2EJklFozw==" saltValue="KSHL+FWkfHwbkjXPM5Dw7w==" spinCount="100000" sheet="1" objects="1" scenarios="1"/>
  <mergeCells count="51">
    <mergeCell ref="AN5:BT5"/>
    <mergeCell ref="AO8:BS15"/>
    <mergeCell ref="AB5:AK8"/>
    <mergeCell ref="AB13:AK14"/>
    <mergeCell ref="A1:AL1"/>
    <mergeCell ref="B3:Y3"/>
    <mergeCell ref="AA3:AL3"/>
    <mergeCell ref="B5:C5"/>
    <mergeCell ref="D5:Y7"/>
    <mergeCell ref="E14:Y15"/>
    <mergeCell ref="B26:C26"/>
    <mergeCell ref="B37:C37"/>
    <mergeCell ref="E28:Y28"/>
    <mergeCell ref="F29:H29"/>
    <mergeCell ref="AB9:AK12"/>
    <mergeCell ref="B9:C9"/>
    <mergeCell ref="D9:Y11"/>
    <mergeCell ref="B13:C13"/>
    <mergeCell ref="D13:Y13"/>
    <mergeCell ref="D37:Y37"/>
    <mergeCell ref="J29:X29"/>
    <mergeCell ref="F30:H30"/>
    <mergeCell ref="S30:T30"/>
    <mergeCell ref="X30:Y30"/>
    <mergeCell ref="AB15:AK15"/>
    <mergeCell ref="D26:Y27"/>
    <mergeCell ref="AB26:AK26"/>
    <mergeCell ref="E32:Y32"/>
    <mergeCell ref="E34:Y34"/>
    <mergeCell ref="AB27:AK27"/>
    <mergeCell ref="AB28:AK31"/>
    <mergeCell ref="E17:Y18"/>
    <mergeCell ref="E20:Y21"/>
    <mergeCell ref="E23:Y24"/>
    <mergeCell ref="AB19:AK22"/>
    <mergeCell ref="AB16:AK18"/>
    <mergeCell ref="E42:Y43"/>
    <mergeCell ref="E38:Y39"/>
    <mergeCell ref="E45:Y46"/>
    <mergeCell ref="AB45:AK48"/>
    <mergeCell ref="E58:Y59"/>
    <mergeCell ref="AB50:AK54"/>
    <mergeCell ref="AB57:AK61"/>
    <mergeCell ref="E55:Y55"/>
    <mergeCell ref="AB49:AK49"/>
    <mergeCell ref="AB63:AK64"/>
    <mergeCell ref="B49:C49"/>
    <mergeCell ref="D49:Y49"/>
    <mergeCell ref="E50:Y51"/>
    <mergeCell ref="E53:Y53"/>
    <mergeCell ref="E54:Y54"/>
  </mergeCells>
  <phoneticPr fontId="4"/>
  <conditionalFormatting sqref="J29">
    <cfRule type="containsBlanks" dxfId="22" priority="2">
      <formula>LEN(TRIM(J29))=0</formula>
    </cfRule>
  </conditionalFormatting>
  <conditionalFormatting sqref="S30">
    <cfRule type="containsBlanks" dxfId="21" priority="1">
      <formula>LEN(TRIM(S30))=0</formula>
    </cfRule>
  </conditionalFormatting>
  <printOptions horizontalCentered="1"/>
  <pageMargins left="0.70866141732283472" right="0.31496062992125984" top="0.39370078740157483" bottom="0.39370078740157483" header="0.19685039370078741" footer="0.27559055118110237"/>
  <pageSetup paperSize="9" fitToWidth="0" fitToHeight="0" orientation="portrait" cellComments="asDisplayed"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807" r:id="rId4" name="Check Box 7">
              <controlPr defaultSize="0" autoFill="0" autoLine="0" autoPict="0">
                <anchor moveWithCells="1">
                  <from>
                    <xdr:col>17</xdr:col>
                    <xdr:colOff>171450</xdr:colOff>
                    <xdr:row>14</xdr:row>
                    <xdr:rowOff>0</xdr:rowOff>
                  </from>
                  <to>
                    <xdr:col>21</xdr:col>
                    <xdr:colOff>9525</xdr:colOff>
                    <xdr:row>15</xdr:row>
                    <xdr:rowOff>28575</xdr:rowOff>
                  </to>
                </anchor>
              </controlPr>
            </control>
          </mc:Choice>
        </mc:AlternateContent>
        <mc:AlternateContent xmlns:mc="http://schemas.openxmlformats.org/markup-compatibility/2006">
          <mc:Choice Requires="x14">
            <control shapeId="1228808" r:id="rId5" name="Check Box 8">
              <controlPr defaultSize="0" autoFill="0" autoLine="0" autoPict="0">
                <anchor moveWithCells="1">
                  <from>
                    <xdr:col>21</xdr:col>
                    <xdr:colOff>47625</xdr:colOff>
                    <xdr:row>14</xdr:row>
                    <xdr:rowOff>0</xdr:rowOff>
                  </from>
                  <to>
                    <xdr:col>24</xdr:col>
                    <xdr:colOff>66675</xdr:colOff>
                    <xdr:row>15</xdr:row>
                    <xdr:rowOff>19050</xdr:rowOff>
                  </to>
                </anchor>
              </controlPr>
            </control>
          </mc:Choice>
        </mc:AlternateContent>
        <mc:AlternateContent xmlns:mc="http://schemas.openxmlformats.org/markup-compatibility/2006">
          <mc:Choice Requires="x14">
            <control shapeId="1228811" r:id="rId6" name="Check Box 11">
              <controlPr defaultSize="0" autoFill="0" autoLine="0" autoPict="0">
                <anchor moveWithCells="1">
                  <from>
                    <xdr:col>13</xdr:col>
                    <xdr:colOff>95250</xdr:colOff>
                    <xdr:row>5</xdr:row>
                    <xdr:rowOff>114300</xdr:rowOff>
                  </from>
                  <to>
                    <xdr:col>16</xdr:col>
                    <xdr:colOff>66675</xdr:colOff>
                    <xdr:row>6</xdr:row>
                    <xdr:rowOff>133350</xdr:rowOff>
                  </to>
                </anchor>
              </controlPr>
            </control>
          </mc:Choice>
        </mc:AlternateContent>
        <mc:AlternateContent xmlns:mc="http://schemas.openxmlformats.org/markup-compatibility/2006">
          <mc:Choice Requires="x14">
            <control shapeId="1228812" r:id="rId7" name="Check Box 12">
              <controlPr defaultSize="0" autoFill="0" autoLine="0" autoPict="0">
                <anchor moveWithCells="1">
                  <from>
                    <xdr:col>16</xdr:col>
                    <xdr:colOff>114300</xdr:colOff>
                    <xdr:row>5</xdr:row>
                    <xdr:rowOff>114300</xdr:rowOff>
                  </from>
                  <to>
                    <xdr:col>19</xdr:col>
                    <xdr:colOff>76200</xdr:colOff>
                    <xdr:row>6</xdr:row>
                    <xdr:rowOff>123825</xdr:rowOff>
                  </to>
                </anchor>
              </controlPr>
            </control>
          </mc:Choice>
        </mc:AlternateContent>
        <mc:AlternateContent xmlns:mc="http://schemas.openxmlformats.org/markup-compatibility/2006">
          <mc:Choice Requires="x14">
            <control shapeId="1228813" r:id="rId8" name="Check Box 13">
              <controlPr defaultSize="0" autoFill="0" autoLine="0" autoPict="0">
                <anchor moveWithCells="1">
                  <from>
                    <xdr:col>19</xdr:col>
                    <xdr:colOff>171450</xdr:colOff>
                    <xdr:row>5</xdr:row>
                    <xdr:rowOff>114300</xdr:rowOff>
                  </from>
                  <to>
                    <xdr:col>22</xdr:col>
                    <xdr:colOff>152400</xdr:colOff>
                    <xdr:row>6</xdr:row>
                    <xdr:rowOff>123825</xdr:rowOff>
                  </to>
                </anchor>
              </controlPr>
            </control>
          </mc:Choice>
        </mc:AlternateContent>
        <mc:AlternateContent xmlns:mc="http://schemas.openxmlformats.org/markup-compatibility/2006">
          <mc:Choice Requires="x14">
            <control shapeId="1228814" r:id="rId9" name="Check Box 14">
              <controlPr defaultSize="0" autoFill="0" autoLine="0" autoPict="0">
                <anchor moveWithCells="1">
                  <from>
                    <xdr:col>13</xdr:col>
                    <xdr:colOff>95250</xdr:colOff>
                    <xdr:row>10</xdr:row>
                    <xdr:rowOff>9525</xdr:rowOff>
                  </from>
                  <to>
                    <xdr:col>16</xdr:col>
                    <xdr:colOff>66675</xdr:colOff>
                    <xdr:row>11</xdr:row>
                    <xdr:rowOff>28575</xdr:rowOff>
                  </to>
                </anchor>
              </controlPr>
            </control>
          </mc:Choice>
        </mc:AlternateContent>
        <mc:AlternateContent xmlns:mc="http://schemas.openxmlformats.org/markup-compatibility/2006">
          <mc:Choice Requires="x14">
            <control shapeId="1228815" r:id="rId10" name="Check Box 15">
              <controlPr defaultSize="0" autoFill="0" autoLine="0" autoPict="0">
                <anchor moveWithCells="1">
                  <from>
                    <xdr:col>16</xdr:col>
                    <xdr:colOff>114300</xdr:colOff>
                    <xdr:row>10</xdr:row>
                    <xdr:rowOff>9525</xdr:rowOff>
                  </from>
                  <to>
                    <xdr:col>19</xdr:col>
                    <xdr:colOff>76200</xdr:colOff>
                    <xdr:row>11</xdr:row>
                    <xdr:rowOff>19050</xdr:rowOff>
                  </to>
                </anchor>
              </controlPr>
            </control>
          </mc:Choice>
        </mc:AlternateContent>
        <mc:AlternateContent xmlns:mc="http://schemas.openxmlformats.org/markup-compatibility/2006">
          <mc:Choice Requires="x14">
            <control shapeId="1228816" r:id="rId11" name="Check Box 16">
              <controlPr defaultSize="0" autoFill="0" autoLine="0" autoPict="0">
                <anchor moveWithCells="1">
                  <from>
                    <xdr:col>19</xdr:col>
                    <xdr:colOff>171450</xdr:colOff>
                    <xdr:row>10</xdr:row>
                    <xdr:rowOff>9525</xdr:rowOff>
                  </from>
                  <to>
                    <xdr:col>22</xdr:col>
                    <xdr:colOff>152400</xdr:colOff>
                    <xdr:row>11</xdr:row>
                    <xdr:rowOff>19050</xdr:rowOff>
                  </to>
                </anchor>
              </controlPr>
            </control>
          </mc:Choice>
        </mc:AlternateContent>
        <mc:AlternateContent xmlns:mc="http://schemas.openxmlformats.org/markup-compatibility/2006">
          <mc:Choice Requires="x14">
            <control shapeId="1228817" r:id="rId12" name="Check Box 17">
              <controlPr defaultSize="0" autoFill="0" autoLine="0" autoPict="0">
                <anchor moveWithCells="1">
                  <from>
                    <xdr:col>17</xdr:col>
                    <xdr:colOff>171450</xdr:colOff>
                    <xdr:row>16</xdr:row>
                    <xdr:rowOff>161925</xdr:rowOff>
                  </from>
                  <to>
                    <xdr:col>21</xdr:col>
                    <xdr:colOff>9525</xdr:colOff>
                    <xdr:row>18</xdr:row>
                    <xdr:rowOff>19050</xdr:rowOff>
                  </to>
                </anchor>
              </controlPr>
            </control>
          </mc:Choice>
        </mc:AlternateContent>
        <mc:AlternateContent xmlns:mc="http://schemas.openxmlformats.org/markup-compatibility/2006">
          <mc:Choice Requires="x14">
            <control shapeId="1228818" r:id="rId13" name="Check Box 18">
              <controlPr defaultSize="0" autoFill="0" autoLine="0" autoPict="0">
                <anchor moveWithCells="1">
                  <from>
                    <xdr:col>21</xdr:col>
                    <xdr:colOff>47625</xdr:colOff>
                    <xdr:row>16</xdr:row>
                    <xdr:rowOff>161925</xdr:rowOff>
                  </from>
                  <to>
                    <xdr:col>24</xdr:col>
                    <xdr:colOff>66675</xdr:colOff>
                    <xdr:row>18</xdr:row>
                    <xdr:rowOff>9525</xdr:rowOff>
                  </to>
                </anchor>
              </controlPr>
            </control>
          </mc:Choice>
        </mc:AlternateContent>
        <mc:AlternateContent xmlns:mc="http://schemas.openxmlformats.org/markup-compatibility/2006">
          <mc:Choice Requires="x14">
            <control shapeId="1228819" r:id="rId14" name="Check Box 19">
              <controlPr defaultSize="0" autoFill="0" autoLine="0" autoPict="0">
                <anchor moveWithCells="1">
                  <from>
                    <xdr:col>17</xdr:col>
                    <xdr:colOff>171450</xdr:colOff>
                    <xdr:row>19</xdr:row>
                    <xdr:rowOff>161925</xdr:rowOff>
                  </from>
                  <to>
                    <xdr:col>21</xdr:col>
                    <xdr:colOff>9525</xdr:colOff>
                    <xdr:row>21</xdr:row>
                    <xdr:rowOff>19050</xdr:rowOff>
                  </to>
                </anchor>
              </controlPr>
            </control>
          </mc:Choice>
        </mc:AlternateContent>
        <mc:AlternateContent xmlns:mc="http://schemas.openxmlformats.org/markup-compatibility/2006">
          <mc:Choice Requires="x14">
            <control shapeId="1228820" r:id="rId15" name="Check Box 20">
              <controlPr defaultSize="0" autoFill="0" autoLine="0" autoPict="0">
                <anchor moveWithCells="1">
                  <from>
                    <xdr:col>21</xdr:col>
                    <xdr:colOff>47625</xdr:colOff>
                    <xdr:row>19</xdr:row>
                    <xdr:rowOff>161925</xdr:rowOff>
                  </from>
                  <to>
                    <xdr:col>24</xdr:col>
                    <xdr:colOff>66675</xdr:colOff>
                    <xdr:row>21</xdr:row>
                    <xdr:rowOff>9525</xdr:rowOff>
                  </to>
                </anchor>
              </controlPr>
            </control>
          </mc:Choice>
        </mc:AlternateContent>
        <mc:AlternateContent xmlns:mc="http://schemas.openxmlformats.org/markup-compatibility/2006">
          <mc:Choice Requires="x14">
            <control shapeId="1228827" r:id="rId16" name="Check Box 27">
              <controlPr defaultSize="0" autoFill="0" autoLine="0" autoPict="0">
                <anchor moveWithCells="1">
                  <from>
                    <xdr:col>13</xdr:col>
                    <xdr:colOff>95250</xdr:colOff>
                    <xdr:row>39</xdr:row>
                    <xdr:rowOff>9525</xdr:rowOff>
                  </from>
                  <to>
                    <xdr:col>16</xdr:col>
                    <xdr:colOff>66675</xdr:colOff>
                    <xdr:row>40</xdr:row>
                    <xdr:rowOff>28575</xdr:rowOff>
                  </to>
                </anchor>
              </controlPr>
            </control>
          </mc:Choice>
        </mc:AlternateContent>
        <mc:AlternateContent xmlns:mc="http://schemas.openxmlformats.org/markup-compatibility/2006">
          <mc:Choice Requires="x14">
            <control shapeId="1228828" r:id="rId17" name="Check Box 28">
              <controlPr defaultSize="0" autoFill="0" autoLine="0" autoPict="0">
                <anchor moveWithCells="1">
                  <from>
                    <xdr:col>16</xdr:col>
                    <xdr:colOff>114300</xdr:colOff>
                    <xdr:row>39</xdr:row>
                    <xdr:rowOff>9525</xdr:rowOff>
                  </from>
                  <to>
                    <xdr:col>19</xdr:col>
                    <xdr:colOff>76200</xdr:colOff>
                    <xdr:row>40</xdr:row>
                    <xdr:rowOff>19050</xdr:rowOff>
                  </to>
                </anchor>
              </controlPr>
            </control>
          </mc:Choice>
        </mc:AlternateContent>
        <mc:AlternateContent xmlns:mc="http://schemas.openxmlformats.org/markup-compatibility/2006">
          <mc:Choice Requires="x14">
            <control shapeId="1228829" r:id="rId18" name="Check Box 29">
              <controlPr defaultSize="0" autoFill="0" autoLine="0" autoPict="0">
                <anchor moveWithCells="1">
                  <from>
                    <xdr:col>19</xdr:col>
                    <xdr:colOff>171450</xdr:colOff>
                    <xdr:row>39</xdr:row>
                    <xdr:rowOff>9525</xdr:rowOff>
                  </from>
                  <to>
                    <xdr:col>22</xdr:col>
                    <xdr:colOff>152400</xdr:colOff>
                    <xdr:row>40</xdr:row>
                    <xdr:rowOff>19050</xdr:rowOff>
                  </to>
                </anchor>
              </controlPr>
            </control>
          </mc:Choice>
        </mc:AlternateContent>
        <mc:AlternateContent xmlns:mc="http://schemas.openxmlformats.org/markup-compatibility/2006">
          <mc:Choice Requires="x14">
            <control shapeId="1228830" r:id="rId19" name="Check Box 30">
              <controlPr defaultSize="0" autoFill="0" autoLine="0" autoPict="0">
                <anchor moveWithCells="1">
                  <from>
                    <xdr:col>13</xdr:col>
                    <xdr:colOff>95250</xdr:colOff>
                    <xdr:row>41</xdr:row>
                    <xdr:rowOff>142875</xdr:rowOff>
                  </from>
                  <to>
                    <xdr:col>16</xdr:col>
                    <xdr:colOff>66675</xdr:colOff>
                    <xdr:row>43</xdr:row>
                    <xdr:rowOff>152400</xdr:rowOff>
                  </to>
                </anchor>
              </controlPr>
            </control>
          </mc:Choice>
        </mc:AlternateContent>
        <mc:AlternateContent xmlns:mc="http://schemas.openxmlformats.org/markup-compatibility/2006">
          <mc:Choice Requires="x14">
            <control shapeId="1228831" r:id="rId20" name="Check Box 31">
              <controlPr defaultSize="0" autoFill="0" autoLine="0" autoPict="0">
                <anchor moveWithCells="1">
                  <from>
                    <xdr:col>16</xdr:col>
                    <xdr:colOff>114300</xdr:colOff>
                    <xdr:row>41</xdr:row>
                    <xdr:rowOff>142875</xdr:rowOff>
                  </from>
                  <to>
                    <xdr:col>19</xdr:col>
                    <xdr:colOff>76200</xdr:colOff>
                    <xdr:row>43</xdr:row>
                    <xdr:rowOff>133350</xdr:rowOff>
                  </to>
                </anchor>
              </controlPr>
            </control>
          </mc:Choice>
        </mc:AlternateContent>
        <mc:AlternateContent xmlns:mc="http://schemas.openxmlformats.org/markup-compatibility/2006">
          <mc:Choice Requires="x14">
            <control shapeId="1228832" r:id="rId21" name="Check Box 32">
              <controlPr defaultSize="0" autoFill="0" autoLine="0" autoPict="0">
                <anchor moveWithCells="1">
                  <from>
                    <xdr:col>19</xdr:col>
                    <xdr:colOff>171450</xdr:colOff>
                    <xdr:row>41</xdr:row>
                    <xdr:rowOff>142875</xdr:rowOff>
                  </from>
                  <to>
                    <xdr:col>22</xdr:col>
                    <xdr:colOff>152400</xdr:colOff>
                    <xdr:row>43</xdr:row>
                    <xdr:rowOff>133350</xdr:rowOff>
                  </to>
                </anchor>
              </controlPr>
            </control>
          </mc:Choice>
        </mc:AlternateContent>
        <mc:AlternateContent xmlns:mc="http://schemas.openxmlformats.org/markup-compatibility/2006">
          <mc:Choice Requires="x14">
            <control shapeId="1228833" r:id="rId22" name="Check Box 33">
              <controlPr defaultSize="0" autoFill="0" autoLine="0" autoPict="0">
                <anchor moveWithCells="1">
                  <from>
                    <xdr:col>17</xdr:col>
                    <xdr:colOff>171450</xdr:colOff>
                    <xdr:row>25</xdr:row>
                    <xdr:rowOff>161925</xdr:rowOff>
                  </from>
                  <to>
                    <xdr:col>21</xdr:col>
                    <xdr:colOff>9525</xdr:colOff>
                    <xdr:row>27</xdr:row>
                    <xdr:rowOff>19050</xdr:rowOff>
                  </to>
                </anchor>
              </controlPr>
            </control>
          </mc:Choice>
        </mc:AlternateContent>
        <mc:AlternateContent xmlns:mc="http://schemas.openxmlformats.org/markup-compatibility/2006">
          <mc:Choice Requires="x14">
            <control shapeId="1228834" r:id="rId23" name="Check Box 34">
              <controlPr defaultSize="0" autoFill="0" autoLine="0" autoPict="0">
                <anchor moveWithCells="1">
                  <from>
                    <xdr:col>21</xdr:col>
                    <xdr:colOff>47625</xdr:colOff>
                    <xdr:row>25</xdr:row>
                    <xdr:rowOff>161925</xdr:rowOff>
                  </from>
                  <to>
                    <xdr:col>24</xdr:col>
                    <xdr:colOff>66675</xdr:colOff>
                    <xdr:row>27</xdr:row>
                    <xdr:rowOff>9525</xdr:rowOff>
                  </to>
                </anchor>
              </controlPr>
            </control>
          </mc:Choice>
        </mc:AlternateContent>
        <mc:AlternateContent xmlns:mc="http://schemas.openxmlformats.org/markup-compatibility/2006">
          <mc:Choice Requires="x14">
            <control shapeId="1228835" r:id="rId24" name="Check Box 35">
              <controlPr defaultSize="0" autoFill="0" autoLine="0" autoPict="0">
                <anchor moveWithCells="1">
                  <from>
                    <xdr:col>9</xdr:col>
                    <xdr:colOff>0</xdr:colOff>
                    <xdr:row>29</xdr:row>
                    <xdr:rowOff>0</xdr:rowOff>
                  </from>
                  <to>
                    <xdr:col>11</xdr:col>
                    <xdr:colOff>76200</xdr:colOff>
                    <xdr:row>30</xdr:row>
                    <xdr:rowOff>19050</xdr:rowOff>
                  </to>
                </anchor>
              </controlPr>
            </control>
          </mc:Choice>
        </mc:AlternateContent>
        <mc:AlternateContent xmlns:mc="http://schemas.openxmlformats.org/markup-compatibility/2006">
          <mc:Choice Requires="x14">
            <control shapeId="1228836" r:id="rId25" name="Check Box 36">
              <controlPr defaultSize="0" autoFill="0" autoLine="0" autoPict="0">
                <anchor moveWithCells="1">
                  <from>
                    <xdr:col>12</xdr:col>
                    <xdr:colOff>0</xdr:colOff>
                    <xdr:row>29</xdr:row>
                    <xdr:rowOff>0</xdr:rowOff>
                  </from>
                  <to>
                    <xdr:col>14</xdr:col>
                    <xdr:colOff>76200</xdr:colOff>
                    <xdr:row>30</xdr:row>
                    <xdr:rowOff>19050</xdr:rowOff>
                  </to>
                </anchor>
              </controlPr>
            </control>
          </mc:Choice>
        </mc:AlternateContent>
        <mc:AlternateContent xmlns:mc="http://schemas.openxmlformats.org/markup-compatibility/2006">
          <mc:Choice Requires="x14">
            <control shapeId="1228837" r:id="rId26" name="Check Box 37">
              <controlPr defaultSize="0" autoFill="0" autoLine="0" autoPict="0">
                <anchor moveWithCells="1">
                  <from>
                    <xdr:col>15</xdr:col>
                    <xdr:colOff>0</xdr:colOff>
                    <xdr:row>29</xdr:row>
                    <xdr:rowOff>0</xdr:rowOff>
                  </from>
                  <to>
                    <xdr:col>17</xdr:col>
                    <xdr:colOff>76200</xdr:colOff>
                    <xdr:row>30</xdr:row>
                    <xdr:rowOff>19050</xdr:rowOff>
                  </to>
                </anchor>
              </controlPr>
            </control>
          </mc:Choice>
        </mc:AlternateContent>
        <mc:AlternateContent xmlns:mc="http://schemas.openxmlformats.org/markup-compatibility/2006">
          <mc:Choice Requires="x14">
            <control shapeId="1228838" r:id="rId27" name="Check Box 38">
              <controlPr defaultSize="0" autoFill="0" autoLine="0" autoPict="0">
                <anchor moveWithCells="1">
                  <from>
                    <xdr:col>22</xdr:col>
                    <xdr:colOff>0</xdr:colOff>
                    <xdr:row>28</xdr:row>
                    <xdr:rowOff>161925</xdr:rowOff>
                  </from>
                  <to>
                    <xdr:col>24</xdr:col>
                    <xdr:colOff>76200</xdr:colOff>
                    <xdr:row>30</xdr:row>
                    <xdr:rowOff>9525</xdr:rowOff>
                  </to>
                </anchor>
              </controlPr>
            </control>
          </mc:Choice>
        </mc:AlternateContent>
        <mc:AlternateContent xmlns:mc="http://schemas.openxmlformats.org/markup-compatibility/2006">
          <mc:Choice Requires="x14">
            <control shapeId="1228839" r:id="rId28" name="Check Box 39">
              <controlPr defaultSize="0" autoFill="0" autoLine="0" autoPict="0">
                <anchor moveWithCells="1">
                  <from>
                    <xdr:col>13</xdr:col>
                    <xdr:colOff>95250</xdr:colOff>
                    <xdr:row>23</xdr:row>
                    <xdr:rowOff>28575</xdr:rowOff>
                  </from>
                  <to>
                    <xdr:col>16</xdr:col>
                    <xdr:colOff>66675</xdr:colOff>
                    <xdr:row>24</xdr:row>
                    <xdr:rowOff>47625</xdr:rowOff>
                  </to>
                </anchor>
              </controlPr>
            </control>
          </mc:Choice>
        </mc:AlternateContent>
        <mc:AlternateContent xmlns:mc="http://schemas.openxmlformats.org/markup-compatibility/2006">
          <mc:Choice Requires="x14">
            <control shapeId="1228840" r:id="rId29" name="Check Box 40">
              <controlPr defaultSize="0" autoFill="0" autoLine="0" autoPict="0">
                <anchor moveWithCells="1">
                  <from>
                    <xdr:col>16</xdr:col>
                    <xdr:colOff>114300</xdr:colOff>
                    <xdr:row>23</xdr:row>
                    <xdr:rowOff>28575</xdr:rowOff>
                  </from>
                  <to>
                    <xdr:col>19</xdr:col>
                    <xdr:colOff>76200</xdr:colOff>
                    <xdr:row>24</xdr:row>
                    <xdr:rowOff>38100</xdr:rowOff>
                  </to>
                </anchor>
              </controlPr>
            </control>
          </mc:Choice>
        </mc:AlternateContent>
        <mc:AlternateContent xmlns:mc="http://schemas.openxmlformats.org/markup-compatibility/2006">
          <mc:Choice Requires="x14">
            <control shapeId="1228841" r:id="rId30" name="Check Box 41">
              <controlPr defaultSize="0" autoFill="0" autoLine="0" autoPict="0">
                <anchor moveWithCells="1">
                  <from>
                    <xdr:col>19</xdr:col>
                    <xdr:colOff>171450</xdr:colOff>
                    <xdr:row>23</xdr:row>
                    <xdr:rowOff>28575</xdr:rowOff>
                  </from>
                  <to>
                    <xdr:col>22</xdr:col>
                    <xdr:colOff>152400</xdr:colOff>
                    <xdr:row>24</xdr:row>
                    <xdr:rowOff>38100</xdr:rowOff>
                  </to>
                </anchor>
              </controlPr>
            </control>
          </mc:Choice>
        </mc:AlternateContent>
        <mc:AlternateContent xmlns:mc="http://schemas.openxmlformats.org/markup-compatibility/2006">
          <mc:Choice Requires="x14">
            <control shapeId="1228842" r:id="rId31" name="Check Box 42">
              <controlPr defaultSize="0" autoFill="0" autoLine="0" autoPict="0">
                <anchor moveWithCells="1">
                  <from>
                    <xdr:col>17</xdr:col>
                    <xdr:colOff>171450</xdr:colOff>
                    <xdr:row>30</xdr:row>
                    <xdr:rowOff>152400</xdr:rowOff>
                  </from>
                  <to>
                    <xdr:col>21</xdr:col>
                    <xdr:colOff>9525</xdr:colOff>
                    <xdr:row>32</xdr:row>
                    <xdr:rowOff>9525</xdr:rowOff>
                  </to>
                </anchor>
              </controlPr>
            </control>
          </mc:Choice>
        </mc:AlternateContent>
        <mc:AlternateContent xmlns:mc="http://schemas.openxmlformats.org/markup-compatibility/2006">
          <mc:Choice Requires="x14">
            <control shapeId="1228843" r:id="rId32" name="Check Box 43">
              <controlPr defaultSize="0" autoFill="0" autoLine="0" autoPict="0">
                <anchor moveWithCells="1">
                  <from>
                    <xdr:col>21</xdr:col>
                    <xdr:colOff>47625</xdr:colOff>
                    <xdr:row>30</xdr:row>
                    <xdr:rowOff>152400</xdr:rowOff>
                  </from>
                  <to>
                    <xdr:col>24</xdr:col>
                    <xdr:colOff>66675</xdr:colOff>
                    <xdr:row>32</xdr:row>
                    <xdr:rowOff>0</xdr:rowOff>
                  </to>
                </anchor>
              </controlPr>
            </control>
          </mc:Choice>
        </mc:AlternateContent>
        <mc:AlternateContent xmlns:mc="http://schemas.openxmlformats.org/markup-compatibility/2006">
          <mc:Choice Requires="x14">
            <control shapeId="1228844" r:id="rId33" name="Check Box 44">
              <controlPr defaultSize="0" autoFill="0" autoLine="0" autoPict="0">
                <anchor moveWithCells="1">
                  <from>
                    <xdr:col>17</xdr:col>
                    <xdr:colOff>171450</xdr:colOff>
                    <xdr:row>33</xdr:row>
                    <xdr:rowOff>152400</xdr:rowOff>
                  </from>
                  <to>
                    <xdr:col>21</xdr:col>
                    <xdr:colOff>9525</xdr:colOff>
                    <xdr:row>35</xdr:row>
                    <xdr:rowOff>9525</xdr:rowOff>
                  </to>
                </anchor>
              </controlPr>
            </control>
          </mc:Choice>
        </mc:AlternateContent>
        <mc:AlternateContent xmlns:mc="http://schemas.openxmlformats.org/markup-compatibility/2006">
          <mc:Choice Requires="x14">
            <control shapeId="1228845" r:id="rId34" name="Check Box 45">
              <controlPr defaultSize="0" autoFill="0" autoLine="0" autoPict="0">
                <anchor moveWithCells="1">
                  <from>
                    <xdr:col>21</xdr:col>
                    <xdr:colOff>47625</xdr:colOff>
                    <xdr:row>33</xdr:row>
                    <xdr:rowOff>152400</xdr:rowOff>
                  </from>
                  <to>
                    <xdr:col>24</xdr:col>
                    <xdr:colOff>66675</xdr:colOff>
                    <xdr:row>35</xdr:row>
                    <xdr:rowOff>0</xdr:rowOff>
                  </to>
                </anchor>
              </controlPr>
            </control>
          </mc:Choice>
        </mc:AlternateContent>
        <mc:AlternateContent xmlns:mc="http://schemas.openxmlformats.org/markup-compatibility/2006">
          <mc:Choice Requires="x14">
            <control shapeId="1228846" r:id="rId35" name="Check Box 46">
              <controlPr defaultSize="0" autoFill="0" autoLine="0" autoPict="0">
                <anchor moveWithCells="1">
                  <from>
                    <xdr:col>18</xdr:col>
                    <xdr:colOff>9525</xdr:colOff>
                    <xdr:row>45</xdr:row>
                    <xdr:rowOff>19050</xdr:rowOff>
                  </from>
                  <to>
                    <xdr:col>20</xdr:col>
                    <xdr:colOff>171450</xdr:colOff>
                    <xdr:row>46</xdr:row>
                    <xdr:rowOff>19050</xdr:rowOff>
                  </to>
                </anchor>
              </controlPr>
            </control>
          </mc:Choice>
        </mc:AlternateContent>
        <mc:AlternateContent xmlns:mc="http://schemas.openxmlformats.org/markup-compatibility/2006">
          <mc:Choice Requires="x14">
            <control shapeId="1228847" r:id="rId36" name="Check Box 47">
              <controlPr defaultSize="0" autoFill="0" autoLine="0" autoPict="0">
                <anchor moveWithCells="1">
                  <from>
                    <xdr:col>21</xdr:col>
                    <xdr:colOff>38100</xdr:colOff>
                    <xdr:row>45</xdr:row>
                    <xdr:rowOff>19050</xdr:rowOff>
                  </from>
                  <to>
                    <xdr:col>24</xdr:col>
                    <xdr:colOff>9525</xdr:colOff>
                    <xdr:row>46</xdr:row>
                    <xdr:rowOff>19050</xdr:rowOff>
                  </to>
                </anchor>
              </controlPr>
            </control>
          </mc:Choice>
        </mc:AlternateContent>
        <mc:AlternateContent xmlns:mc="http://schemas.openxmlformats.org/markup-compatibility/2006">
          <mc:Choice Requires="x14">
            <control shapeId="1228848" r:id="rId37" name="Check Box 48">
              <controlPr defaultSize="0" autoFill="0" autoLine="0" autoPict="0">
                <anchor moveWithCells="1">
                  <from>
                    <xdr:col>17</xdr:col>
                    <xdr:colOff>171450</xdr:colOff>
                    <xdr:row>50</xdr:row>
                    <xdr:rowOff>0</xdr:rowOff>
                  </from>
                  <to>
                    <xdr:col>21</xdr:col>
                    <xdr:colOff>9525</xdr:colOff>
                    <xdr:row>51</xdr:row>
                    <xdr:rowOff>9525</xdr:rowOff>
                  </to>
                </anchor>
              </controlPr>
            </control>
          </mc:Choice>
        </mc:AlternateContent>
        <mc:AlternateContent xmlns:mc="http://schemas.openxmlformats.org/markup-compatibility/2006">
          <mc:Choice Requires="x14">
            <control shapeId="1228849" r:id="rId38" name="Check Box 49">
              <controlPr defaultSize="0" autoFill="0" autoLine="0" autoPict="0">
                <anchor moveWithCells="1">
                  <from>
                    <xdr:col>21</xdr:col>
                    <xdr:colOff>47625</xdr:colOff>
                    <xdr:row>50</xdr:row>
                    <xdr:rowOff>0</xdr:rowOff>
                  </from>
                  <to>
                    <xdr:col>24</xdr:col>
                    <xdr:colOff>66675</xdr:colOff>
                    <xdr:row>51</xdr:row>
                    <xdr:rowOff>0</xdr:rowOff>
                  </to>
                </anchor>
              </controlPr>
            </control>
          </mc:Choice>
        </mc:AlternateContent>
        <mc:AlternateContent xmlns:mc="http://schemas.openxmlformats.org/markup-compatibility/2006">
          <mc:Choice Requires="x14">
            <control shapeId="1228850" r:id="rId39" name="Check Box 50">
              <controlPr defaultSize="0" autoFill="0" autoLine="0" autoPict="0">
                <anchor moveWithCells="1">
                  <from>
                    <xdr:col>17</xdr:col>
                    <xdr:colOff>171450</xdr:colOff>
                    <xdr:row>55</xdr:row>
                    <xdr:rowOff>0</xdr:rowOff>
                  </from>
                  <to>
                    <xdr:col>21</xdr:col>
                    <xdr:colOff>9525</xdr:colOff>
                    <xdr:row>56</xdr:row>
                    <xdr:rowOff>9525</xdr:rowOff>
                  </to>
                </anchor>
              </controlPr>
            </control>
          </mc:Choice>
        </mc:AlternateContent>
        <mc:AlternateContent xmlns:mc="http://schemas.openxmlformats.org/markup-compatibility/2006">
          <mc:Choice Requires="x14">
            <control shapeId="1228851" r:id="rId40" name="Check Box 51">
              <controlPr defaultSize="0" autoFill="0" autoLine="0" autoPict="0">
                <anchor moveWithCells="1">
                  <from>
                    <xdr:col>21</xdr:col>
                    <xdr:colOff>47625</xdr:colOff>
                    <xdr:row>55</xdr:row>
                    <xdr:rowOff>0</xdr:rowOff>
                  </from>
                  <to>
                    <xdr:col>24</xdr:col>
                    <xdr:colOff>66675</xdr:colOff>
                    <xdr:row>56</xdr:row>
                    <xdr:rowOff>0</xdr:rowOff>
                  </to>
                </anchor>
              </controlPr>
            </control>
          </mc:Choice>
        </mc:AlternateContent>
        <mc:AlternateContent xmlns:mc="http://schemas.openxmlformats.org/markup-compatibility/2006">
          <mc:Choice Requires="x14">
            <control shapeId="1228852" r:id="rId41" name="Check Box 52">
              <controlPr defaultSize="0" autoFill="0" autoLine="0" autoPict="0">
                <anchor moveWithCells="1" sizeWithCells="1">
                  <from>
                    <xdr:col>17</xdr:col>
                    <xdr:colOff>171450</xdr:colOff>
                    <xdr:row>52</xdr:row>
                    <xdr:rowOff>0</xdr:rowOff>
                  </from>
                  <to>
                    <xdr:col>21</xdr:col>
                    <xdr:colOff>9525</xdr:colOff>
                    <xdr:row>53</xdr:row>
                    <xdr:rowOff>19050</xdr:rowOff>
                  </to>
                </anchor>
              </controlPr>
            </control>
          </mc:Choice>
        </mc:AlternateContent>
        <mc:AlternateContent xmlns:mc="http://schemas.openxmlformats.org/markup-compatibility/2006">
          <mc:Choice Requires="x14">
            <control shapeId="1228853" r:id="rId42" name="Check Box 53">
              <controlPr defaultSize="0" autoFill="0" autoLine="0" autoPict="0">
                <anchor moveWithCells="1" sizeWithCells="1">
                  <from>
                    <xdr:col>21</xdr:col>
                    <xdr:colOff>47625</xdr:colOff>
                    <xdr:row>52</xdr:row>
                    <xdr:rowOff>0</xdr:rowOff>
                  </from>
                  <to>
                    <xdr:col>24</xdr:col>
                    <xdr:colOff>66675</xdr:colOff>
                    <xdr:row>53</xdr:row>
                    <xdr:rowOff>9525</xdr:rowOff>
                  </to>
                </anchor>
              </controlPr>
            </control>
          </mc:Choice>
        </mc:AlternateContent>
        <mc:AlternateContent xmlns:mc="http://schemas.openxmlformats.org/markup-compatibility/2006">
          <mc:Choice Requires="x14">
            <control shapeId="1228854" r:id="rId43" name="Check Box 54">
              <controlPr defaultSize="0" autoFill="0" autoLine="0" autoPict="0">
                <anchor moveWithCells="1">
                  <from>
                    <xdr:col>17</xdr:col>
                    <xdr:colOff>171450</xdr:colOff>
                    <xdr:row>58</xdr:row>
                    <xdr:rowOff>47625</xdr:rowOff>
                  </from>
                  <to>
                    <xdr:col>21</xdr:col>
                    <xdr:colOff>9525</xdr:colOff>
                    <xdr:row>59</xdr:row>
                    <xdr:rowOff>76200</xdr:rowOff>
                  </to>
                </anchor>
              </controlPr>
            </control>
          </mc:Choice>
        </mc:AlternateContent>
        <mc:AlternateContent xmlns:mc="http://schemas.openxmlformats.org/markup-compatibility/2006">
          <mc:Choice Requires="x14">
            <control shapeId="1228855" r:id="rId44" name="Check Box 55">
              <controlPr defaultSize="0" autoFill="0" autoLine="0" autoPict="0">
                <anchor moveWithCells="1">
                  <from>
                    <xdr:col>21</xdr:col>
                    <xdr:colOff>47625</xdr:colOff>
                    <xdr:row>58</xdr:row>
                    <xdr:rowOff>57150</xdr:rowOff>
                  </from>
                  <to>
                    <xdr:col>24</xdr:col>
                    <xdr:colOff>66675</xdr:colOff>
                    <xdr:row>59</xdr:row>
                    <xdr:rowOff>66675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5A929-3856-4BC4-AC9B-1D2C4C059AC2}">
  <sheetPr>
    <tabColor theme="8" tint="0.59999389629810485"/>
  </sheetPr>
  <dimension ref="A1:BT61"/>
  <sheetViews>
    <sheetView showGridLines="0" view="pageBreakPreview" topLeftCell="A4" zoomScaleNormal="100" zoomScaleSheetLayoutView="100" workbookViewId="0">
      <selection activeCell="AT39" sqref="AT39"/>
    </sheetView>
  </sheetViews>
  <sheetFormatPr defaultColWidth="8" defaultRowHeight="12"/>
  <cols>
    <col min="1" max="1" width="1.375" style="22" customWidth="1"/>
    <col min="2" max="2" width="1.625" style="22" customWidth="1"/>
    <col min="3" max="72" width="2.375" style="22" customWidth="1"/>
    <col min="73" max="16384" width="8" style="22"/>
  </cols>
  <sheetData>
    <row r="1" spans="1:72" ht="14.1" customHeight="1">
      <c r="A1" s="1337" t="s">
        <v>1552</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N1" s="194"/>
      <c r="AO1" s="194"/>
      <c r="AP1" s="194"/>
      <c r="AQ1" s="194"/>
      <c r="AR1" s="194"/>
    </row>
    <row r="2" spans="1:72" ht="5.0999999999999996" customHeight="1" thickBot="1"/>
    <row r="3" spans="1:72" ht="14.1" customHeight="1">
      <c r="B3" s="1339" t="s">
        <v>285</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858" t="s">
        <v>3</v>
      </c>
      <c r="AB3" s="1340"/>
      <c r="AC3" s="1340"/>
      <c r="AD3" s="1340"/>
      <c r="AE3" s="1340"/>
      <c r="AF3" s="1340"/>
      <c r="AG3" s="1340"/>
      <c r="AH3" s="1340"/>
      <c r="AI3" s="1340"/>
      <c r="AJ3" s="1340"/>
      <c r="AK3" s="1340"/>
      <c r="AL3" s="1859"/>
    </row>
    <row r="4" spans="1:72" ht="6.95" customHeight="1">
      <c r="B4" s="34"/>
      <c r="AA4" s="162"/>
      <c r="AB4" s="86"/>
      <c r="AC4" s="86"/>
      <c r="AD4" s="86"/>
      <c r="AE4" s="86"/>
      <c r="AF4" s="86"/>
      <c r="AG4" s="86"/>
      <c r="AH4" s="86"/>
      <c r="AI4" s="86"/>
      <c r="AJ4" s="86"/>
      <c r="AK4" s="86"/>
      <c r="AL4" s="177"/>
    </row>
    <row r="5" spans="1:72" ht="14.1" customHeight="1">
      <c r="B5" s="2729" t="s">
        <v>494</v>
      </c>
      <c r="C5" s="2256"/>
      <c r="D5" s="1991" t="s">
        <v>1173</v>
      </c>
      <c r="E5" s="1991"/>
      <c r="F5" s="1991"/>
      <c r="G5" s="1991"/>
      <c r="H5" s="1991"/>
      <c r="I5" s="1991"/>
      <c r="J5" s="1991"/>
      <c r="K5" s="1991"/>
      <c r="L5" s="1991"/>
      <c r="M5" s="1991"/>
      <c r="N5" s="1991"/>
      <c r="O5" s="1991"/>
      <c r="P5" s="1991"/>
      <c r="Q5" s="1991"/>
      <c r="R5" s="1991"/>
      <c r="S5" s="1991"/>
      <c r="T5" s="1991"/>
      <c r="U5" s="1991"/>
      <c r="V5" s="1991"/>
      <c r="W5" s="1991"/>
      <c r="X5" s="1991"/>
      <c r="Y5" s="1991"/>
      <c r="AA5" s="175" t="s">
        <v>126</v>
      </c>
      <c r="AB5" s="1707" t="s">
        <v>910</v>
      </c>
      <c r="AC5" s="1707"/>
      <c r="AD5" s="1707"/>
      <c r="AE5" s="1707"/>
      <c r="AF5" s="1707"/>
      <c r="AG5" s="1707"/>
      <c r="AH5" s="1707"/>
      <c r="AI5" s="1707"/>
      <c r="AJ5" s="1707"/>
      <c r="AK5" s="1707"/>
      <c r="AL5" s="1127"/>
      <c r="AN5" s="23"/>
      <c r="AO5" s="262"/>
      <c r="AP5" s="262"/>
      <c r="AQ5" s="262"/>
      <c r="AR5" s="262"/>
      <c r="AS5" s="262"/>
      <c r="AT5" s="262"/>
      <c r="AU5" s="262"/>
      <c r="AV5" s="262"/>
      <c r="AW5" s="262"/>
      <c r="AX5" s="262"/>
      <c r="AY5" s="262"/>
      <c r="AZ5" s="262"/>
      <c r="BA5" s="262"/>
      <c r="BB5" s="262"/>
      <c r="BC5" s="262"/>
    </row>
    <row r="6" spans="1:72" ht="14.1" customHeight="1">
      <c r="B6" s="29"/>
      <c r="D6" s="171" t="s">
        <v>35</v>
      </c>
      <c r="E6" s="1740" t="s">
        <v>651</v>
      </c>
      <c r="F6" s="1740"/>
      <c r="G6" s="1740"/>
      <c r="H6" s="1740"/>
      <c r="I6" s="1740"/>
      <c r="J6" s="1740"/>
      <c r="K6" s="1740"/>
      <c r="L6" s="1740"/>
      <c r="M6" s="1740"/>
      <c r="N6" s="1740"/>
      <c r="O6" s="1740"/>
      <c r="P6" s="1740"/>
      <c r="Q6" s="1740"/>
      <c r="R6" s="1740"/>
      <c r="S6" s="1740"/>
      <c r="T6" s="1740"/>
      <c r="U6" s="1740"/>
      <c r="V6" s="1740"/>
      <c r="W6" s="1740"/>
      <c r="X6" s="1740"/>
      <c r="Y6" s="1740"/>
      <c r="AA6" s="42"/>
      <c r="AB6" s="1707"/>
      <c r="AC6" s="1707"/>
      <c r="AD6" s="1707"/>
      <c r="AE6" s="1707"/>
      <c r="AF6" s="1707"/>
      <c r="AG6" s="1707"/>
      <c r="AH6" s="1707"/>
      <c r="AI6" s="1707"/>
      <c r="AJ6" s="1707"/>
      <c r="AK6" s="1707"/>
      <c r="AL6" s="1127"/>
      <c r="AN6" s="23"/>
      <c r="AO6" s="262"/>
      <c r="AP6" s="262"/>
      <c r="AQ6" s="262"/>
      <c r="AR6" s="262"/>
      <c r="AS6" s="262"/>
      <c r="AT6" s="262"/>
      <c r="AU6" s="262"/>
      <c r="AV6" s="262"/>
      <c r="AW6" s="262"/>
      <c r="AX6" s="262"/>
      <c r="AY6" s="262"/>
      <c r="AZ6" s="262"/>
      <c r="BA6" s="262"/>
      <c r="BB6" s="262"/>
      <c r="BC6" s="262"/>
    </row>
    <row r="7" spans="1:72" ht="14.1" customHeight="1">
      <c r="B7" s="200"/>
      <c r="C7" s="23"/>
      <c r="D7" s="165"/>
      <c r="E7" s="1740"/>
      <c r="F7" s="1740"/>
      <c r="G7" s="1740"/>
      <c r="H7" s="1740"/>
      <c r="I7" s="1740"/>
      <c r="J7" s="1740"/>
      <c r="K7" s="1740"/>
      <c r="L7" s="1740"/>
      <c r="M7" s="1740"/>
      <c r="N7" s="1740"/>
      <c r="O7" s="1740"/>
      <c r="P7" s="1740"/>
      <c r="Q7" s="1740"/>
      <c r="R7" s="1740"/>
      <c r="S7" s="1740"/>
      <c r="T7" s="1740"/>
      <c r="U7" s="1740"/>
      <c r="V7" s="1740"/>
      <c r="W7" s="1740"/>
      <c r="X7" s="1740"/>
      <c r="Y7" s="1740"/>
      <c r="Z7" s="23"/>
      <c r="AA7" s="49"/>
      <c r="AB7" s="1707"/>
      <c r="AC7" s="1707"/>
      <c r="AD7" s="1707"/>
      <c r="AE7" s="1707"/>
      <c r="AF7" s="1707"/>
      <c r="AG7" s="1707"/>
      <c r="AH7" s="1707"/>
      <c r="AI7" s="1707"/>
      <c r="AJ7" s="1707"/>
      <c r="AK7" s="1707"/>
      <c r="AL7" s="1127"/>
      <c r="AN7" s="262"/>
      <c r="AO7" s="262"/>
      <c r="AP7" s="262"/>
      <c r="AQ7" s="262"/>
      <c r="AR7" s="262"/>
      <c r="AS7" s="262"/>
      <c r="AT7" s="262"/>
      <c r="AU7" s="262"/>
      <c r="AV7" s="262"/>
      <c r="AW7" s="262"/>
      <c r="AX7" s="262"/>
      <c r="AY7" s="262"/>
      <c r="AZ7" s="262"/>
      <c r="BA7" s="262"/>
      <c r="BB7" s="262"/>
      <c r="BC7" s="262"/>
    </row>
    <row r="8" spans="1:72" ht="14.1" customHeight="1">
      <c r="A8" s="23"/>
      <c r="B8" s="29"/>
      <c r="C8" s="136"/>
      <c r="Z8" s="1069"/>
      <c r="AA8" s="169" t="s">
        <v>126</v>
      </c>
      <c r="AB8" s="1707" t="s">
        <v>1622</v>
      </c>
      <c r="AC8" s="1707"/>
      <c r="AD8" s="1707"/>
      <c r="AE8" s="1707"/>
      <c r="AF8" s="1707"/>
      <c r="AG8" s="1707"/>
      <c r="AH8" s="1707"/>
      <c r="AI8" s="1707"/>
      <c r="AJ8" s="1707"/>
      <c r="AK8" s="1707"/>
      <c r="AL8" s="1127"/>
      <c r="AN8" s="262"/>
      <c r="AO8" s="262"/>
      <c r="AP8" s="262"/>
      <c r="AQ8" s="262"/>
      <c r="AR8" s="262"/>
      <c r="AS8" s="262"/>
      <c r="AT8" s="262"/>
      <c r="AU8" s="262"/>
      <c r="AV8" s="262"/>
      <c r="AW8" s="262"/>
      <c r="AX8" s="262"/>
      <c r="AY8" s="262"/>
      <c r="AZ8" s="262"/>
      <c r="BA8" s="262"/>
      <c r="BB8" s="262"/>
      <c r="BC8" s="262"/>
    </row>
    <row r="9" spans="1:72" ht="14.1" customHeight="1">
      <c r="A9" s="23"/>
      <c r="B9" s="29"/>
      <c r="C9" s="136"/>
      <c r="D9" s="171" t="s">
        <v>32</v>
      </c>
      <c r="E9" s="2155" t="s">
        <v>653</v>
      </c>
      <c r="F9" s="2155"/>
      <c r="G9" s="2155"/>
      <c r="H9" s="2155"/>
      <c r="I9" s="2155"/>
      <c r="J9" s="2155"/>
      <c r="K9" s="2155"/>
      <c r="L9" s="2155"/>
      <c r="M9" s="2155"/>
      <c r="N9" s="2155"/>
      <c r="O9" s="2155"/>
      <c r="P9" s="2155"/>
      <c r="Q9" s="2155"/>
      <c r="R9" s="2155"/>
      <c r="S9" s="2155"/>
      <c r="T9" s="2155"/>
      <c r="U9" s="2155"/>
      <c r="V9" s="2155"/>
      <c r="W9" s="2155"/>
      <c r="X9" s="2155"/>
      <c r="Y9" s="2155"/>
      <c r="Z9" s="1069"/>
      <c r="AA9" s="31"/>
      <c r="AB9" s="1707"/>
      <c r="AC9" s="1707"/>
      <c r="AD9" s="1707"/>
      <c r="AE9" s="1707"/>
      <c r="AF9" s="1707"/>
      <c r="AG9" s="1707"/>
      <c r="AH9" s="1707"/>
      <c r="AI9" s="1707"/>
      <c r="AJ9" s="1707"/>
      <c r="AK9" s="1707"/>
      <c r="AL9" s="1127"/>
      <c r="AN9" s="262"/>
      <c r="AO9" s="262"/>
      <c r="AP9" s="262"/>
      <c r="AQ9" s="262"/>
      <c r="AR9" s="262"/>
      <c r="AS9" s="262"/>
      <c r="AT9" s="262"/>
      <c r="AU9" s="262"/>
      <c r="AV9" s="262"/>
      <c r="AW9" s="262"/>
      <c r="AX9" s="262"/>
      <c r="AY9" s="262"/>
      <c r="AZ9" s="262"/>
      <c r="BA9" s="262"/>
      <c r="BB9" s="262"/>
      <c r="BC9" s="262"/>
    </row>
    <row r="10" spans="1:72" ht="14.1" customHeight="1">
      <c r="A10" s="23"/>
      <c r="B10" s="29"/>
      <c r="D10" s="136" t="s">
        <v>594</v>
      </c>
      <c r="E10" s="1737" t="s">
        <v>1171</v>
      </c>
      <c r="F10" s="1737"/>
      <c r="G10" s="1737"/>
      <c r="H10" s="1737"/>
      <c r="I10" s="1737"/>
      <c r="J10" s="1737"/>
      <c r="K10" s="1737"/>
      <c r="L10" s="1737"/>
      <c r="M10" s="1737"/>
      <c r="N10" s="1737"/>
      <c r="O10" s="1737"/>
      <c r="P10" s="1737"/>
      <c r="Q10" s="1737"/>
      <c r="R10" s="1737"/>
      <c r="S10" s="1737"/>
      <c r="T10" s="1737"/>
      <c r="U10" s="1737"/>
      <c r="V10" s="1737"/>
      <c r="W10" s="1737"/>
      <c r="X10" s="1737"/>
      <c r="Y10" s="1737"/>
      <c r="Z10" s="23"/>
      <c r="AA10" s="31"/>
      <c r="AB10" s="1707"/>
      <c r="AC10" s="1707"/>
      <c r="AD10" s="1707"/>
      <c r="AE10" s="1707"/>
      <c r="AF10" s="1707"/>
      <c r="AG10" s="1707"/>
      <c r="AH10" s="1707"/>
      <c r="AI10" s="1707"/>
      <c r="AJ10" s="1707"/>
      <c r="AK10" s="1707"/>
      <c r="AL10" s="206"/>
      <c r="AN10" s="262"/>
      <c r="AO10" s="262"/>
      <c r="AP10" s="262"/>
      <c r="AQ10" s="262"/>
      <c r="AR10" s="262"/>
      <c r="AS10" s="262"/>
      <c r="AT10" s="262"/>
      <c r="AU10" s="262"/>
      <c r="AV10" s="262"/>
      <c r="AW10" s="262"/>
      <c r="AX10" s="262"/>
      <c r="AY10" s="262"/>
      <c r="AZ10" s="262"/>
      <c r="BA10" s="262"/>
      <c r="BB10" s="262"/>
      <c r="BC10" s="262"/>
    </row>
    <row r="11" spans="1:72" ht="14.1" customHeight="1">
      <c r="A11" s="23"/>
      <c r="B11" s="34"/>
      <c r="E11" s="4383"/>
      <c r="F11" s="4383"/>
      <c r="G11" s="4383"/>
      <c r="H11" s="4383"/>
      <c r="I11" s="4383"/>
      <c r="J11" s="4383"/>
      <c r="K11" s="4383"/>
      <c r="L11" s="4383"/>
      <c r="M11" s="4383"/>
      <c r="N11" s="4383"/>
      <c r="O11" s="4383"/>
      <c r="P11" s="4383"/>
      <c r="Q11" s="4383"/>
      <c r="R11" s="4383"/>
      <c r="S11" s="4383"/>
      <c r="T11" s="4383"/>
      <c r="U11" s="4383"/>
      <c r="V11" s="4383"/>
      <c r="W11" s="4383"/>
      <c r="X11" s="4383"/>
      <c r="Y11" s="4383"/>
      <c r="Z11" s="4383"/>
      <c r="AA11" s="4383"/>
      <c r="AB11" s="4383"/>
      <c r="AC11" s="4383"/>
      <c r="AD11" s="4383"/>
      <c r="AE11" s="4383"/>
      <c r="AF11" s="4383"/>
      <c r="AG11" s="4383"/>
      <c r="AH11" s="4383"/>
      <c r="AI11" s="4383"/>
      <c r="AJ11" s="4383"/>
      <c r="AK11" s="35"/>
      <c r="AL11" s="206"/>
      <c r="AN11" s="262"/>
      <c r="AO11" s="262"/>
      <c r="AP11" s="262"/>
      <c r="AQ11" s="262"/>
      <c r="AR11" s="262"/>
      <c r="AS11" s="262"/>
      <c r="AT11" s="262"/>
      <c r="AU11" s="262"/>
      <c r="AV11" s="262"/>
      <c r="AW11" s="262"/>
      <c r="AX11" s="262"/>
      <c r="AY11" s="262"/>
      <c r="AZ11" s="262"/>
      <c r="BA11" s="262"/>
      <c r="BB11" s="262"/>
      <c r="BC11" s="262"/>
      <c r="BI11" s="1120"/>
      <c r="BJ11" s="1120"/>
      <c r="BK11" s="1120"/>
      <c r="BL11" s="1120"/>
      <c r="BM11" s="1120"/>
      <c r="BN11" s="1120"/>
      <c r="BO11" s="1120"/>
      <c r="BP11" s="1120"/>
      <c r="BQ11" s="1120"/>
    </row>
    <row r="12" spans="1:72" ht="14.1" customHeight="1">
      <c r="A12" s="23"/>
      <c r="B12" s="34"/>
      <c r="C12" s="136"/>
      <c r="E12" s="4383"/>
      <c r="F12" s="4383"/>
      <c r="G12" s="4383"/>
      <c r="H12" s="4383"/>
      <c r="I12" s="4383"/>
      <c r="J12" s="4383"/>
      <c r="K12" s="4383"/>
      <c r="L12" s="4383"/>
      <c r="M12" s="4383"/>
      <c r="N12" s="4383"/>
      <c r="O12" s="4383"/>
      <c r="P12" s="4383"/>
      <c r="Q12" s="4383"/>
      <c r="R12" s="4383"/>
      <c r="S12" s="4383"/>
      <c r="T12" s="4383"/>
      <c r="U12" s="4383"/>
      <c r="V12" s="4383"/>
      <c r="W12" s="4383"/>
      <c r="X12" s="4383"/>
      <c r="Y12" s="4383"/>
      <c r="Z12" s="4383"/>
      <c r="AA12" s="4383"/>
      <c r="AB12" s="4383"/>
      <c r="AC12" s="4383"/>
      <c r="AD12" s="4383"/>
      <c r="AE12" s="4383"/>
      <c r="AF12" s="4383"/>
      <c r="AG12" s="4383"/>
      <c r="AH12" s="4383"/>
      <c r="AI12" s="4383"/>
      <c r="AJ12" s="4383"/>
      <c r="AK12" s="35"/>
      <c r="AL12" s="1029"/>
      <c r="AN12" s="262"/>
      <c r="AO12" s="262"/>
      <c r="AP12" s="262"/>
      <c r="AQ12" s="262"/>
      <c r="AR12" s="262"/>
      <c r="AS12" s="262"/>
      <c r="AT12" s="262"/>
      <c r="AU12" s="262"/>
      <c r="AV12" s="262"/>
      <c r="AW12" s="262"/>
      <c r="AX12" s="262"/>
      <c r="AY12" s="262"/>
      <c r="AZ12" s="262"/>
      <c r="BA12" s="262"/>
      <c r="BB12" s="262"/>
      <c r="BC12" s="262"/>
      <c r="BH12" s="1120"/>
      <c r="BI12" s="1120"/>
      <c r="BJ12" s="1120"/>
      <c r="BK12" s="1120"/>
      <c r="BL12" s="1120"/>
      <c r="BM12" s="1120"/>
      <c r="BN12" s="1120"/>
      <c r="BO12" s="1120"/>
      <c r="BP12" s="1120"/>
      <c r="BQ12" s="1120"/>
    </row>
    <row r="13" spans="1:72" ht="14.1" customHeight="1">
      <c r="A13" s="23"/>
      <c r="B13" s="34"/>
      <c r="Z13" s="86"/>
      <c r="AA13" s="31"/>
      <c r="AL13" s="1029"/>
      <c r="AN13" s="262"/>
      <c r="AO13" s="262"/>
      <c r="AP13" s="262"/>
      <c r="AQ13" s="262"/>
      <c r="AR13" s="262"/>
      <c r="AS13" s="262"/>
      <c r="AT13" s="262"/>
      <c r="AU13" s="262"/>
      <c r="AV13" s="262"/>
      <c r="AW13" s="262"/>
      <c r="AX13" s="262"/>
      <c r="AY13" s="262"/>
      <c r="AZ13" s="262"/>
      <c r="BA13" s="262"/>
      <c r="BB13" s="262"/>
      <c r="BC13" s="262"/>
    </row>
    <row r="14" spans="1:72" ht="14.1" customHeight="1">
      <c r="A14" s="23"/>
      <c r="B14" s="29"/>
      <c r="C14" s="23"/>
      <c r="D14" s="136" t="s">
        <v>468</v>
      </c>
      <c r="E14" s="2155" t="s">
        <v>1172</v>
      </c>
      <c r="F14" s="2155"/>
      <c r="G14" s="2155"/>
      <c r="H14" s="2155"/>
      <c r="I14" s="2155"/>
      <c r="J14" s="2155"/>
      <c r="K14" s="2155"/>
      <c r="L14" s="2155"/>
      <c r="M14" s="2155"/>
      <c r="N14" s="2155"/>
      <c r="O14" s="2155"/>
      <c r="P14" s="2155"/>
      <c r="Q14" s="2155"/>
      <c r="R14" s="2155"/>
      <c r="S14" s="2155"/>
      <c r="T14" s="2155"/>
      <c r="U14" s="2155"/>
      <c r="V14" s="2155"/>
      <c r="W14" s="2155"/>
      <c r="X14" s="2155"/>
      <c r="Y14" s="2155"/>
      <c r="Z14" s="1069"/>
      <c r="AA14" s="162"/>
      <c r="AB14" s="160"/>
      <c r="AC14" s="160"/>
      <c r="AD14" s="160"/>
      <c r="AE14" s="160"/>
      <c r="AF14" s="160"/>
      <c r="AG14" s="160"/>
      <c r="AH14" s="160"/>
      <c r="AI14" s="160"/>
      <c r="AJ14" s="160"/>
      <c r="AK14" s="160"/>
      <c r="AL14" s="206"/>
      <c r="AN14" s="262"/>
      <c r="AO14" s="262"/>
      <c r="AP14" s="262"/>
      <c r="AQ14" s="262"/>
      <c r="AR14" s="262"/>
      <c r="AS14" s="262"/>
      <c r="AT14" s="262"/>
      <c r="AU14" s="262"/>
      <c r="AV14" s="262"/>
      <c r="AW14" s="262"/>
      <c r="AX14" s="262"/>
      <c r="AY14" s="262"/>
      <c r="AZ14" s="262"/>
      <c r="BA14" s="262"/>
      <c r="BB14" s="262"/>
      <c r="BC14" s="262"/>
    </row>
    <row r="15" spans="1:72" ht="14.1" customHeight="1">
      <c r="A15" s="23"/>
      <c r="B15" s="29"/>
      <c r="D15" s="22" t="s">
        <v>594</v>
      </c>
      <c r="E15" s="1737" t="s">
        <v>1171</v>
      </c>
      <c r="F15" s="1737"/>
      <c r="G15" s="1737"/>
      <c r="H15" s="1737"/>
      <c r="I15" s="1737"/>
      <c r="J15" s="1737"/>
      <c r="K15" s="1737"/>
      <c r="L15" s="1737"/>
      <c r="M15" s="1737"/>
      <c r="N15" s="1737"/>
      <c r="O15" s="1737"/>
      <c r="P15" s="1737"/>
      <c r="Q15" s="1737"/>
      <c r="R15" s="1737"/>
      <c r="S15" s="1737"/>
      <c r="T15" s="1737"/>
      <c r="U15" s="1737"/>
      <c r="V15" s="1737"/>
      <c r="W15" s="1737"/>
      <c r="X15" s="1737"/>
      <c r="Y15" s="1737"/>
      <c r="AA15" s="162"/>
      <c r="AB15" s="86"/>
      <c r="AC15" s="86"/>
      <c r="AD15" s="86"/>
      <c r="AE15" s="86"/>
      <c r="AF15" s="86"/>
      <c r="AG15" s="86"/>
      <c r="AH15" s="86"/>
      <c r="AI15" s="86"/>
      <c r="AJ15" s="86"/>
      <c r="AK15" s="35"/>
      <c r="AL15" s="206"/>
      <c r="AO15" s="86"/>
      <c r="AP15" s="86"/>
      <c r="AQ15" s="86"/>
      <c r="AR15" s="86"/>
      <c r="AS15" s="86"/>
      <c r="AT15" s="86"/>
      <c r="AU15" s="86"/>
      <c r="AV15" s="86"/>
      <c r="AW15" s="86"/>
      <c r="AX15" s="86"/>
      <c r="AY15" s="86"/>
      <c r="AZ15" s="86"/>
      <c r="BA15" s="86"/>
      <c r="BB15" s="86"/>
      <c r="BC15" s="86"/>
      <c r="BD15" s="86"/>
      <c r="BE15" s="86"/>
      <c r="BF15" s="86"/>
      <c r="BR15" s="86"/>
      <c r="BS15" s="86"/>
      <c r="BT15" s="86"/>
    </row>
    <row r="16" spans="1:72" ht="14.1" customHeight="1">
      <c r="A16" s="23"/>
      <c r="B16" s="198"/>
      <c r="E16" s="4389"/>
      <c r="F16" s="4389"/>
      <c r="G16" s="4389"/>
      <c r="H16" s="4389"/>
      <c r="I16" s="4389"/>
      <c r="J16" s="4389"/>
      <c r="K16" s="4389"/>
      <c r="L16" s="4389"/>
      <c r="M16" s="4389"/>
      <c r="N16" s="4389"/>
      <c r="O16" s="4389"/>
      <c r="P16" s="4389"/>
      <c r="Q16" s="4389"/>
      <c r="R16" s="4389"/>
      <c r="S16" s="4389"/>
      <c r="T16" s="4389"/>
      <c r="U16" s="4389"/>
      <c r="V16" s="4389"/>
      <c r="W16" s="4389"/>
      <c r="X16" s="4389"/>
      <c r="Y16" s="4389"/>
      <c r="Z16" s="4389"/>
      <c r="AA16" s="4389"/>
      <c r="AB16" s="4389"/>
      <c r="AC16" s="4389"/>
      <c r="AD16" s="4389"/>
      <c r="AE16" s="4389"/>
      <c r="AF16" s="4389"/>
      <c r="AG16" s="4389"/>
      <c r="AH16" s="4389"/>
      <c r="AI16" s="4389"/>
      <c r="AJ16" s="4389"/>
      <c r="AK16" s="160"/>
      <c r="AL16" s="20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row>
    <row r="17" spans="1:72" ht="14.1" customHeight="1">
      <c r="A17" s="23"/>
      <c r="B17" s="29"/>
      <c r="E17" s="4389"/>
      <c r="F17" s="4389"/>
      <c r="G17" s="4389"/>
      <c r="H17" s="4389"/>
      <c r="I17" s="4389"/>
      <c r="J17" s="4389"/>
      <c r="K17" s="4389"/>
      <c r="L17" s="4389"/>
      <c r="M17" s="4389"/>
      <c r="N17" s="4389"/>
      <c r="O17" s="4389"/>
      <c r="P17" s="4389"/>
      <c r="Q17" s="4389"/>
      <c r="R17" s="4389"/>
      <c r="S17" s="4389"/>
      <c r="T17" s="4389"/>
      <c r="U17" s="4389"/>
      <c r="V17" s="4389"/>
      <c r="W17" s="4389"/>
      <c r="X17" s="4389"/>
      <c r="Y17" s="4389"/>
      <c r="Z17" s="4389"/>
      <c r="AA17" s="4389"/>
      <c r="AB17" s="4389"/>
      <c r="AC17" s="4389"/>
      <c r="AD17" s="4389"/>
      <c r="AE17" s="4389"/>
      <c r="AF17" s="4389"/>
      <c r="AG17" s="4389"/>
      <c r="AH17" s="4389"/>
      <c r="AI17" s="4389"/>
      <c r="AJ17" s="4389"/>
      <c r="AK17" s="872"/>
      <c r="AL17" s="1029"/>
      <c r="AN17" s="205"/>
      <c r="AO17" s="202"/>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131"/>
      <c r="BN17" s="86"/>
      <c r="BO17" s="86"/>
      <c r="BP17" s="86"/>
      <c r="BQ17" s="86"/>
      <c r="BR17" s="86"/>
      <c r="BS17" s="86"/>
      <c r="BT17" s="86"/>
    </row>
    <row r="18" spans="1:72" ht="14.1" customHeight="1">
      <c r="A18" s="23"/>
      <c r="B18" s="29"/>
      <c r="AA18" s="31"/>
      <c r="AL18" s="203"/>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row>
    <row r="19" spans="1:72" ht="14.1" customHeight="1">
      <c r="A19" s="23"/>
      <c r="B19" s="200"/>
      <c r="D19" s="136" t="s">
        <v>307</v>
      </c>
      <c r="E19" s="1740" t="s">
        <v>1322</v>
      </c>
      <c r="F19" s="1740"/>
      <c r="G19" s="1740"/>
      <c r="H19" s="1740"/>
      <c r="I19" s="1740"/>
      <c r="J19" s="1740"/>
      <c r="K19" s="1740"/>
      <c r="L19" s="1740"/>
      <c r="M19" s="1740"/>
      <c r="N19" s="1740"/>
      <c r="O19" s="1740"/>
      <c r="P19" s="1740"/>
      <c r="Q19" s="1740"/>
      <c r="R19" s="1740"/>
      <c r="S19" s="1740"/>
      <c r="T19" s="1740"/>
      <c r="U19" s="1740"/>
      <c r="V19" s="1740"/>
      <c r="W19" s="1740"/>
      <c r="X19" s="1740"/>
      <c r="Y19" s="1740"/>
      <c r="Z19" s="1740"/>
      <c r="AA19" s="170"/>
      <c r="AB19" s="106"/>
      <c r="AC19" s="86"/>
      <c r="AD19" s="86"/>
      <c r="AE19" s="86"/>
      <c r="AF19" s="86"/>
      <c r="AG19" s="86"/>
      <c r="AH19" s="86"/>
      <c r="AI19" s="86"/>
      <c r="AJ19" s="86"/>
      <c r="AK19" s="86"/>
      <c r="AL19" s="17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row>
    <row r="20" spans="1:72" ht="14.1" customHeight="1">
      <c r="A20" s="23"/>
      <c r="B20" s="29"/>
      <c r="E20" s="3047"/>
      <c r="F20" s="3047"/>
      <c r="G20" s="3047"/>
      <c r="H20" s="3047"/>
      <c r="I20" s="3047"/>
      <c r="J20" s="3047"/>
      <c r="K20" s="3047"/>
      <c r="L20" s="3047"/>
      <c r="M20" s="3047"/>
      <c r="N20" s="3047"/>
      <c r="O20" s="3047"/>
      <c r="P20" s="3047"/>
      <c r="Q20" s="3047"/>
      <c r="R20" s="3047"/>
      <c r="S20" s="3047"/>
      <c r="T20" s="3047"/>
      <c r="U20" s="3047"/>
      <c r="V20" s="3047"/>
      <c r="W20" s="3047"/>
      <c r="X20" s="3047"/>
      <c r="Y20" s="3047"/>
      <c r="Z20" s="3047"/>
      <c r="AA20" s="1128"/>
      <c r="AB20" s="35"/>
      <c r="AC20" s="35"/>
      <c r="AD20" s="86"/>
      <c r="AE20" s="35"/>
      <c r="AF20" s="35"/>
      <c r="AG20" s="35"/>
      <c r="AH20" s="35"/>
      <c r="AI20" s="35"/>
      <c r="AJ20" s="35"/>
      <c r="AK20" s="35"/>
      <c r="AL20" s="203"/>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row>
    <row r="21" spans="1:72" ht="14.1" customHeight="1">
      <c r="A21" s="23"/>
      <c r="B21" s="29"/>
      <c r="D21" s="1366" t="s">
        <v>296</v>
      </c>
      <c r="E21" s="1367"/>
      <c r="F21" s="1367"/>
      <c r="G21" s="1368"/>
      <c r="H21" s="1403" t="s">
        <v>297</v>
      </c>
      <c r="I21" s="1404"/>
      <c r="J21" s="1404"/>
      <c r="K21" s="1405"/>
      <c r="L21" s="1366" t="s">
        <v>1510</v>
      </c>
      <c r="M21" s="1367"/>
      <c r="N21" s="1367"/>
      <c r="O21" s="1367"/>
      <c r="P21" s="1367"/>
      <c r="Q21" s="1367"/>
      <c r="R21" s="1367"/>
      <c r="S21" s="1367"/>
      <c r="T21" s="1367"/>
      <c r="U21" s="1367"/>
      <c r="V21" s="1367"/>
      <c r="W21" s="1368"/>
      <c r="X21" s="1366" t="s">
        <v>75</v>
      </c>
      <c r="Y21" s="1367"/>
      <c r="Z21" s="1367"/>
      <c r="AA21" s="1367"/>
      <c r="AB21" s="1367"/>
      <c r="AC21" s="1367"/>
      <c r="AD21" s="1367"/>
      <c r="AE21" s="1367"/>
      <c r="AF21" s="1367"/>
      <c r="AG21" s="1367"/>
      <c r="AH21" s="1367"/>
      <c r="AI21" s="1367"/>
      <c r="AJ21" s="1367"/>
      <c r="AK21" s="1368"/>
      <c r="AL21" s="203"/>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row>
    <row r="22" spans="1:72" ht="14.1" customHeight="1">
      <c r="A22" s="23"/>
      <c r="B22" s="200"/>
      <c r="C22" s="166"/>
      <c r="D22" s="2894"/>
      <c r="E22" s="2889"/>
      <c r="F22" s="2889"/>
      <c r="G22" s="2890"/>
      <c r="H22" s="2362"/>
      <c r="I22" s="2363"/>
      <c r="J22" s="2363"/>
      <c r="K22" s="2364"/>
      <c r="L22" s="4396"/>
      <c r="M22" s="4397"/>
      <c r="N22" s="4397"/>
      <c r="O22" s="4397"/>
      <c r="P22" s="4397"/>
      <c r="Q22" s="4397"/>
      <c r="R22" s="4397"/>
      <c r="S22" s="4397"/>
      <c r="T22" s="4397"/>
      <c r="U22" s="4397"/>
      <c r="V22" s="4397"/>
      <c r="W22" s="4398"/>
      <c r="X22" s="4396"/>
      <c r="Y22" s="4397"/>
      <c r="Z22" s="4397"/>
      <c r="AA22" s="4397"/>
      <c r="AB22" s="4397"/>
      <c r="AC22" s="4397"/>
      <c r="AD22" s="4397"/>
      <c r="AE22" s="4397"/>
      <c r="AF22" s="4397"/>
      <c r="AG22" s="4397"/>
      <c r="AH22" s="4397"/>
      <c r="AI22" s="4397"/>
      <c r="AJ22" s="4397"/>
      <c r="AK22" s="4398"/>
      <c r="AL22" s="203"/>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row>
    <row r="23" spans="1:72" ht="14.1" customHeight="1">
      <c r="A23" s="23"/>
      <c r="B23" s="208"/>
      <c r="D23" s="4390"/>
      <c r="E23" s="4391"/>
      <c r="F23" s="4391"/>
      <c r="G23" s="4392"/>
      <c r="H23" s="4342"/>
      <c r="I23" s="2864"/>
      <c r="J23" s="2864"/>
      <c r="K23" s="2865"/>
      <c r="L23" s="4399"/>
      <c r="M23" s="4400"/>
      <c r="N23" s="4400"/>
      <c r="O23" s="4400"/>
      <c r="P23" s="4400"/>
      <c r="Q23" s="4400"/>
      <c r="R23" s="4400"/>
      <c r="S23" s="4400"/>
      <c r="T23" s="4400"/>
      <c r="U23" s="4400"/>
      <c r="V23" s="4400"/>
      <c r="W23" s="4401"/>
      <c r="X23" s="4399"/>
      <c r="Y23" s="4400"/>
      <c r="Z23" s="4400"/>
      <c r="AA23" s="4400"/>
      <c r="AB23" s="4400"/>
      <c r="AC23" s="4400"/>
      <c r="AD23" s="4400"/>
      <c r="AE23" s="4400"/>
      <c r="AF23" s="4400"/>
      <c r="AG23" s="4400"/>
      <c r="AH23" s="4400"/>
      <c r="AI23" s="4400"/>
      <c r="AJ23" s="4400"/>
      <c r="AK23" s="4401"/>
      <c r="AL23" s="1029"/>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row>
    <row r="24" spans="1:72" ht="14.1" customHeight="1">
      <c r="A24" s="23"/>
      <c r="B24" s="29"/>
      <c r="C24" s="23"/>
      <c r="D24" s="4393"/>
      <c r="E24" s="4394"/>
      <c r="F24" s="4394"/>
      <c r="G24" s="4395"/>
      <c r="H24" s="2856"/>
      <c r="I24" s="2871"/>
      <c r="J24" s="2871"/>
      <c r="K24" s="2872"/>
      <c r="L24" s="4402"/>
      <c r="M24" s="4403"/>
      <c r="N24" s="4403"/>
      <c r="O24" s="4403"/>
      <c r="P24" s="4403"/>
      <c r="Q24" s="4403"/>
      <c r="R24" s="4403"/>
      <c r="S24" s="4403"/>
      <c r="T24" s="4403"/>
      <c r="U24" s="4403"/>
      <c r="V24" s="4403"/>
      <c r="W24" s="4404"/>
      <c r="X24" s="4402"/>
      <c r="Y24" s="4403"/>
      <c r="Z24" s="4403"/>
      <c r="AA24" s="4403"/>
      <c r="AB24" s="4403"/>
      <c r="AC24" s="4403"/>
      <c r="AD24" s="4403"/>
      <c r="AE24" s="4403"/>
      <c r="AF24" s="4403"/>
      <c r="AG24" s="4403"/>
      <c r="AH24" s="4403"/>
      <c r="AI24" s="4403"/>
      <c r="AJ24" s="4403"/>
      <c r="AK24" s="4404"/>
      <c r="AL24" s="203"/>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row>
    <row r="25" spans="1:72" ht="14.1" customHeight="1">
      <c r="A25" s="23"/>
      <c r="B25" s="29"/>
      <c r="C25" s="171"/>
      <c r="D25" s="2879"/>
      <c r="E25" s="2861"/>
      <c r="F25" s="2861"/>
      <c r="G25" s="2862"/>
      <c r="H25" s="4405"/>
      <c r="I25" s="4406"/>
      <c r="J25" s="4406"/>
      <c r="K25" s="4407"/>
      <c r="L25" s="4408"/>
      <c r="M25" s="4409"/>
      <c r="N25" s="4409"/>
      <c r="O25" s="4409"/>
      <c r="P25" s="4409"/>
      <c r="Q25" s="4409"/>
      <c r="R25" s="4409"/>
      <c r="S25" s="4409"/>
      <c r="T25" s="4409"/>
      <c r="U25" s="4409"/>
      <c r="V25" s="4409"/>
      <c r="W25" s="4410"/>
      <c r="X25" s="4408"/>
      <c r="Y25" s="4409"/>
      <c r="Z25" s="4409"/>
      <c r="AA25" s="4409"/>
      <c r="AB25" s="4409"/>
      <c r="AC25" s="4409"/>
      <c r="AD25" s="4409"/>
      <c r="AE25" s="4409"/>
      <c r="AF25" s="4409"/>
      <c r="AG25" s="4409"/>
      <c r="AH25" s="4409"/>
      <c r="AI25" s="4409"/>
      <c r="AJ25" s="4409"/>
      <c r="AK25" s="4410"/>
      <c r="AL25" s="177"/>
      <c r="AM25" s="86"/>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row>
    <row r="26" spans="1:72" ht="14.1" customHeight="1">
      <c r="A26" s="23"/>
      <c r="B26" s="29"/>
      <c r="C26" s="23"/>
      <c r="D26" s="4390"/>
      <c r="E26" s="4391"/>
      <c r="F26" s="4391"/>
      <c r="G26" s="4392"/>
      <c r="H26" s="4342"/>
      <c r="I26" s="2864"/>
      <c r="J26" s="2864"/>
      <c r="K26" s="2865"/>
      <c r="L26" s="4399"/>
      <c r="M26" s="4400"/>
      <c r="N26" s="4400"/>
      <c r="O26" s="4400"/>
      <c r="P26" s="4400"/>
      <c r="Q26" s="4400"/>
      <c r="R26" s="4400"/>
      <c r="S26" s="4400"/>
      <c r="T26" s="4400"/>
      <c r="U26" s="4400"/>
      <c r="V26" s="4400"/>
      <c r="W26" s="4401"/>
      <c r="X26" s="4399"/>
      <c r="Y26" s="4400"/>
      <c r="Z26" s="4400"/>
      <c r="AA26" s="4400"/>
      <c r="AB26" s="4400"/>
      <c r="AC26" s="4400"/>
      <c r="AD26" s="4400"/>
      <c r="AE26" s="4400"/>
      <c r="AF26" s="4400"/>
      <c r="AG26" s="4400"/>
      <c r="AH26" s="4400"/>
      <c r="AI26" s="4400"/>
      <c r="AJ26" s="4400"/>
      <c r="AK26" s="4401"/>
      <c r="AL26" s="203"/>
      <c r="AM26" s="35"/>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row>
    <row r="27" spans="1:72" ht="14.1" customHeight="1">
      <c r="A27" s="23"/>
      <c r="B27" s="29"/>
      <c r="C27" s="23"/>
      <c r="D27" s="2879"/>
      <c r="E27" s="2861"/>
      <c r="F27" s="2861"/>
      <c r="G27" s="2862"/>
      <c r="H27" s="2856"/>
      <c r="I27" s="2871"/>
      <c r="J27" s="2871"/>
      <c r="K27" s="2872"/>
      <c r="L27" s="4408"/>
      <c r="M27" s="4409"/>
      <c r="N27" s="4409"/>
      <c r="O27" s="4409"/>
      <c r="P27" s="4409"/>
      <c r="Q27" s="4409"/>
      <c r="R27" s="4409"/>
      <c r="S27" s="4409"/>
      <c r="T27" s="4409"/>
      <c r="U27" s="4409"/>
      <c r="V27" s="4409"/>
      <c r="W27" s="4410"/>
      <c r="X27" s="4408"/>
      <c r="Y27" s="4409"/>
      <c r="Z27" s="4409"/>
      <c r="AA27" s="4409"/>
      <c r="AB27" s="4409"/>
      <c r="AC27" s="4409"/>
      <c r="AD27" s="4409"/>
      <c r="AE27" s="4409"/>
      <c r="AF27" s="4409"/>
      <c r="AG27" s="4409"/>
      <c r="AH27" s="4409"/>
      <c r="AI27" s="4409"/>
      <c r="AJ27" s="4409"/>
      <c r="AK27" s="4410"/>
      <c r="AL27" s="32"/>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row>
    <row r="28" spans="1:72" ht="14.1" customHeight="1">
      <c r="A28" s="23"/>
      <c r="B28" s="29"/>
      <c r="C28" s="136"/>
      <c r="D28" s="2879"/>
      <c r="E28" s="2861"/>
      <c r="F28" s="2861"/>
      <c r="G28" s="2862"/>
      <c r="H28" s="4405"/>
      <c r="I28" s="4406"/>
      <c r="J28" s="4406"/>
      <c r="K28" s="4407"/>
      <c r="L28" s="4408"/>
      <c r="M28" s="4409"/>
      <c r="N28" s="4409"/>
      <c r="O28" s="4409"/>
      <c r="P28" s="4409"/>
      <c r="Q28" s="4409"/>
      <c r="R28" s="4409"/>
      <c r="S28" s="4409"/>
      <c r="T28" s="4409"/>
      <c r="U28" s="4409"/>
      <c r="V28" s="4409"/>
      <c r="W28" s="4410"/>
      <c r="X28" s="4408"/>
      <c r="Y28" s="4409"/>
      <c r="Z28" s="4409"/>
      <c r="AA28" s="4409"/>
      <c r="AB28" s="4409"/>
      <c r="AC28" s="4409"/>
      <c r="AD28" s="4409"/>
      <c r="AE28" s="4409"/>
      <c r="AF28" s="4409"/>
      <c r="AG28" s="4409"/>
      <c r="AH28" s="4409"/>
      <c r="AI28" s="4409"/>
      <c r="AJ28" s="4409"/>
      <c r="AK28" s="4410"/>
      <c r="AL28" s="32"/>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row>
    <row r="29" spans="1:72" ht="14.1" customHeight="1">
      <c r="B29" s="29"/>
      <c r="D29" s="4390"/>
      <c r="E29" s="4391"/>
      <c r="F29" s="4391"/>
      <c r="G29" s="4392"/>
      <c r="H29" s="4342"/>
      <c r="I29" s="2864"/>
      <c r="J29" s="2864"/>
      <c r="K29" s="2865"/>
      <c r="L29" s="4399"/>
      <c r="M29" s="4400"/>
      <c r="N29" s="4400"/>
      <c r="O29" s="4400"/>
      <c r="P29" s="4400"/>
      <c r="Q29" s="4400"/>
      <c r="R29" s="4400"/>
      <c r="S29" s="4400"/>
      <c r="T29" s="4400"/>
      <c r="U29" s="4400"/>
      <c r="V29" s="4400"/>
      <c r="W29" s="4401"/>
      <c r="X29" s="4399"/>
      <c r="Y29" s="4400"/>
      <c r="Z29" s="4400"/>
      <c r="AA29" s="4400"/>
      <c r="AB29" s="4400"/>
      <c r="AC29" s="4400"/>
      <c r="AD29" s="4400"/>
      <c r="AE29" s="4400"/>
      <c r="AF29" s="4400"/>
      <c r="AG29" s="4400"/>
      <c r="AH29" s="4400"/>
      <c r="AI29" s="4400"/>
      <c r="AJ29" s="4400"/>
      <c r="AK29" s="4401"/>
      <c r="AL29" s="32"/>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row>
    <row r="30" spans="1:72" ht="14.1" customHeight="1">
      <c r="A30" s="23"/>
      <c r="B30" s="29"/>
      <c r="D30" s="2879"/>
      <c r="E30" s="2861"/>
      <c r="F30" s="2861"/>
      <c r="G30" s="2862"/>
      <c r="H30" s="2856"/>
      <c r="I30" s="2871"/>
      <c r="J30" s="2871"/>
      <c r="K30" s="2872"/>
      <c r="L30" s="4408"/>
      <c r="M30" s="4409"/>
      <c r="N30" s="4409"/>
      <c r="O30" s="4409"/>
      <c r="P30" s="4409"/>
      <c r="Q30" s="4409"/>
      <c r="R30" s="4409"/>
      <c r="S30" s="4409"/>
      <c r="T30" s="4409"/>
      <c r="U30" s="4409"/>
      <c r="V30" s="4409"/>
      <c r="W30" s="4410"/>
      <c r="X30" s="4408"/>
      <c r="Y30" s="4409"/>
      <c r="Z30" s="4409"/>
      <c r="AA30" s="4409"/>
      <c r="AB30" s="4409"/>
      <c r="AC30" s="4409"/>
      <c r="AD30" s="4409"/>
      <c r="AE30" s="4409"/>
      <c r="AF30" s="4409"/>
      <c r="AG30" s="4409"/>
      <c r="AH30" s="4409"/>
      <c r="AI30" s="4409"/>
      <c r="AJ30" s="4409"/>
      <c r="AK30" s="4410"/>
      <c r="AL30" s="32"/>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row>
    <row r="31" spans="1:72" ht="14.1" customHeight="1">
      <c r="A31" s="23"/>
      <c r="B31" s="29"/>
      <c r="C31" s="136"/>
      <c r="D31" s="2879"/>
      <c r="E31" s="2861"/>
      <c r="F31" s="2861"/>
      <c r="G31" s="2862"/>
      <c r="H31" s="4405"/>
      <c r="I31" s="4406"/>
      <c r="J31" s="4406"/>
      <c r="K31" s="4407"/>
      <c r="L31" s="4408"/>
      <c r="M31" s="4409"/>
      <c r="N31" s="4409"/>
      <c r="O31" s="4409"/>
      <c r="P31" s="4409"/>
      <c r="Q31" s="4409"/>
      <c r="R31" s="4409"/>
      <c r="S31" s="4409"/>
      <c r="T31" s="4409"/>
      <c r="U31" s="4409"/>
      <c r="V31" s="4409"/>
      <c r="W31" s="4410"/>
      <c r="X31" s="4408"/>
      <c r="Y31" s="4409"/>
      <c r="Z31" s="4409"/>
      <c r="AA31" s="4409"/>
      <c r="AB31" s="4409"/>
      <c r="AC31" s="4409"/>
      <c r="AD31" s="4409"/>
      <c r="AE31" s="4409"/>
      <c r="AF31" s="4409"/>
      <c r="AG31" s="4409"/>
      <c r="AH31" s="4409"/>
      <c r="AI31" s="4409"/>
      <c r="AJ31" s="4409"/>
      <c r="AK31" s="4410"/>
      <c r="AL31" s="32"/>
    </row>
    <row r="32" spans="1:72" ht="14.1" customHeight="1">
      <c r="A32" s="23"/>
      <c r="B32" s="29"/>
      <c r="C32" s="136"/>
      <c r="D32" s="4390"/>
      <c r="E32" s="4391"/>
      <c r="F32" s="4391"/>
      <c r="G32" s="4392"/>
      <c r="H32" s="4342"/>
      <c r="I32" s="2864"/>
      <c r="J32" s="2864"/>
      <c r="K32" s="2865"/>
      <c r="L32" s="4399"/>
      <c r="M32" s="4400"/>
      <c r="N32" s="4400"/>
      <c r="O32" s="4400"/>
      <c r="P32" s="4400"/>
      <c r="Q32" s="4400"/>
      <c r="R32" s="4400"/>
      <c r="S32" s="4400"/>
      <c r="T32" s="4400"/>
      <c r="U32" s="4400"/>
      <c r="V32" s="4400"/>
      <c r="W32" s="4401"/>
      <c r="X32" s="4399"/>
      <c r="Y32" s="4400"/>
      <c r="Z32" s="4400"/>
      <c r="AA32" s="4400"/>
      <c r="AB32" s="4400"/>
      <c r="AC32" s="4400"/>
      <c r="AD32" s="4400"/>
      <c r="AE32" s="4400"/>
      <c r="AF32" s="4400"/>
      <c r="AG32" s="4400"/>
      <c r="AH32" s="4400"/>
      <c r="AI32" s="4400"/>
      <c r="AJ32" s="4400"/>
      <c r="AK32" s="4401"/>
      <c r="AL32" s="32"/>
    </row>
    <row r="33" spans="1:70" ht="14.1" customHeight="1">
      <c r="A33" s="23"/>
      <c r="B33" s="29"/>
      <c r="D33" s="2881"/>
      <c r="E33" s="2882"/>
      <c r="F33" s="2882"/>
      <c r="G33" s="2883"/>
      <c r="H33" s="2365"/>
      <c r="I33" s="2366"/>
      <c r="J33" s="2366"/>
      <c r="K33" s="2367"/>
      <c r="L33" s="4411"/>
      <c r="M33" s="4412"/>
      <c r="N33" s="4412"/>
      <c r="O33" s="4412"/>
      <c r="P33" s="4412"/>
      <c r="Q33" s="4412"/>
      <c r="R33" s="4412"/>
      <c r="S33" s="4412"/>
      <c r="T33" s="4412"/>
      <c r="U33" s="4412"/>
      <c r="V33" s="4412"/>
      <c r="W33" s="4413"/>
      <c r="X33" s="4411"/>
      <c r="Y33" s="4412"/>
      <c r="Z33" s="4412"/>
      <c r="AA33" s="4412"/>
      <c r="AB33" s="4412"/>
      <c r="AC33" s="4412"/>
      <c r="AD33" s="4412"/>
      <c r="AE33" s="4412"/>
      <c r="AF33" s="4412"/>
      <c r="AG33" s="4412"/>
      <c r="AH33" s="4412"/>
      <c r="AI33" s="4412"/>
      <c r="AJ33" s="4412"/>
      <c r="AK33" s="4413"/>
      <c r="AL33" s="1129"/>
      <c r="AM33" s="202"/>
    </row>
    <row r="34" spans="1:70" ht="14.1" customHeight="1">
      <c r="A34" s="23"/>
      <c r="B34" s="29"/>
      <c r="D34" s="282" t="s">
        <v>149</v>
      </c>
      <c r="E34" s="4414" t="s">
        <v>652</v>
      </c>
      <c r="F34" s="4414"/>
      <c r="G34" s="4414"/>
      <c r="H34" s="4414"/>
      <c r="I34" s="4414"/>
      <c r="J34" s="4414"/>
      <c r="K34" s="4414"/>
      <c r="L34" s="4414"/>
      <c r="M34" s="4414"/>
      <c r="N34" s="4414"/>
      <c r="O34" s="4414"/>
      <c r="P34" s="4414"/>
      <c r="Q34" s="4414"/>
      <c r="R34" s="4414"/>
      <c r="S34" s="4414"/>
      <c r="T34" s="4414"/>
      <c r="U34" s="4414"/>
      <c r="V34" s="4414"/>
      <c r="W34" s="4414"/>
      <c r="X34" s="4414"/>
      <c r="Y34" s="4414"/>
      <c r="AA34" s="1130" t="s">
        <v>15</v>
      </c>
      <c r="AB34" s="2733" t="s">
        <v>1759</v>
      </c>
      <c r="AC34" s="2733"/>
      <c r="AD34" s="2733"/>
      <c r="AE34" s="2733"/>
      <c r="AF34" s="2733"/>
      <c r="AG34" s="2733"/>
      <c r="AH34" s="2733"/>
      <c r="AI34" s="2733"/>
      <c r="AJ34" s="2733"/>
      <c r="AK34" s="2733"/>
      <c r="AL34" s="32"/>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row>
    <row r="35" spans="1:70" ht="14.1" customHeight="1">
      <c r="A35" s="23"/>
      <c r="B35" s="200"/>
      <c r="C35" s="166"/>
      <c r="AA35" s="31"/>
      <c r="AB35" s="1707"/>
      <c r="AC35" s="1707"/>
      <c r="AD35" s="1707"/>
      <c r="AE35" s="1707"/>
      <c r="AF35" s="1707"/>
      <c r="AG35" s="1707"/>
      <c r="AH35" s="1707"/>
      <c r="AI35" s="1707"/>
      <c r="AJ35" s="1707"/>
      <c r="AK35" s="1707"/>
      <c r="AL35" s="32"/>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row>
    <row r="36" spans="1:70" ht="14.1" customHeight="1">
      <c r="A36" s="23"/>
      <c r="B36" s="29"/>
      <c r="D36" s="171" t="s">
        <v>308</v>
      </c>
      <c r="E36" s="1740" t="s">
        <v>1323</v>
      </c>
      <c r="F36" s="1740"/>
      <c r="G36" s="1740"/>
      <c r="H36" s="1740"/>
      <c r="I36" s="1740"/>
      <c r="J36" s="1740"/>
      <c r="K36" s="1740"/>
      <c r="L36" s="1740"/>
      <c r="M36" s="1740"/>
      <c r="N36" s="1740"/>
      <c r="O36" s="1740"/>
      <c r="P36" s="1740"/>
      <c r="Q36" s="1740"/>
      <c r="R36" s="1740"/>
      <c r="S36" s="1740"/>
      <c r="T36" s="1740"/>
      <c r="U36" s="1740"/>
      <c r="V36" s="1740"/>
      <c r="W36" s="1740"/>
      <c r="X36" s="1740"/>
      <c r="Y36" s="1740"/>
      <c r="AA36" s="31"/>
      <c r="AB36" s="1707"/>
      <c r="AC36" s="1707"/>
      <c r="AD36" s="1707"/>
      <c r="AE36" s="1707"/>
      <c r="AF36" s="1707"/>
      <c r="AG36" s="1707"/>
      <c r="AH36" s="1707"/>
      <c r="AI36" s="1707"/>
      <c r="AJ36" s="1707"/>
      <c r="AK36" s="1707"/>
      <c r="AL36" s="32"/>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row>
    <row r="37" spans="1:70" ht="14.1" customHeight="1">
      <c r="A37" s="23"/>
      <c r="B37" s="29"/>
      <c r="C37" s="136"/>
      <c r="D37" s="165"/>
      <c r="E37" s="1740"/>
      <c r="F37" s="1740"/>
      <c r="G37" s="1740"/>
      <c r="H37" s="1740"/>
      <c r="I37" s="1740"/>
      <c r="J37" s="1740"/>
      <c r="K37" s="1740"/>
      <c r="L37" s="1740"/>
      <c r="M37" s="1740"/>
      <c r="N37" s="1740"/>
      <c r="O37" s="1740"/>
      <c r="P37" s="1740"/>
      <c r="Q37" s="1740"/>
      <c r="R37" s="1740"/>
      <c r="S37" s="1740"/>
      <c r="T37" s="1740"/>
      <c r="U37" s="1740"/>
      <c r="V37" s="1740"/>
      <c r="W37" s="1740"/>
      <c r="X37" s="1740"/>
      <c r="Y37" s="1740"/>
      <c r="AA37" s="169" t="s">
        <v>149</v>
      </c>
      <c r="AB37" s="1707" t="s">
        <v>1511</v>
      </c>
      <c r="AC37" s="1707"/>
      <c r="AD37" s="1707"/>
      <c r="AE37" s="1707"/>
      <c r="AF37" s="1707"/>
      <c r="AG37" s="1707"/>
      <c r="AH37" s="1707"/>
      <c r="AI37" s="1707"/>
      <c r="AJ37" s="1707"/>
      <c r="AK37" s="1707"/>
      <c r="AL37" s="3041"/>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row>
    <row r="38" spans="1:70" ht="14.1" customHeight="1">
      <c r="A38" s="23"/>
      <c r="B38" s="29"/>
      <c r="C38" s="23"/>
      <c r="D38" s="136" t="s">
        <v>464</v>
      </c>
      <c r="E38" s="1737" t="s">
        <v>654</v>
      </c>
      <c r="F38" s="1737"/>
      <c r="G38" s="1737"/>
      <c r="H38" s="1737"/>
      <c r="I38" s="1737"/>
      <c r="J38" s="1737"/>
      <c r="K38" s="1737"/>
      <c r="L38" s="1737"/>
      <c r="M38" s="1737"/>
      <c r="N38" s="1737"/>
      <c r="O38" s="1737"/>
      <c r="P38" s="1737"/>
      <c r="Q38" s="1737"/>
      <c r="R38" s="1737"/>
      <c r="S38" s="1737"/>
      <c r="T38" s="1737"/>
      <c r="U38" s="1737"/>
      <c r="V38" s="1737"/>
      <c r="W38" s="1737"/>
      <c r="X38" s="1737"/>
      <c r="Y38" s="1737"/>
      <c r="Z38" s="1737"/>
      <c r="AA38" s="162"/>
      <c r="AB38" s="1707" t="s">
        <v>1512</v>
      </c>
      <c r="AC38" s="1707"/>
      <c r="AD38" s="1707"/>
      <c r="AE38" s="1707"/>
      <c r="AF38" s="1707"/>
      <c r="AG38" s="1707"/>
      <c r="AH38" s="1707"/>
      <c r="AI38" s="1707"/>
      <c r="AJ38" s="1707"/>
      <c r="AK38" s="1707"/>
      <c r="AL38" s="32"/>
    </row>
    <row r="39" spans="1:70" ht="14.1" customHeight="1">
      <c r="A39" s="23"/>
      <c r="B39" s="29"/>
      <c r="C39" s="23"/>
      <c r="E39" s="4389"/>
      <c r="F39" s="4389"/>
      <c r="G39" s="4389"/>
      <c r="H39" s="4389"/>
      <c r="I39" s="4389"/>
      <c r="J39" s="4389"/>
      <c r="K39" s="4389"/>
      <c r="L39" s="4389"/>
      <c r="M39" s="4389"/>
      <c r="N39" s="4389"/>
      <c r="O39" s="4389"/>
      <c r="P39" s="4389"/>
      <c r="Q39" s="4389"/>
      <c r="R39" s="4389"/>
      <c r="S39" s="4389"/>
      <c r="T39" s="4389"/>
      <c r="U39" s="4389"/>
      <c r="V39" s="4389"/>
      <c r="W39" s="4389"/>
      <c r="X39" s="4389"/>
      <c r="Y39" s="4389"/>
      <c r="AA39" s="162"/>
      <c r="AB39" s="1707" t="s">
        <v>1513</v>
      </c>
      <c r="AC39" s="1707"/>
      <c r="AD39" s="1707"/>
      <c r="AE39" s="1707"/>
      <c r="AF39" s="1707"/>
      <c r="AG39" s="1707"/>
      <c r="AH39" s="1707"/>
      <c r="AI39" s="1707"/>
      <c r="AJ39" s="1707"/>
      <c r="AK39" s="1707"/>
      <c r="AL39" s="32"/>
    </row>
    <row r="40" spans="1:70" ht="14.1" customHeight="1">
      <c r="A40" s="23"/>
      <c r="B40" s="29"/>
      <c r="C40" s="23"/>
      <c r="E40" s="4389"/>
      <c r="F40" s="4389"/>
      <c r="G40" s="4389"/>
      <c r="H40" s="4389"/>
      <c r="I40" s="4389"/>
      <c r="J40" s="4389"/>
      <c r="K40" s="4389"/>
      <c r="L40" s="4389"/>
      <c r="M40" s="4389"/>
      <c r="N40" s="4389"/>
      <c r="O40" s="4389"/>
      <c r="P40" s="4389"/>
      <c r="Q40" s="4389"/>
      <c r="R40" s="4389"/>
      <c r="S40" s="4389"/>
      <c r="T40" s="4389"/>
      <c r="U40" s="4389"/>
      <c r="V40" s="4389"/>
      <c r="W40" s="4389"/>
      <c r="X40" s="4389"/>
      <c r="Y40" s="4389"/>
      <c r="AA40" s="169"/>
      <c r="AB40" s="1707"/>
      <c r="AC40" s="1707"/>
      <c r="AD40" s="1707"/>
      <c r="AE40" s="1707"/>
      <c r="AF40" s="1707"/>
      <c r="AG40" s="1707"/>
      <c r="AH40" s="1707"/>
      <c r="AI40" s="1707"/>
      <c r="AJ40" s="1707"/>
      <c r="AK40" s="1707"/>
      <c r="AL40" s="32"/>
    </row>
    <row r="41" spans="1:70" ht="14.1" customHeight="1">
      <c r="A41" s="23"/>
      <c r="B41" s="29"/>
      <c r="AA41" s="162"/>
      <c r="AB41" s="1707" t="s">
        <v>1514</v>
      </c>
      <c r="AC41" s="1707"/>
      <c r="AD41" s="1707"/>
      <c r="AE41" s="1707"/>
      <c r="AF41" s="1707"/>
      <c r="AG41" s="1707"/>
      <c r="AH41" s="1707"/>
      <c r="AI41" s="1707"/>
      <c r="AJ41" s="1707"/>
      <c r="AK41" s="1707"/>
      <c r="AL41" s="161"/>
    </row>
    <row r="42" spans="1:70" ht="14.1" customHeight="1">
      <c r="A42" s="23"/>
      <c r="B42" s="29"/>
      <c r="D42" s="136" t="s">
        <v>1386</v>
      </c>
      <c r="E42" s="22" t="s">
        <v>1760</v>
      </c>
      <c r="AA42" s="39"/>
      <c r="AB42" s="1707"/>
      <c r="AC42" s="1707"/>
      <c r="AD42" s="1707"/>
      <c r="AE42" s="1707"/>
      <c r="AF42" s="1707"/>
      <c r="AG42" s="1707"/>
      <c r="AH42" s="1707"/>
      <c r="AI42" s="1707"/>
      <c r="AJ42" s="1707"/>
      <c r="AK42" s="1707"/>
      <c r="AL42" s="161"/>
    </row>
    <row r="43" spans="1:70" ht="14.1" customHeight="1">
      <c r="A43" s="23"/>
      <c r="B43" s="29"/>
      <c r="C43" s="23"/>
      <c r="D43" s="136" t="s">
        <v>126</v>
      </c>
      <c r="E43" s="1995" t="s">
        <v>911</v>
      </c>
      <c r="F43" s="1995"/>
      <c r="G43" s="1995"/>
      <c r="H43" s="1995"/>
      <c r="I43" s="1995"/>
      <c r="J43" s="4415"/>
      <c r="K43" s="4415"/>
      <c r="L43" s="4415"/>
      <c r="M43" s="4415"/>
      <c r="N43" s="4415"/>
      <c r="O43" s="4415"/>
      <c r="P43" s="4415"/>
      <c r="Q43" s="4415"/>
      <c r="R43" s="4415"/>
      <c r="S43" s="4415"/>
      <c r="T43" s="4415"/>
      <c r="U43" s="4415"/>
      <c r="V43" s="4415"/>
      <c r="W43" s="4415"/>
      <c r="X43" s="4415"/>
      <c r="Y43" s="4415"/>
      <c r="Z43" s="172" t="s">
        <v>912</v>
      </c>
      <c r="AA43" s="1131" t="s">
        <v>149</v>
      </c>
      <c r="AB43" s="4416" t="s">
        <v>1226</v>
      </c>
      <c r="AC43" s="4416"/>
      <c r="AD43" s="4416"/>
      <c r="AE43" s="4416"/>
      <c r="AF43" s="4416"/>
      <c r="AG43" s="4416"/>
      <c r="AH43" s="4416"/>
      <c r="AI43" s="4416"/>
      <c r="AJ43" s="4416"/>
      <c r="AK43" s="4416"/>
      <c r="AL43" s="161"/>
    </row>
    <row r="44" spans="1:70" ht="14.1" customHeight="1">
      <c r="A44" s="23"/>
      <c r="B44" s="198"/>
      <c r="C44" s="23"/>
      <c r="D44" s="171" t="s">
        <v>126</v>
      </c>
      <c r="E44" s="4417" t="s">
        <v>913</v>
      </c>
      <c r="F44" s="4417"/>
      <c r="G44" s="4417"/>
      <c r="H44" s="4417"/>
      <c r="I44" s="4417"/>
      <c r="J44" s="4418"/>
      <c r="K44" s="4418"/>
      <c r="L44" s="4418"/>
      <c r="M44" s="4418"/>
      <c r="N44" s="4418"/>
      <c r="O44" s="4418"/>
      <c r="P44" s="4418"/>
      <c r="Q44" s="4418"/>
      <c r="R44" s="4418"/>
      <c r="S44" s="4418"/>
      <c r="T44" s="4418"/>
      <c r="U44" s="4418"/>
      <c r="V44" s="4418"/>
      <c r="W44" s="4418"/>
      <c r="X44" s="4418"/>
      <c r="Y44" s="4418"/>
      <c r="Z44" s="165" t="s">
        <v>912</v>
      </c>
      <c r="AA44" s="31"/>
      <c r="AB44" s="4416"/>
      <c r="AC44" s="4416"/>
      <c r="AD44" s="4416"/>
      <c r="AE44" s="4416"/>
      <c r="AF44" s="4416"/>
      <c r="AG44" s="4416"/>
      <c r="AH44" s="4416"/>
      <c r="AI44" s="4416"/>
      <c r="AJ44" s="4416"/>
      <c r="AK44" s="4416"/>
      <c r="AL44" s="161"/>
    </row>
    <row r="45" spans="1:70" ht="14.1" customHeight="1">
      <c r="A45" s="23"/>
      <c r="B45" s="34"/>
      <c r="D45" s="136" t="s">
        <v>126</v>
      </c>
      <c r="E45" s="4417" t="s">
        <v>1761</v>
      </c>
      <c r="F45" s="4417"/>
      <c r="G45" s="4417"/>
      <c r="H45" s="4417"/>
      <c r="I45" s="4417"/>
      <c r="J45" s="47"/>
      <c r="K45" s="1737" t="s">
        <v>1174</v>
      </c>
      <c r="L45" s="1737"/>
      <c r="M45" s="1737"/>
      <c r="O45" s="1737" t="s">
        <v>1175</v>
      </c>
      <c r="P45" s="1737"/>
      <c r="Q45" s="1737"/>
      <c r="R45" s="1737"/>
      <c r="S45" s="1737"/>
      <c r="T45" s="1737"/>
      <c r="V45" s="1737" t="s">
        <v>161</v>
      </c>
      <c r="W45" s="1737"/>
      <c r="X45" s="1737"/>
      <c r="Y45" s="1737"/>
      <c r="Z45" s="165" t="s">
        <v>912</v>
      </c>
      <c r="AA45" s="31"/>
      <c r="AB45" s="4416"/>
      <c r="AC45" s="4416"/>
      <c r="AD45" s="4416"/>
      <c r="AE45" s="4416"/>
      <c r="AF45" s="4416"/>
      <c r="AG45" s="4416"/>
      <c r="AH45" s="4416"/>
      <c r="AI45" s="4416"/>
      <c r="AJ45" s="4416"/>
      <c r="AK45" s="4416"/>
      <c r="AL45" s="161"/>
    </row>
    <row r="46" spans="1:70" ht="14.1" customHeight="1">
      <c r="A46" s="23"/>
      <c r="B46" s="34"/>
      <c r="D46" s="136" t="s">
        <v>126</v>
      </c>
      <c r="E46" s="1740" t="s">
        <v>914</v>
      </c>
      <c r="F46" s="1740"/>
      <c r="G46" s="1740"/>
      <c r="H46" s="1740"/>
      <c r="I46" s="1740"/>
      <c r="J46" s="1740"/>
      <c r="K46" s="1740"/>
      <c r="L46" s="1740"/>
      <c r="M46" s="1740"/>
      <c r="N46" s="1740"/>
      <c r="O46" s="1740"/>
      <c r="P46" s="1740"/>
      <c r="Q46" s="1740"/>
      <c r="R46" s="1740"/>
      <c r="S46" s="1740"/>
      <c r="T46" s="1740"/>
      <c r="U46" s="1740"/>
      <c r="V46" s="1740"/>
      <c r="W46" s="1740"/>
      <c r="X46" s="1740"/>
      <c r="Y46" s="1740"/>
      <c r="AA46" s="31"/>
      <c r="AB46" s="4416"/>
      <c r="AC46" s="4416"/>
      <c r="AD46" s="4416"/>
      <c r="AE46" s="4416"/>
      <c r="AF46" s="4416"/>
      <c r="AG46" s="4416"/>
      <c r="AH46" s="4416"/>
      <c r="AI46" s="4416"/>
      <c r="AJ46" s="4416"/>
      <c r="AK46" s="4416"/>
      <c r="AL46" s="161"/>
    </row>
    <row r="47" spans="1:70" ht="14.1" customHeight="1">
      <c r="A47" s="23"/>
      <c r="B47" s="29"/>
      <c r="E47" s="1740"/>
      <c r="F47" s="1740"/>
      <c r="G47" s="1740"/>
      <c r="H47" s="1740"/>
      <c r="I47" s="1740"/>
      <c r="J47" s="1740"/>
      <c r="K47" s="1740"/>
      <c r="L47" s="1740"/>
      <c r="M47" s="1740"/>
      <c r="N47" s="1740"/>
      <c r="O47" s="1740"/>
      <c r="P47" s="1740"/>
      <c r="Q47" s="1740"/>
      <c r="R47" s="1740"/>
      <c r="S47" s="1740"/>
      <c r="T47" s="1740"/>
      <c r="U47" s="1740"/>
      <c r="V47" s="1740"/>
      <c r="W47" s="1740"/>
      <c r="X47" s="1740"/>
      <c r="Y47" s="1740"/>
      <c r="AA47" s="169" t="s">
        <v>149</v>
      </c>
      <c r="AB47" s="1707" t="s">
        <v>1803</v>
      </c>
      <c r="AC47" s="1707"/>
      <c r="AD47" s="1707"/>
      <c r="AE47" s="1707"/>
      <c r="AF47" s="1707"/>
      <c r="AG47" s="1707"/>
      <c r="AH47" s="1707"/>
      <c r="AI47" s="1707"/>
      <c r="AJ47" s="1707"/>
      <c r="AK47" s="1707"/>
      <c r="AL47" s="161"/>
    </row>
    <row r="48" spans="1:70" ht="14.1" customHeight="1">
      <c r="A48" s="23"/>
      <c r="B48" s="208"/>
      <c r="AA48" s="176"/>
      <c r="AB48" s="1707"/>
      <c r="AC48" s="1707"/>
      <c r="AD48" s="1707"/>
      <c r="AE48" s="1707"/>
      <c r="AF48" s="1707"/>
      <c r="AG48" s="1707"/>
      <c r="AH48" s="1707"/>
      <c r="AI48" s="1707"/>
      <c r="AJ48" s="1707"/>
      <c r="AK48" s="1707"/>
      <c r="AL48" s="161"/>
    </row>
    <row r="49" spans="1:38" ht="14.1" customHeight="1">
      <c r="A49" s="23"/>
      <c r="B49" s="1736" t="s">
        <v>493</v>
      </c>
      <c r="C49" s="1462"/>
      <c r="D49" s="1737" t="s">
        <v>1509</v>
      </c>
      <c r="E49" s="1737"/>
      <c r="F49" s="1737"/>
      <c r="G49" s="1737"/>
      <c r="H49" s="1737"/>
      <c r="I49" s="1737"/>
      <c r="J49" s="1737"/>
      <c r="K49" s="1737"/>
      <c r="L49" s="1737"/>
      <c r="M49" s="1737"/>
      <c r="N49" s="1737"/>
      <c r="O49" s="1737"/>
      <c r="P49" s="1737"/>
      <c r="Q49" s="1737"/>
      <c r="R49" s="1737"/>
      <c r="S49" s="1737"/>
      <c r="T49" s="1737"/>
      <c r="U49" s="1737"/>
      <c r="V49" s="1737"/>
      <c r="W49" s="1737"/>
      <c r="X49" s="1737"/>
      <c r="Y49" s="1737"/>
      <c r="AA49" s="169"/>
      <c r="AB49" s="1707"/>
      <c r="AC49" s="1707"/>
      <c r="AD49" s="1707"/>
      <c r="AE49" s="1707"/>
      <c r="AF49" s="1707"/>
      <c r="AG49" s="1707"/>
      <c r="AH49" s="1707"/>
      <c r="AI49" s="1707"/>
      <c r="AJ49" s="1707"/>
      <c r="AK49" s="1707"/>
      <c r="AL49" s="177"/>
    </row>
    <row r="50" spans="1:38" ht="14.1" customHeight="1">
      <c r="A50" s="23"/>
      <c r="B50" s="34"/>
      <c r="D50" s="171" t="s">
        <v>469</v>
      </c>
      <c r="E50" s="1740" t="s">
        <v>915</v>
      </c>
      <c r="F50" s="1740"/>
      <c r="G50" s="1740"/>
      <c r="H50" s="1740"/>
      <c r="I50" s="1740"/>
      <c r="J50" s="1740"/>
      <c r="K50" s="1740"/>
      <c r="L50" s="1740"/>
      <c r="M50" s="1740"/>
      <c r="N50" s="1740"/>
      <c r="O50" s="1740"/>
      <c r="P50" s="1740"/>
      <c r="Q50" s="1740"/>
      <c r="R50" s="1740"/>
      <c r="S50" s="1740"/>
      <c r="T50" s="1740"/>
      <c r="U50" s="1740"/>
      <c r="V50" s="1740"/>
      <c r="W50" s="1740"/>
      <c r="X50" s="1740"/>
      <c r="Y50" s="1740"/>
      <c r="AA50" s="176"/>
      <c r="AB50" s="1707"/>
      <c r="AC50" s="1707"/>
      <c r="AD50" s="1707"/>
      <c r="AE50" s="1707"/>
      <c r="AF50" s="1707"/>
      <c r="AG50" s="1707"/>
      <c r="AH50" s="1707"/>
      <c r="AI50" s="1707"/>
      <c r="AJ50" s="1707"/>
      <c r="AK50" s="1707"/>
      <c r="AL50" s="161"/>
    </row>
    <row r="51" spans="1:38" ht="14.1" customHeight="1">
      <c r="B51" s="34"/>
      <c r="C51" s="171"/>
      <c r="D51" s="168"/>
      <c r="E51" s="1740"/>
      <c r="F51" s="1740"/>
      <c r="G51" s="1740"/>
      <c r="H51" s="1740"/>
      <c r="I51" s="1740"/>
      <c r="J51" s="1740"/>
      <c r="K51" s="1740"/>
      <c r="L51" s="1740"/>
      <c r="M51" s="1740"/>
      <c r="N51" s="1740"/>
      <c r="O51" s="1740"/>
      <c r="P51" s="1740"/>
      <c r="Q51" s="1740"/>
      <c r="R51" s="1740"/>
      <c r="S51" s="1740"/>
      <c r="T51" s="1740"/>
      <c r="U51" s="1740"/>
      <c r="V51" s="1740"/>
      <c r="W51" s="1740"/>
      <c r="X51" s="1740"/>
      <c r="Y51" s="1740"/>
      <c r="AA51" s="176"/>
      <c r="AB51" s="1707"/>
      <c r="AC51" s="1707"/>
      <c r="AD51" s="1707"/>
      <c r="AE51" s="1707"/>
      <c r="AF51" s="1707"/>
      <c r="AG51" s="1707"/>
      <c r="AH51" s="1707"/>
      <c r="AI51" s="1707"/>
      <c r="AJ51" s="1707"/>
      <c r="AK51" s="1707"/>
      <c r="AL51" s="161"/>
    </row>
    <row r="52" spans="1:38" ht="14.1" customHeight="1">
      <c r="B52" s="34"/>
      <c r="AA52" s="31"/>
      <c r="AB52" s="1707"/>
      <c r="AC52" s="1707"/>
      <c r="AD52" s="1707"/>
      <c r="AE52" s="1707"/>
      <c r="AF52" s="1707"/>
      <c r="AG52" s="1707"/>
      <c r="AH52" s="1707"/>
      <c r="AI52" s="1707"/>
      <c r="AJ52" s="1707"/>
      <c r="AK52" s="1707"/>
      <c r="AL52" s="1132"/>
    </row>
    <row r="53" spans="1:38" ht="14.1" customHeight="1">
      <c r="A53" s="23"/>
      <c r="B53" s="34"/>
      <c r="D53" s="136" t="s">
        <v>467</v>
      </c>
      <c r="E53" s="1740" t="s">
        <v>655</v>
      </c>
      <c r="F53" s="1740"/>
      <c r="G53" s="1740"/>
      <c r="H53" s="1740"/>
      <c r="I53" s="1740"/>
      <c r="J53" s="1740"/>
      <c r="K53" s="1740"/>
      <c r="L53" s="1740"/>
      <c r="M53" s="1740"/>
      <c r="N53" s="1740"/>
      <c r="O53" s="1740"/>
      <c r="P53" s="1740"/>
      <c r="Q53" s="1740"/>
      <c r="R53" s="1740"/>
      <c r="S53" s="1740"/>
      <c r="T53" s="1740"/>
      <c r="U53" s="1740"/>
      <c r="V53" s="1740"/>
      <c r="W53" s="1740"/>
      <c r="X53" s="1740"/>
      <c r="Y53" s="1740"/>
      <c r="AA53" s="176" t="s">
        <v>15</v>
      </c>
      <c r="AB53" s="1707" t="s">
        <v>996</v>
      </c>
      <c r="AC53" s="1707"/>
      <c r="AD53" s="1707"/>
      <c r="AE53" s="1707"/>
      <c r="AF53" s="1707"/>
      <c r="AG53" s="1707"/>
      <c r="AH53" s="1707"/>
      <c r="AI53" s="1707"/>
      <c r="AJ53" s="1707"/>
      <c r="AK53" s="1707"/>
      <c r="AL53" s="1133"/>
    </row>
    <row r="54" spans="1:38" ht="14.1" customHeight="1">
      <c r="A54" s="23"/>
      <c r="B54" s="34"/>
      <c r="D54" s="165"/>
      <c r="E54" s="1740"/>
      <c r="F54" s="1740"/>
      <c r="G54" s="1740"/>
      <c r="H54" s="1740"/>
      <c r="I54" s="1740"/>
      <c r="J54" s="1740"/>
      <c r="K54" s="1740"/>
      <c r="L54" s="1740"/>
      <c r="M54" s="1740"/>
      <c r="N54" s="1740"/>
      <c r="O54" s="1740"/>
      <c r="P54" s="1740"/>
      <c r="Q54" s="1740"/>
      <c r="R54" s="1740"/>
      <c r="S54" s="1740"/>
      <c r="T54" s="1740"/>
      <c r="U54" s="1740"/>
      <c r="V54" s="1740"/>
      <c r="W54" s="1740"/>
      <c r="X54" s="1740"/>
      <c r="Y54" s="1740"/>
      <c r="AA54" s="169"/>
      <c r="AB54" s="1707"/>
      <c r="AC54" s="1707"/>
      <c r="AD54" s="1707"/>
      <c r="AE54" s="1707"/>
      <c r="AF54" s="1707"/>
      <c r="AG54" s="1707"/>
      <c r="AH54" s="1707"/>
      <c r="AI54" s="1707"/>
      <c r="AJ54" s="1707"/>
      <c r="AK54" s="1707"/>
      <c r="AL54" s="1133"/>
    </row>
    <row r="55" spans="1:38" ht="14.1" customHeight="1">
      <c r="A55" s="23"/>
      <c r="B55" s="34"/>
      <c r="AA55" s="31"/>
      <c r="AB55" s="1707"/>
      <c r="AC55" s="1707"/>
      <c r="AD55" s="1707"/>
      <c r="AE55" s="1707"/>
      <c r="AF55" s="1707"/>
      <c r="AG55" s="1707"/>
      <c r="AH55" s="1707"/>
      <c r="AI55" s="1707"/>
      <c r="AJ55" s="1707"/>
      <c r="AK55" s="1707"/>
      <c r="AL55" s="1133"/>
    </row>
    <row r="56" spans="1:38" ht="14.1" customHeight="1">
      <c r="A56" s="23"/>
      <c r="B56" s="34"/>
      <c r="D56" s="136" t="s">
        <v>594</v>
      </c>
      <c r="E56" s="1740" t="s">
        <v>1328</v>
      </c>
      <c r="F56" s="1740"/>
      <c r="G56" s="1740"/>
      <c r="H56" s="1740"/>
      <c r="I56" s="1740"/>
      <c r="J56" s="1740"/>
      <c r="K56" s="1740"/>
      <c r="L56" s="1740"/>
      <c r="M56" s="1740"/>
      <c r="N56" s="1740"/>
      <c r="O56" s="1740"/>
      <c r="P56" s="1740"/>
      <c r="Q56" s="1740"/>
      <c r="R56" s="1740"/>
      <c r="S56" s="1740"/>
      <c r="T56" s="1740"/>
      <c r="U56" s="1740"/>
      <c r="V56" s="1740"/>
      <c r="W56" s="1740"/>
      <c r="X56" s="1740"/>
      <c r="Y56" s="1740"/>
      <c r="Z56" s="165"/>
      <c r="AA56" s="31"/>
      <c r="AB56" s="1707"/>
      <c r="AC56" s="1707"/>
      <c r="AD56" s="1707"/>
      <c r="AE56" s="1707"/>
      <c r="AF56" s="1707"/>
      <c r="AG56" s="1707"/>
      <c r="AH56" s="1707"/>
      <c r="AI56" s="1707"/>
      <c r="AJ56" s="1707"/>
      <c r="AK56" s="1707"/>
      <c r="AL56" s="203"/>
    </row>
    <row r="57" spans="1:38" ht="14.1" customHeight="1">
      <c r="A57" s="23"/>
      <c r="B57" s="34"/>
      <c r="E57" s="1740"/>
      <c r="F57" s="1740"/>
      <c r="G57" s="1740"/>
      <c r="H57" s="1740"/>
      <c r="I57" s="1740"/>
      <c r="J57" s="1740"/>
      <c r="K57" s="1740"/>
      <c r="L57" s="1740"/>
      <c r="M57" s="1740"/>
      <c r="N57" s="1740"/>
      <c r="O57" s="1740"/>
      <c r="P57" s="1740"/>
      <c r="Q57" s="1740"/>
      <c r="R57" s="1740"/>
      <c r="S57" s="1740"/>
      <c r="T57" s="1740"/>
      <c r="U57" s="1740"/>
      <c r="V57" s="1740"/>
      <c r="W57" s="1740"/>
      <c r="X57" s="1740"/>
      <c r="Y57" s="1740"/>
      <c r="Z57" s="165"/>
      <c r="AA57" s="169" t="s">
        <v>126</v>
      </c>
      <c r="AB57" s="1707" t="s">
        <v>1306</v>
      </c>
      <c r="AC57" s="1707"/>
      <c r="AD57" s="1707"/>
      <c r="AE57" s="1707"/>
      <c r="AF57" s="1707"/>
      <c r="AG57" s="1707"/>
      <c r="AH57" s="1707"/>
      <c r="AI57" s="1707"/>
      <c r="AJ57" s="1707"/>
      <c r="AK57" s="1707"/>
      <c r="AL57" s="161"/>
    </row>
    <row r="58" spans="1:38" ht="14.1" customHeight="1">
      <c r="A58" s="23"/>
      <c r="B58" s="34"/>
      <c r="E58" s="168"/>
      <c r="F58" s="168"/>
      <c r="G58" s="168"/>
      <c r="H58" s="168"/>
      <c r="I58" s="168"/>
      <c r="J58" s="168"/>
      <c r="K58" s="168"/>
      <c r="L58" s="168"/>
      <c r="M58" s="168"/>
      <c r="N58" s="168"/>
      <c r="O58" s="168"/>
      <c r="P58" s="168"/>
      <c r="Q58" s="168"/>
      <c r="R58" s="168"/>
      <c r="S58" s="168"/>
      <c r="T58" s="168"/>
      <c r="U58" s="168"/>
      <c r="V58" s="168"/>
      <c r="W58" s="168"/>
      <c r="X58" s="168"/>
      <c r="Y58" s="168"/>
      <c r="Z58" s="165"/>
      <c r="AA58" s="169"/>
      <c r="AB58" s="1707"/>
      <c r="AC58" s="1707"/>
      <c r="AD58" s="1707"/>
      <c r="AE58" s="1707"/>
      <c r="AF58" s="1707"/>
      <c r="AG58" s="1707"/>
      <c r="AH58" s="1707"/>
      <c r="AI58" s="1707"/>
      <c r="AJ58" s="1707"/>
      <c r="AK58" s="1707"/>
      <c r="AL58" s="161"/>
    </row>
    <row r="59" spans="1:38" ht="14.1" customHeight="1">
      <c r="A59" s="23"/>
      <c r="B59" s="34"/>
      <c r="D59" s="171" t="s">
        <v>38</v>
      </c>
      <c r="E59" s="1740" t="s">
        <v>1515</v>
      </c>
      <c r="F59" s="1740"/>
      <c r="G59" s="1740"/>
      <c r="H59" s="1740"/>
      <c r="I59" s="1740"/>
      <c r="J59" s="1740"/>
      <c r="K59" s="1740"/>
      <c r="L59" s="1740"/>
      <c r="M59" s="1740"/>
      <c r="N59" s="1740"/>
      <c r="O59" s="1740"/>
      <c r="P59" s="1740"/>
      <c r="Q59" s="1740"/>
      <c r="R59" s="1740"/>
      <c r="S59" s="1740"/>
      <c r="T59" s="1740"/>
      <c r="U59" s="1740"/>
      <c r="V59" s="1740"/>
      <c r="W59" s="1740"/>
      <c r="X59" s="1740"/>
      <c r="Y59" s="1740"/>
      <c r="Z59" s="165"/>
      <c r="AA59" s="169"/>
      <c r="AB59" s="1707"/>
      <c r="AC59" s="1707"/>
      <c r="AD59" s="1707"/>
      <c r="AE59" s="1707"/>
      <c r="AF59" s="1707"/>
      <c r="AG59" s="1707"/>
      <c r="AH59" s="1707"/>
      <c r="AI59" s="1707"/>
      <c r="AJ59" s="1707"/>
      <c r="AK59" s="1707"/>
      <c r="AL59" s="161"/>
    </row>
    <row r="60" spans="1:38" ht="14.1" customHeight="1">
      <c r="A60" s="23"/>
      <c r="B60" s="29"/>
      <c r="C60" s="23"/>
      <c r="D60" s="165"/>
      <c r="E60" s="1740"/>
      <c r="F60" s="1740"/>
      <c r="G60" s="1740"/>
      <c r="H60" s="1740"/>
      <c r="I60" s="1740"/>
      <c r="J60" s="1740"/>
      <c r="K60" s="1740"/>
      <c r="L60" s="1740"/>
      <c r="M60" s="1740"/>
      <c r="N60" s="1740"/>
      <c r="O60" s="1740"/>
      <c r="P60" s="1740"/>
      <c r="Q60" s="1740"/>
      <c r="R60" s="1740"/>
      <c r="S60" s="1740"/>
      <c r="T60" s="1740"/>
      <c r="U60" s="1740"/>
      <c r="V60" s="1740"/>
      <c r="W60" s="1740"/>
      <c r="X60" s="1740"/>
      <c r="Y60" s="1740"/>
      <c r="AA60" s="169"/>
      <c r="AB60" s="1707"/>
      <c r="AC60" s="1707"/>
      <c r="AD60" s="1707"/>
      <c r="AE60" s="1707"/>
      <c r="AF60" s="1707"/>
      <c r="AG60" s="1707"/>
      <c r="AH60" s="1707"/>
      <c r="AI60" s="1707"/>
      <c r="AJ60" s="1707"/>
      <c r="AK60" s="1707"/>
      <c r="AL60" s="161"/>
    </row>
    <row r="61" spans="1:38" ht="12.75" thickBot="1">
      <c r="B61" s="212"/>
      <c r="C61" s="96"/>
      <c r="D61" s="96"/>
      <c r="E61" s="96"/>
      <c r="F61" s="96"/>
      <c r="G61" s="96"/>
      <c r="H61" s="96"/>
      <c r="I61" s="96"/>
      <c r="J61" s="96"/>
      <c r="K61" s="96"/>
      <c r="L61" s="96"/>
      <c r="M61" s="96"/>
      <c r="N61" s="96"/>
      <c r="O61" s="96"/>
      <c r="P61" s="96"/>
      <c r="Q61" s="96"/>
      <c r="R61" s="96"/>
      <c r="S61" s="96"/>
      <c r="T61" s="96"/>
      <c r="U61" s="96"/>
      <c r="V61" s="96"/>
      <c r="W61" s="96"/>
      <c r="X61" s="96"/>
      <c r="Y61" s="96"/>
      <c r="Z61" s="96"/>
      <c r="AA61" s="1134"/>
      <c r="AB61" s="1135"/>
      <c r="AC61" s="1135"/>
      <c r="AD61" s="1135"/>
      <c r="AE61" s="1135"/>
      <c r="AF61" s="1135"/>
      <c r="AG61" s="1135"/>
      <c r="AH61" s="1135"/>
      <c r="AI61" s="1135"/>
      <c r="AJ61" s="1135"/>
      <c r="AK61" s="1135"/>
      <c r="AL61" s="809"/>
    </row>
  </sheetData>
  <sheetProtection algorithmName="SHA-512" hashValue="HSys2mANfn71fsCrr3/Sq7bhG5LpRx0UMCp0lDCUL3M/we7oLty2Os+XqW46QQRee76MJbSLxp5e7jWamCoudA==" saltValue="1odoHnUeL0oJBsZ0F22fGQ==" spinCount="100000" sheet="1" objects="1" scenarios="1"/>
  <mergeCells count="63">
    <mergeCell ref="E56:Y57"/>
    <mergeCell ref="AB57:AK60"/>
    <mergeCell ref="E59:Y60"/>
    <mergeCell ref="E50:Y51"/>
    <mergeCell ref="B49:C49"/>
    <mergeCell ref="D49:Y49"/>
    <mergeCell ref="AB53:AK56"/>
    <mergeCell ref="E53:Y54"/>
    <mergeCell ref="E39:Y40"/>
    <mergeCell ref="AB39:AK40"/>
    <mergeCell ref="AB41:AK42"/>
    <mergeCell ref="E43:I43"/>
    <mergeCell ref="J43:Y43"/>
    <mergeCell ref="AB43:AK46"/>
    <mergeCell ref="E44:I44"/>
    <mergeCell ref="J44:Y44"/>
    <mergeCell ref="E45:I45"/>
    <mergeCell ref="K45:M45"/>
    <mergeCell ref="O45:T45"/>
    <mergeCell ref="V45:Y45"/>
    <mergeCell ref="E46:Y47"/>
    <mergeCell ref="AB47:AK52"/>
    <mergeCell ref="E34:Y34"/>
    <mergeCell ref="AB34:AK36"/>
    <mergeCell ref="E36:Y37"/>
    <mergeCell ref="AB37:AL37"/>
    <mergeCell ref="E38:Z38"/>
    <mergeCell ref="AB38:AK38"/>
    <mergeCell ref="D28:G30"/>
    <mergeCell ref="H28:K30"/>
    <mergeCell ref="L28:W30"/>
    <mergeCell ref="X28:AK30"/>
    <mergeCell ref="D31:G33"/>
    <mergeCell ref="H31:K33"/>
    <mergeCell ref="L31:W33"/>
    <mergeCell ref="X31:AK33"/>
    <mergeCell ref="D22:G24"/>
    <mergeCell ref="H22:K24"/>
    <mergeCell ref="L22:W24"/>
    <mergeCell ref="X22:AK24"/>
    <mergeCell ref="D25:G27"/>
    <mergeCell ref="H25:K27"/>
    <mergeCell ref="L25:W27"/>
    <mergeCell ref="X25:AK27"/>
    <mergeCell ref="E16:AJ17"/>
    <mergeCell ref="E19:Z20"/>
    <mergeCell ref="D21:G21"/>
    <mergeCell ref="H21:K21"/>
    <mergeCell ref="L21:W21"/>
    <mergeCell ref="X21:AK21"/>
    <mergeCell ref="E15:Y15"/>
    <mergeCell ref="A1:AL1"/>
    <mergeCell ref="B3:Z3"/>
    <mergeCell ref="AA3:AL3"/>
    <mergeCell ref="B5:C5"/>
    <mergeCell ref="D5:Y5"/>
    <mergeCell ref="AB5:AK7"/>
    <mergeCell ref="E6:Y7"/>
    <mergeCell ref="AB8:AK10"/>
    <mergeCell ref="E9:Y9"/>
    <mergeCell ref="E10:Y10"/>
    <mergeCell ref="E11:AJ12"/>
    <mergeCell ref="E14:Y14"/>
  </mergeCells>
  <phoneticPr fontId="4"/>
  <conditionalFormatting sqref="E11 D22:H22 D23:G24 D25:H25 D26:G27 D28:H28 D29:G30 D31:H31 D32:G33">
    <cfRule type="containsBlanks" dxfId="20" priority="4">
      <formula>LEN(TRIM(D11))=0</formula>
    </cfRule>
  </conditionalFormatting>
  <conditionalFormatting sqref="E16:AJ17">
    <cfRule type="containsBlanks" dxfId="19" priority="3">
      <formula>LEN(TRIM(E16))=0</formula>
    </cfRule>
  </conditionalFormatting>
  <conditionalFormatting sqref="J43:Y44">
    <cfRule type="containsBlanks" dxfId="18" priority="1">
      <formula>LEN(TRIM(J43))=0</formula>
    </cfRule>
  </conditionalFormatting>
  <conditionalFormatting sqref="L22:AK33 E39:Y40">
    <cfRule type="containsBlanks" dxfId="17" priority="2">
      <formula>LEN(TRIM(E22))=0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201" r:id="rId4" name="Check Box 1">
              <controlPr defaultSize="0" autoFill="0" autoLine="0" autoPict="0">
                <anchor moveWithCells="1">
                  <from>
                    <xdr:col>18</xdr:col>
                    <xdr:colOff>161925</xdr:colOff>
                    <xdr:row>49</xdr:row>
                    <xdr:rowOff>142875</xdr:rowOff>
                  </from>
                  <to>
                    <xdr:col>21</xdr:col>
                    <xdr:colOff>180975</xdr:colOff>
                    <xdr:row>51</xdr:row>
                    <xdr:rowOff>0</xdr:rowOff>
                  </to>
                </anchor>
              </controlPr>
            </control>
          </mc:Choice>
        </mc:AlternateContent>
        <mc:AlternateContent xmlns:mc="http://schemas.openxmlformats.org/markup-compatibility/2006">
          <mc:Choice Requires="x14">
            <control shapeId="1331202" r:id="rId5" name="Check Box 2">
              <controlPr defaultSize="0" autoFill="0" autoLine="0" autoPict="0">
                <anchor moveWithCells="1">
                  <from>
                    <xdr:col>22</xdr:col>
                    <xdr:colOff>47625</xdr:colOff>
                    <xdr:row>49</xdr:row>
                    <xdr:rowOff>142875</xdr:rowOff>
                  </from>
                  <to>
                    <xdr:col>25</xdr:col>
                    <xdr:colOff>57150</xdr:colOff>
                    <xdr:row>50</xdr:row>
                    <xdr:rowOff>161925</xdr:rowOff>
                  </to>
                </anchor>
              </controlPr>
            </control>
          </mc:Choice>
        </mc:AlternateContent>
        <mc:AlternateContent xmlns:mc="http://schemas.openxmlformats.org/markup-compatibility/2006">
          <mc:Choice Requires="x14">
            <control shapeId="1331203" r:id="rId6" name="Check Box 7">
              <controlPr defaultSize="0" autoFill="0" autoLine="0" autoPict="0">
                <anchor moveWithCells="1">
                  <from>
                    <xdr:col>13</xdr:col>
                    <xdr:colOff>9525</xdr:colOff>
                    <xdr:row>35</xdr:row>
                    <xdr:rowOff>152400</xdr:rowOff>
                  </from>
                  <to>
                    <xdr:col>16</xdr:col>
                    <xdr:colOff>133350</xdr:colOff>
                    <xdr:row>36</xdr:row>
                    <xdr:rowOff>161925</xdr:rowOff>
                  </to>
                </anchor>
              </controlPr>
            </control>
          </mc:Choice>
        </mc:AlternateContent>
        <mc:AlternateContent xmlns:mc="http://schemas.openxmlformats.org/markup-compatibility/2006">
          <mc:Choice Requires="x14">
            <control shapeId="1331204" r:id="rId7" name="Check Box 8">
              <controlPr defaultSize="0" autoFill="0" autoLine="0" autoPict="0">
                <anchor moveWithCells="1">
                  <from>
                    <xdr:col>17</xdr:col>
                    <xdr:colOff>38100</xdr:colOff>
                    <xdr:row>35</xdr:row>
                    <xdr:rowOff>152400</xdr:rowOff>
                  </from>
                  <to>
                    <xdr:col>20</xdr:col>
                    <xdr:colOff>171450</xdr:colOff>
                    <xdr:row>36</xdr:row>
                    <xdr:rowOff>161925</xdr:rowOff>
                  </to>
                </anchor>
              </controlPr>
            </control>
          </mc:Choice>
        </mc:AlternateContent>
        <mc:AlternateContent xmlns:mc="http://schemas.openxmlformats.org/markup-compatibility/2006">
          <mc:Choice Requires="x14">
            <control shapeId="1331205" r:id="rId8" name="Check Box 23">
              <controlPr defaultSize="0" autoFill="0" autoLine="0" autoPict="0">
                <anchor moveWithCells="1">
                  <from>
                    <xdr:col>21</xdr:col>
                    <xdr:colOff>66675</xdr:colOff>
                    <xdr:row>35</xdr:row>
                    <xdr:rowOff>152400</xdr:rowOff>
                  </from>
                  <to>
                    <xdr:col>25</xdr:col>
                    <xdr:colOff>19050</xdr:colOff>
                    <xdr:row>36</xdr:row>
                    <xdr:rowOff>161925</xdr:rowOff>
                  </to>
                </anchor>
              </controlPr>
            </control>
          </mc:Choice>
        </mc:AlternateContent>
        <mc:AlternateContent xmlns:mc="http://schemas.openxmlformats.org/markup-compatibility/2006">
          <mc:Choice Requires="x14">
            <control shapeId="1331206" r:id="rId9" name="Check Box 6">
              <controlPr defaultSize="0" autoFill="0" autoLine="0" autoPict="0">
                <anchor moveWithCells="1">
                  <from>
                    <xdr:col>13</xdr:col>
                    <xdr:colOff>9525</xdr:colOff>
                    <xdr:row>45</xdr:row>
                    <xdr:rowOff>161925</xdr:rowOff>
                  </from>
                  <to>
                    <xdr:col>16</xdr:col>
                    <xdr:colOff>133350</xdr:colOff>
                    <xdr:row>46</xdr:row>
                    <xdr:rowOff>171450</xdr:rowOff>
                  </to>
                </anchor>
              </controlPr>
            </control>
          </mc:Choice>
        </mc:AlternateContent>
        <mc:AlternateContent xmlns:mc="http://schemas.openxmlformats.org/markup-compatibility/2006">
          <mc:Choice Requires="x14">
            <control shapeId="1331207" r:id="rId10" name="Check Box 7">
              <controlPr defaultSize="0" autoFill="0" autoLine="0" autoPict="0">
                <anchor moveWithCells="1">
                  <from>
                    <xdr:col>17</xdr:col>
                    <xdr:colOff>38100</xdr:colOff>
                    <xdr:row>45</xdr:row>
                    <xdr:rowOff>161925</xdr:rowOff>
                  </from>
                  <to>
                    <xdr:col>20</xdr:col>
                    <xdr:colOff>171450</xdr:colOff>
                    <xdr:row>46</xdr:row>
                    <xdr:rowOff>171450</xdr:rowOff>
                  </to>
                </anchor>
              </controlPr>
            </control>
          </mc:Choice>
        </mc:AlternateContent>
        <mc:AlternateContent xmlns:mc="http://schemas.openxmlformats.org/markup-compatibility/2006">
          <mc:Choice Requires="x14">
            <control shapeId="1331208" r:id="rId11" name="Check Box 8">
              <controlPr defaultSize="0" autoFill="0" autoLine="0" autoPict="0">
                <anchor moveWithCells="1">
                  <from>
                    <xdr:col>21</xdr:col>
                    <xdr:colOff>66675</xdr:colOff>
                    <xdr:row>45</xdr:row>
                    <xdr:rowOff>161925</xdr:rowOff>
                  </from>
                  <to>
                    <xdr:col>25</xdr:col>
                    <xdr:colOff>19050</xdr:colOff>
                    <xdr:row>46</xdr:row>
                    <xdr:rowOff>171450</xdr:rowOff>
                  </to>
                </anchor>
              </controlPr>
            </control>
          </mc:Choice>
        </mc:AlternateContent>
        <mc:AlternateContent xmlns:mc="http://schemas.openxmlformats.org/markup-compatibility/2006">
          <mc:Choice Requires="x14">
            <control shapeId="1331209" r:id="rId12" name="Check Box 9">
              <controlPr defaultSize="0" autoFill="0" autoLine="0" autoPict="0">
                <anchor moveWithCells="1">
                  <from>
                    <xdr:col>18</xdr:col>
                    <xdr:colOff>161925</xdr:colOff>
                    <xdr:row>40</xdr:row>
                    <xdr:rowOff>152400</xdr:rowOff>
                  </from>
                  <to>
                    <xdr:col>21</xdr:col>
                    <xdr:colOff>180975</xdr:colOff>
                    <xdr:row>42</xdr:row>
                    <xdr:rowOff>9525</xdr:rowOff>
                  </to>
                </anchor>
              </controlPr>
            </control>
          </mc:Choice>
        </mc:AlternateContent>
        <mc:AlternateContent xmlns:mc="http://schemas.openxmlformats.org/markup-compatibility/2006">
          <mc:Choice Requires="x14">
            <control shapeId="1331210" r:id="rId13" name="Check Box 10">
              <controlPr defaultSize="0" autoFill="0" autoLine="0" autoPict="0">
                <anchor moveWithCells="1">
                  <from>
                    <xdr:col>22</xdr:col>
                    <xdr:colOff>38100</xdr:colOff>
                    <xdr:row>40</xdr:row>
                    <xdr:rowOff>152400</xdr:rowOff>
                  </from>
                  <to>
                    <xdr:col>25</xdr:col>
                    <xdr:colOff>57150</xdr:colOff>
                    <xdr:row>42</xdr:row>
                    <xdr:rowOff>0</xdr:rowOff>
                  </to>
                </anchor>
              </controlPr>
            </control>
          </mc:Choice>
        </mc:AlternateContent>
        <mc:AlternateContent xmlns:mc="http://schemas.openxmlformats.org/markup-compatibility/2006">
          <mc:Choice Requires="x14">
            <control shapeId="1331211" r:id="rId14" name="Check Box 11">
              <controlPr defaultSize="0" autoFill="0" autoLine="0" autoPict="0">
                <anchor moveWithCells="1">
                  <from>
                    <xdr:col>18</xdr:col>
                    <xdr:colOff>161925</xdr:colOff>
                    <xdr:row>5</xdr:row>
                    <xdr:rowOff>142875</xdr:rowOff>
                  </from>
                  <to>
                    <xdr:col>21</xdr:col>
                    <xdr:colOff>180975</xdr:colOff>
                    <xdr:row>7</xdr:row>
                    <xdr:rowOff>9525</xdr:rowOff>
                  </to>
                </anchor>
              </controlPr>
            </control>
          </mc:Choice>
        </mc:AlternateContent>
        <mc:AlternateContent xmlns:mc="http://schemas.openxmlformats.org/markup-compatibility/2006">
          <mc:Choice Requires="x14">
            <control shapeId="1331212" r:id="rId15" name="Check Box 12">
              <controlPr defaultSize="0" autoFill="0" autoLine="0" autoPict="0">
                <anchor moveWithCells="1">
                  <from>
                    <xdr:col>22</xdr:col>
                    <xdr:colOff>38100</xdr:colOff>
                    <xdr:row>5</xdr:row>
                    <xdr:rowOff>142875</xdr:rowOff>
                  </from>
                  <to>
                    <xdr:col>25</xdr:col>
                    <xdr:colOff>57150</xdr:colOff>
                    <xdr:row>6</xdr:row>
                    <xdr:rowOff>171450</xdr:rowOff>
                  </to>
                </anchor>
              </controlPr>
            </control>
          </mc:Choice>
        </mc:AlternateContent>
        <mc:AlternateContent xmlns:mc="http://schemas.openxmlformats.org/markup-compatibility/2006">
          <mc:Choice Requires="x14">
            <control shapeId="1331213" r:id="rId16" name="Check Box 13">
              <controlPr defaultSize="0" autoFill="0" autoLine="0" autoPict="0">
                <anchor moveWithCells="1">
                  <from>
                    <xdr:col>18</xdr:col>
                    <xdr:colOff>161925</xdr:colOff>
                    <xdr:row>7</xdr:row>
                    <xdr:rowOff>152400</xdr:rowOff>
                  </from>
                  <to>
                    <xdr:col>21</xdr:col>
                    <xdr:colOff>180975</xdr:colOff>
                    <xdr:row>9</xdr:row>
                    <xdr:rowOff>9525</xdr:rowOff>
                  </to>
                </anchor>
              </controlPr>
            </control>
          </mc:Choice>
        </mc:AlternateContent>
        <mc:AlternateContent xmlns:mc="http://schemas.openxmlformats.org/markup-compatibility/2006">
          <mc:Choice Requires="x14">
            <control shapeId="1331214" r:id="rId17" name="Check Box 14">
              <controlPr defaultSize="0" autoFill="0" autoLine="0" autoPict="0">
                <anchor moveWithCells="1">
                  <from>
                    <xdr:col>22</xdr:col>
                    <xdr:colOff>38100</xdr:colOff>
                    <xdr:row>7</xdr:row>
                    <xdr:rowOff>152400</xdr:rowOff>
                  </from>
                  <to>
                    <xdr:col>25</xdr:col>
                    <xdr:colOff>57150</xdr:colOff>
                    <xdr:row>9</xdr:row>
                    <xdr:rowOff>0</xdr:rowOff>
                  </to>
                </anchor>
              </controlPr>
            </control>
          </mc:Choice>
        </mc:AlternateContent>
        <mc:AlternateContent xmlns:mc="http://schemas.openxmlformats.org/markup-compatibility/2006">
          <mc:Choice Requires="x14">
            <control shapeId="1331215" r:id="rId18" name="Check Box 15">
              <controlPr defaultSize="0" autoFill="0" autoLine="0" autoPict="0">
                <anchor moveWithCells="1">
                  <from>
                    <xdr:col>18</xdr:col>
                    <xdr:colOff>161925</xdr:colOff>
                    <xdr:row>12</xdr:row>
                    <xdr:rowOff>133350</xdr:rowOff>
                  </from>
                  <to>
                    <xdr:col>21</xdr:col>
                    <xdr:colOff>180975</xdr:colOff>
                    <xdr:row>14</xdr:row>
                    <xdr:rowOff>19050</xdr:rowOff>
                  </to>
                </anchor>
              </controlPr>
            </control>
          </mc:Choice>
        </mc:AlternateContent>
        <mc:AlternateContent xmlns:mc="http://schemas.openxmlformats.org/markup-compatibility/2006">
          <mc:Choice Requires="x14">
            <control shapeId="1331216" r:id="rId19" name="Check Box 16">
              <controlPr defaultSize="0" autoFill="0" autoLine="0" autoPict="0">
                <anchor moveWithCells="1">
                  <from>
                    <xdr:col>22</xdr:col>
                    <xdr:colOff>38100</xdr:colOff>
                    <xdr:row>12</xdr:row>
                    <xdr:rowOff>133350</xdr:rowOff>
                  </from>
                  <to>
                    <xdr:col>25</xdr:col>
                    <xdr:colOff>57150</xdr:colOff>
                    <xdr:row>14</xdr:row>
                    <xdr:rowOff>9525</xdr:rowOff>
                  </to>
                </anchor>
              </controlPr>
            </control>
          </mc:Choice>
        </mc:AlternateContent>
        <mc:AlternateContent xmlns:mc="http://schemas.openxmlformats.org/markup-compatibility/2006">
          <mc:Choice Requires="x14">
            <control shapeId="1331217" r:id="rId20" name="Check Box 17">
              <controlPr defaultSize="0" autoFill="0" autoLine="0" autoPict="0">
                <anchor moveWithCells="1">
                  <from>
                    <xdr:col>9</xdr:col>
                    <xdr:colOff>9525</xdr:colOff>
                    <xdr:row>43</xdr:row>
                    <xdr:rowOff>152400</xdr:rowOff>
                  </from>
                  <to>
                    <xdr:col>11</xdr:col>
                    <xdr:colOff>47625</xdr:colOff>
                    <xdr:row>45</xdr:row>
                    <xdr:rowOff>19050</xdr:rowOff>
                  </to>
                </anchor>
              </controlPr>
            </control>
          </mc:Choice>
        </mc:AlternateContent>
        <mc:AlternateContent xmlns:mc="http://schemas.openxmlformats.org/markup-compatibility/2006">
          <mc:Choice Requires="x14">
            <control shapeId="1331218" r:id="rId21" name="Check Box 18">
              <controlPr defaultSize="0" autoFill="0" autoLine="0" autoPict="0">
                <anchor moveWithCells="1">
                  <from>
                    <xdr:col>12</xdr:col>
                    <xdr:colOff>161925</xdr:colOff>
                    <xdr:row>43</xdr:row>
                    <xdr:rowOff>161925</xdr:rowOff>
                  </from>
                  <to>
                    <xdr:col>15</xdr:col>
                    <xdr:colOff>19050</xdr:colOff>
                    <xdr:row>45</xdr:row>
                    <xdr:rowOff>28575</xdr:rowOff>
                  </to>
                </anchor>
              </controlPr>
            </control>
          </mc:Choice>
        </mc:AlternateContent>
        <mc:AlternateContent xmlns:mc="http://schemas.openxmlformats.org/markup-compatibility/2006">
          <mc:Choice Requires="x14">
            <control shapeId="1331219" r:id="rId22" name="Check Box 19">
              <controlPr defaultSize="0" autoFill="0" autoLine="0" autoPict="0">
                <anchor moveWithCells="1">
                  <from>
                    <xdr:col>20</xdr:col>
                    <xdr:colOff>0</xdr:colOff>
                    <xdr:row>43</xdr:row>
                    <xdr:rowOff>152400</xdr:rowOff>
                  </from>
                  <to>
                    <xdr:col>22</xdr:col>
                    <xdr:colOff>38100</xdr:colOff>
                    <xdr:row>45</xdr:row>
                    <xdr:rowOff>19050</xdr:rowOff>
                  </to>
                </anchor>
              </controlPr>
            </control>
          </mc:Choice>
        </mc:AlternateContent>
        <mc:AlternateContent xmlns:mc="http://schemas.openxmlformats.org/markup-compatibility/2006">
          <mc:Choice Requires="x14">
            <control shapeId="1331220" r:id="rId23" name="Check Box 20">
              <controlPr defaultSize="0" autoFill="0" autoLine="0" autoPict="0">
                <anchor moveWithCells="1">
                  <from>
                    <xdr:col>19</xdr:col>
                    <xdr:colOff>0</xdr:colOff>
                    <xdr:row>52</xdr:row>
                    <xdr:rowOff>133350</xdr:rowOff>
                  </from>
                  <to>
                    <xdr:col>22</xdr:col>
                    <xdr:colOff>133350</xdr:colOff>
                    <xdr:row>53</xdr:row>
                    <xdr:rowOff>171450</xdr:rowOff>
                  </to>
                </anchor>
              </controlPr>
            </control>
          </mc:Choice>
        </mc:AlternateContent>
        <mc:AlternateContent xmlns:mc="http://schemas.openxmlformats.org/markup-compatibility/2006">
          <mc:Choice Requires="x14">
            <control shapeId="1331221" r:id="rId24" name="Check Box 21">
              <controlPr defaultSize="0" autoFill="0" autoLine="0" autoPict="0">
                <anchor moveWithCells="1">
                  <from>
                    <xdr:col>22</xdr:col>
                    <xdr:colOff>9525</xdr:colOff>
                    <xdr:row>52</xdr:row>
                    <xdr:rowOff>133350</xdr:rowOff>
                  </from>
                  <to>
                    <xdr:col>25</xdr:col>
                    <xdr:colOff>152400</xdr:colOff>
                    <xdr:row>53</xdr:row>
                    <xdr:rowOff>171450</xdr:rowOff>
                  </to>
                </anchor>
              </controlPr>
            </control>
          </mc:Choice>
        </mc:AlternateContent>
        <mc:AlternateContent xmlns:mc="http://schemas.openxmlformats.org/markup-compatibility/2006">
          <mc:Choice Requires="x14">
            <control shapeId="1331222" r:id="rId25" name="Check Box 22">
              <controlPr defaultSize="0" autoFill="0" autoLine="0" autoPict="0">
                <anchor moveWithCells="1">
                  <from>
                    <xdr:col>19</xdr:col>
                    <xdr:colOff>0</xdr:colOff>
                    <xdr:row>55</xdr:row>
                    <xdr:rowOff>152400</xdr:rowOff>
                  </from>
                  <to>
                    <xdr:col>22</xdr:col>
                    <xdr:colOff>133350</xdr:colOff>
                    <xdr:row>57</xdr:row>
                    <xdr:rowOff>19050</xdr:rowOff>
                  </to>
                </anchor>
              </controlPr>
            </control>
          </mc:Choice>
        </mc:AlternateContent>
        <mc:AlternateContent xmlns:mc="http://schemas.openxmlformats.org/markup-compatibility/2006">
          <mc:Choice Requires="x14">
            <control shapeId="1331223" r:id="rId26" name="Check Box 23">
              <controlPr defaultSize="0" autoFill="0" autoLine="0" autoPict="0">
                <anchor moveWithCells="1">
                  <from>
                    <xdr:col>22</xdr:col>
                    <xdr:colOff>9525</xdr:colOff>
                    <xdr:row>55</xdr:row>
                    <xdr:rowOff>152400</xdr:rowOff>
                  </from>
                  <to>
                    <xdr:col>25</xdr:col>
                    <xdr:colOff>152400</xdr:colOff>
                    <xdr:row>57</xdr:row>
                    <xdr:rowOff>19050</xdr:rowOff>
                  </to>
                </anchor>
              </controlPr>
            </control>
          </mc:Choice>
        </mc:AlternateContent>
        <mc:AlternateContent xmlns:mc="http://schemas.openxmlformats.org/markup-compatibility/2006">
          <mc:Choice Requires="x14">
            <control shapeId="1331224" r:id="rId27" name="Check Box 24">
              <controlPr defaultSize="0" autoFill="0" autoLine="0" autoPict="0">
                <anchor moveWithCells="1">
                  <from>
                    <xdr:col>19</xdr:col>
                    <xdr:colOff>0</xdr:colOff>
                    <xdr:row>58</xdr:row>
                    <xdr:rowOff>161925</xdr:rowOff>
                  </from>
                  <to>
                    <xdr:col>22</xdr:col>
                    <xdr:colOff>133350</xdr:colOff>
                    <xdr:row>60</xdr:row>
                    <xdr:rowOff>28575</xdr:rowOff>
                  </to>
                </anchor>
              </controlPr>
            </control>
          </mc:Choice>
        </mc:AlternateContent>
        <mc:AlternateContent xmlns:mc="http://schemas.openxmlformats.org/markup-compatibility/2006">
          <mc:Choice Requires="x14">
            <control shapeId="1331225" r:id="rId28" name="Check Box 25">
              <controlPr defaultSize="0" autoFill="0" autoLine="0" autoPict="0">
                <anchor moveWithCells="1">
                  <from>
                    <xdr:col>22</xdr:col>
                    <xdr:colOff>9525</xdr:colOff>
                    <xdr:row>58</xdr:row>
                    <xdr:rowOff>161925</xdr:rowOff>
                  </from>
                  <to>
                    <xdr:col>25</xdr:col>
                    <xdr:colOff>152400</xdr:colOff>
                    <xdr:row>60</xdr:row>
                    <xdr:rowOff>28575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1297-7DE3-4BAB-92C9-62A9EB3B39C0}">
  <sheetPr>
    <tabColor theme="8" tint="0.59999389629810485"/>
  </sheetPr>
  <dimension ref="A1:AS59"/>
  <sheetViews>
    <sheetView showGridLines="0" view="pageBreakPreview" zoomScaleNormal="100" zoomScaleSheetLayoutView="100" workbookViewId="0">
      <selection activeCell="D5" sqref="D5:X5"/>
    </sheetView>
  </sheetViews>
  <sheetFormatPr defaultColWidth="8" defaultRowHeight="12"/>
  <cols>
    <col min="1" max="1" width="1.375" style="22" customWidth="1"/>
    <col min="2" max="2" width="1.625" style="22" customWidth="1"/>
    <col min="3" max="71" width="2.375" style="22" customWidth="1"/>
    <col min="72" max="16384" width="8" style="22"/>
  </cols>
  <sheetData>
    <row r="1" spans="1:45" ht="14.1" customHeight="1">
      <c r="A1" s="4419" t="s">
        <v>1666</v>
      </c>
      <c r="B1" s="4419"/>
      <c r="C1" s="4419"/>
      <c r="D1" s="4419"/>
      <c r="E1" s="4419"/>
      <c r="F1" s="4419"/>
      <c r="G1" s="4419"/>
      <c r="H1" s="4419"/>
      <c r="I1" s="4419"/>
      <c r="J1" s="4419"/>
      <c r="K1" s="4419"/>
      <c r="L1" s="4419"/>
      <c r="M1" s="4419"/>
      <c r="N1" s="4419"/>
      <c r="O1" s="4419"/>
      <c r="P1" s="4419"/>
      <c r="Q1" s="4419"/>
      <c r="R1" s="4419"/>
      <c r="S1" s="4419"/>
      <c r="T1" s="4419"/>
      <c r="U1" s="4419"/>
      <c r="V1" s="4419"/>
      <c r="W1" s="4419"/>
      <c r="X1" s="4419"/>
      <c r="Y1" s="4419"/>
      <c r="Z1" s="4419"/>
      <c r="AA1" s="4419"/>
      <c r="AB1" s="4419"/>
      <c r="AC1" s="4419"/>
      <c r="AD1" s="4419"/>
      <c r="AE1" s="4419"/>
      <c r="AF1" s="4419"/>
      <c r="AG1" s="4419"/>
      <c r="AH1" s="4419"/>
      <c r="AI1" s="4419"/>
      <c r="AJ1" s="4419"/>
      <c r="AK1" s="4419"/>
      <c r="AL1" s="4419"/>
      <c r="AM1" s="4419"/>
      <c r="AO1" s="194"/>
      <c r="AP1" s="194"/>
      <c r="AQ1" s="194"/>
      <c r="AR1" s="194"/>
      <c r="AS1" s="194"/>
    </row>
    <row r="2" spans="1:45" ht="5.0999999999999996" customHeight="1" thickBot="1"/>
    <row r="3" spans="1:45" ht="14.1" customHeight="1">
      <c r="B3" s="1339" t="s">
        <v>1321</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858" t="s">
        <v>3</v>
      </c>
      <c r="AB3" s="1340"/>
      <c r="AC3" s="1340"/>
      <c r="AD3" s="1340"/>
      <c r="AE3" s="1340"/>
      <c r="AF3" s="1340"/>
      <c r="AG3" s="1340"/>
      <c r="AH3" s="1340"/>
      <c r="AI3" s="1340"/>
      <c r="AJ3" s="1340"/>
      <c r="AK3" s="1340"/>
      <c r="AL3" s="1340"/>
      <c r="AM3" s="1859"/>
    </row>
    <row r="4" spans="1:45" ht="6.95" customHeight="1">
      <c r="B4" s="34"/>
      <c r="AA4" s="31"/>
      <c r="AM4" s="32"/>
    </row>
    <row r="5" spans="1:45" ht="14.1" customHeight="1">
      <c r="A5" s="23"/>
      <c r="B5" s="1921">
        <v>10</v>
      </c>
      <c r="C5" s="1922"/>
      <c r="D5" s="1882" t="s">
        <v>591</v>
      </c>
      <c r="E5" s="1882"/>
      <c r="F5" s="1882"/>
      <c r="G5" s="1882"/>
      <c r="H5" s="1882"/>
      <c r="I5" s="1882"/>
      <c r="J5" s="1882"/>
      <c r="K5" s="1882"/>
      <c r="L5" s="1882"/>
      <c r="M5" s="1882"/>
      <c r="N5" s="1882"/>
      <c r="O5" s="1882"/>
      <c r="P5" s="1882"/>
      <c r="Q5" s="1882"/>
      <c r="R5" s="1882"/>
      <c r="S5" s="1882"/>
      <c r="T5" s="1882"/>
      <c r="U5" s="1882"/>
      <c r="V5" s="1882"/>
      <c r="W5" s="1882"/>
      <c r="X5" s="1882"/>
      <c r="Z5" s="165"/>
      <c r="AA5" s="176"/>
      <c r="AB5" s="86"/>
      <c r="AC5" s="86"/>
      <c r="AD5" s="86"/>
      <c r="AE5" s="86"/>
      <c r="AF5" s="86"/>
      <c r="AG5" s="86"/>
      <c r="AH5" s="86"/>
      <c r="AI5" s="86"/>
      <c r="AJ5" s="86"/>
      <c r="AK5" s="86"/>
      <c r="AL5" s="86"/>
      <c r="AM5" s="211"/>
    </row>
    <row r="6" spans="1:45" ht="14.1" customHeight="1">
      <c r="A6" s="23"/>
      <c r="B6" s="1736" t="s">
        <v>451</v>
      </c>
      <c r="C6" s="1462"/>
      <c r="D6" s="1737" t="s">
        <v>592</v>
      </c>
      <c r="E6" s="1737"/>
      <c r="F6" s="1737"/>
      <c r="G6" s="1737"/>
      <c r="H6" s="1737"/>
      <c r="I6" s="1737"/>
      <c r="J6" s="1737"/>
      <c r="K6" s="1737"/>
      <c r="L6" s="1737"/>
      <c r="M6" s="1737"/>
      <c r="N6" s="1737"/>
      <c r="O6" s="1737"/>
      <c r="P6" s="1737"/>
      <c r="Q6" s="1737"/>
      <c r="R6" s="1737"/>
      <c r="S6" s="1737"/>
      <c r="T6" s="1737"/>
      <c r="U6" s="1737"/>
      <c r="V6" s="1737"/>
      <c r="W6" s="1737"/>
      <c r="X6" s="1737"/>
      <c r="Z6" s="165"/>
      <c r="AA6" s="176" t="s">
        <v>291</v>
      </c>
      <c r="AB6" s="4385" t="s">
        <v>997</v>
      </c>
      <c r="AC6" s="4385"/>
      <c r="AD6" s="4385"/>
      <c r="AE6" s="4385"/>
      <c r="AF6" s="4385"/>
      <c r="AG6" s="4385"/>
      <c r="AH6" s="4385"/>
      <c r="AI6" s="4385"/>
      <c r="AJ6" s="4385"/>
      <c r="AK6" s="4385"/>
      <c r="AL6" s="4385"/>
      <c r="AM6" s="211"/>
    </row>
    <row r="7" spans="1:45" ht="14.1" customHeight="1">
      <c r="A7" s="23"/>
      <c r="B7" s="29"/>
      <c r="C7" s="23"/>
      <c r="F7" s="40"/>
      <c r="G7" s="2111" t="s">
        <v>299</v>
      </c>
      <c r="H7" s="2111"/>
      <c r="I7" s="2111"/>
      <c r="J7" s="2111"/>
      <c r="K7" s="2111"/>
      <c r="L7" s="4421"/>
      <c r="M7" s="4421"/>
      <c r="N7" s="4421"/>
      <c r="O7" s="1136" t="s">
        <v>98</v>
      </c>
      <c r="P7" s="1336"/>
      <c r="Q7" s="1136" t="s">
        <v>82</v>
      </c>
      <c r="R7" s="1336"/>
      <c r="S7" s="1136" t="s">
        <v>41</v>
      </c>
      <c r="T7" s="510" t="s">
        <v>17</v>
      </c>
      <c r="U7" s="105" t="s">
        <v>126</v>
      </c>
      <c r="W7" s="40"/>
      <c r="X7" s="40"/>
      <c r="AA7" s="176" t="s">
        <v>291</v>
      </c>
      <c r="AB7" s="1707" t="s">
        <v>298</v>
      </c>
      <c r="AC7" s="1707"/>
      <c r="AD7" s="1707"/>
      <c r="AE7" s="1707"/>
      <c r="AF7" s="1707"/>
      <c r="AG7" s="1707"/>
      <c r="AH7" s="1707"/>
      <c r="AI7" s="1707"/>
      <c r="AJ7" s="1707"/>
      <c r="AK7" s="1707"/>
      <c r="AL7" s="1707"/>
      <c r="AM7" s="211"/>
    </row>
    <row r="8" spans="1:45" ht="14.1" customHeight="1">
      <c r="A8" s="23"/>
      <c r="B8" s="29"/>
      <c r="D8" s="136"/>
      <c r="E8" s="165"/>
      <c r="F8" s="165"/>
      <c r="G8" s="165"/>
      <c r="H8" s="165"/>
      <c r="I8" s="165"/>
      <c r="J8" s="165"/>
      <c r="K8" s="165"/>
      <c r="L8" s="165"/>
      <c r="M8" s="165"/>
      <c r="N8" s="165"/>
      <c r="O8" s="165"/>
      <c r="P8" s="165"/>
      <c r="Q8" s="165"/>
      <c r="R8" s="165"/>
      <c r="S8" s="165"/>
      <c r="T8" s="165"/>
      <c r="U8" s="165"/>
      <c r="V8" s="165"/>
      <c r="W8" s="165"/>
      <c r="X8" s="165"/>
      <c r="Y8" s="165"/>
      <c r="AA8" s="31"/>
      <c r="AM8" s="211"/>
    </row>
    <row r="9" spans="1:45" ht="14.1" customHeight="1">
      <c r="A9" s="23"/>
      <c r="B9" s="29"/>
      <c r="D9" s="136" t="s">
        <v>594</v>
      </c>
      <c r="E9" s="1737" t="s">
        <v>593</v>
      </c>
      <c r="F9" s="1737"/>
      <c r="G9" s="1737"/>
      <c r="H9" s="1737"/>
      <c r="I9" s="1737"/>
      <c r="J9" s="1737"/>
      <c r="K9" s="1737"/>
      <c r="L9" s="1737"/>
      <c r="M9" s="1737"/>
      <c r="N9" s="1737"/>
      <c r="O9" s="1737"/>
      <c r="P9" s="1737"/>
      <c r="Q9" s="1737"/>
      <c r="R9" s="1737"/>
      <c r="S9" s="1737"/>
      <c r="T9" s="1737"/>
      <c r="U9" s="1737"/>
      <c r="V9" s="1737"/>
      <c r="W9" s="1737"/>
      <c r="X9" s="1737"/>
      <c r="AA9" s="176" t="s">
        <v>500</v>
      </c>
      <c r="AB9" s="1707" t="s">
        <v>300</v>
      </c>
      <c r="AC9" s="1707"/>
      <c r="AD9" s="1707"/>
      <c r="AE9" s="1707"/>
      <c r="AF9" s="1707"/>
      <c r="AG9" s="1707"/>
      <c r="AH9" s="1707"/>
      <c r="AI9" s="1707"/>
      <c r="AJ9" s="1707"/>
      <c r="AK9" s="1707"/>
      <c r="AL9" s="1707"/>
      <c r="AM9" s="211"/>
    </row>
    <row r="10" spans="1:45" ht="14.1" customHeight="1">
      <c r="A10" s="23"/>
      <c r="B10" s="29"/>
      <c r="E10" s="1418" t="s">
        <v>56</v>
      </c>
      <c r="F10" s="1418"/>
      <c r="G10" s="2838"/>
      <c r="H10" s="2838"/>
      <c r="I10" s="2838"/>
      <c r="J10" s="2838"/>
      <c r="K10" s="2838"/>
      <c r="L10" s="2838"/>
      <c r="M10" s="2838"/>
      <c r="N10" s="2838"/>
      <c r="O10" s="573" t="s">
        <v>126</v>
      </c>
      <c r="P10" s="1418" t="s">
        <v>87</v>
      </c>
      <c r="Q10" s="1418"/>
      <c r="R10" s="2838"/>
      <c r="S10" s="2838"/>
      <c r="T10" s="2838"/>
      <c r="U10" s="2838"/>
      <c r="V10" s="2838"/>
      <c r="W10" s="2838"/>
      <c r="X10" s="2838"/>
      <c r="Y10" s="2838"/>
      <c r="AA10" s="176"/>
      <c r="AB10" s="1707"/>
      <c r="AC10" s="1707"/>
      <c r="AD10" s="1707"/>
      <c r="AE10" s="1707"/>
      <c r="AF10" s="1707"/>
      <c r="AG10" s="1707"/>
      <c r="AH10" s="1707"/>
      <c r="AI10" s="1707"/>
      <c r="AJ10" s="1707"/>
      <c r="AK10" s="1707"/>
      <c r="AL10" s="1707"/>
      <c r="AM10" s="214"/>
    </row>
    <row r="11" spans="1:45" ht="14.1" customHeight="1">
      <c r="A11" s="23"/>
      <c r="B11" s="29"/>
      <c r="D11" s="171"/>
      <c r="E11" s="165"/>
      <c r="F11" s="165"/>
      <c r="G11" s="165"/>
      <c r="H11" s="165"/>
      <c r="I11" s="165"/>
      <c r="J11" s="165"/>
      <c r="K11" s="165"/>
      <c r="L11" s="165"/>
      <c r="M11" s="165"/>
      <c r="N11" s="165"/>
      <c r="O11" s="165"/>
      <c r="P11" s="165"/>
      <c r="Q11" s="165"/>
      <c r="R11" s="165"/>
      <c r="S11" s="165"/>
      <c r="T11" s="165"/>
      <c r="U11" s="165"/>
      <c r="V11" s="165"/>
      <c r="W11" s="165"/>
      <c r="X11" s="165"/>
      <c r="Y11" s="165"/>
      <c r="AA11" s="176"/>
      <c r="AB11" s="1707"/>
      <c r="AC11" s="1707"/>
      <c r="AD11" s="1707"/>
      <c r="AE11" s="1707"/>
      <c r="AF11" s="1707"/>
      <c r="AG11" s="1707"/>
      <c r="AH11" s="1707"/>
      <c r="AI11" s="1707"/>
      <c r="AJ11" s="1707"/>
      <c r="AK11" s="1707"/>
      <c r="AL11" s="1707"/>
      <c r="AM11" s="211"/>
    </row>
    <row r="12" spans="1:45" ht="14.1" customHeight="1">
      <c r="A12" s="23"/>
      <c r="B12" s="1736" t="s">
        <v>450</v>
      </c>
      <c r="C12" s="1462"/>
      <c r="D12" s="1737" t="s">
        <v>1026</v>
      </c>
      <c r="E12" s="1737"/>
      <c r="F12" s="1737"/>
      <c r="G12" s="1737"/>
      <c r="H12" s="1737"/>
      <c r="I12" s="1737"/>
      <c r="J12" s="1737"/>
      <c r="K12" s="1737"/>
      <c r="L12" s="1737"/>
      <c r="M12" s="1737"/>
      <c r="N12" s="1737"/>
      <c r="O12" s="1737"/>
      <c r="P12" s="1737"/>
      <c r="Q12" s="1737"/>
      <c r="R12" s="1737"/>
      <c r="S12" s="1737"/>
      <c r="T12" s="1737"/>
      <c r="U12" s="1737"/>
      <c r="V12" s="1737"/>
      <c r="W12" s="1737"/>
      <c r="X12" s="1737"/>
      <c r="AA12" s="169"/>
      <c r="AB12" s="160"/>
      <c r="AC12" s="160"/>
      <c r="AD12" s="160"/>
      <c r="AE12" s="160"/>
      <c r="AF12" s="160"/>
      <c r="AG12" s="160"/>
      <c r="AH12" s="160"/>
      <c r="AI12" s="160"/>
      <c r="AJ12" s="160"/>
      <c r="AK12" s="160"/>
      <c r="AL12" s="160"/>
      <c r="AM12" s="211"/>
    </row>
    <row r="13" spans="1:45" ht="14.1" customHeight="1">
      <c r="A13" s="23"/>
      <c r="B13" s="29"/>
      <c r="AA13" s="176"/>
      <c r="AB13" s="160"/>
      <c r="AC13" s="160"/>
      <c r="AD13" s="160"/>
      <c r="AE13" s="160"/>
      <c r="AF13" s="160"/>
      <c r="AG13" s="160"/>
      <c r="AH13" s="160"/>
      <c r="AI13" s="160"/>
      <c r="AJ13" s="160"/>
      <c r="AK13" s="160"/>
      <c r="AL13" s="160"/>
      <c r="AM13" s="211"/>
    </row>
    <row r="14" spans="1:45" ht="14.1" customHeight="1">
      <c r="A14" s="23"/>
      <c r="B14" s="1736" t="s">
        <v>445</v>
      </c>
      <c r="C14" s="1462"/>
      <c r="D14" s="1737" t="s">
        <v>1025</v>
      </c>
      <c r="E14" s="1737"/>
      <c r="F14" s="1737"/>
      <c r="G14" s="1737"/>
      <c r="H14" s="1737"/>
      <c r="I14" s="1737"/>
      <c r="J14" s="1737"/>
      <c r="K14" s="1737"/>
      <c r="L14" s="1737"/>
      <c r="M14" s="1737"/>
      <c r="N14" s="1737"/>
      <c r="O14" s="1737"/>
      <c r="P14" s="1737"/>
      <c r="Q14" s="1737"/>
      <c r="R14" s="1737"/>
      <c r="S14" s="1737"/>
      <c r="T14" s="1737"/>
      <c r="U14" s="1737"/>
      <c r="V14" s="1737"/>
      <c r="W14" s="1737"/>
      <c r="X14" s="1737"/>
      <c r="AA14" s="176" t="s">
        <v>500</v>
      </c>
      <c r="AB14" s="1707" t="s">
        <v>301</v>
      </c>
      <c r="AC14" s="1707"/>
      <c r="AD14" s="1707"/>
      <c r="AE14" s="1707"/>
      <c r="AF14" s="1707"/>
      <c r="AG14" s="1707"/>
      <c r="AH14" s="1707"/>
      <c r="AI14" s="1707"/>
      <c r="AJ14" s="1707"/>
      <c r="AK14" s="1707"/>
      <c r="AL14" s="1707"/>
      <c r="AM14" s="211"/>
    </row>
    <row r="15" spans="1:45" ht="14.1" customHeight="1">
      <c r="A15" s="23"/>
      <c r="B15" s="29"/>
      <c r="C15" s="23"/>
      <c r="F15" s="40"/>
      <c r="G15" s="2111" t="s">
        <v>299</v>
      </c>
      <c r="H15" s="2111"/>
      <c r="I15" s="2111"/>
      <c r="J15" s="2111"/>
      <c r="K15" s="2111"/>
      <c r="L15" s="4420"/>
      <c r="M15" s="4421"/>
      <c r="N15" s="4421"/>
      <c r="O15" s="1136" t="s">
        <v>98</v>
      </c>
      <c r="P15" s="1336"/>
      <c r="Q15" s="1136" t="s">
        <v>82</v>
      </c>
      <c r="R15" s="1336"/>
      <c r="S15" s="1136" t="s">
        <v>41</v>
      </c>
      <c r="T15" s="1137" t="s">
        <v>17</v>
      </c>
      <c r="U15" s="22" t="s">
        <v>126</v>
      </c>
      <c r="W15" s="40"/>
      <c r="X15" s="40"/>
      <c r="Y15" s="86"/>
      <c r="AA15" s="176"/>
      <c r="AB15" s="1707"/>
      <c r="AC15" s="1707"/>
      <c r="AD15" s="1707"/>
      <c r="AE15" s="1707"/>
      <c r="AF15" s="1707"/>
      <c r="AG15" s="1707"/>
      <c r="AH15" s="1707"/>
      <c r="AI15" s="1707"/>
      <c r="AJ15" s="1707"/>
      <c r="AK15" s="1707"/>
      <c r="AL15" s="1707"/>
      <c r="AM15" s="211"/>
    </row>
    <row r="16" spans="1:45" ht="14.1" customHeight="1">
      <c r="A16" s="23"/>
      <c r="B16" s="29"/>
      <c r="AA16" s="31"/>
      <c r="AM16" s="32"/>
    </row>
    <row r="17" spans="1:39" ht="14.1" customHeight="1">
      <c r="A17" s="23"/>
      <c r="B17" s="1736" t="s">
        <v>462</v>
      </c>
      <c r="C17" s="1462"/>
      <c r="D17" s="1737" t="s">
        <v>1516</v>
      </c>
      <c r="E17" s="1737"/>
      <c r="F17" s="1737"/>
      <c r="G17" s="1737"/>
      <c r="H17" s="1737"/>
      <c r="I17" s="1737"/>
      <c r="J17" s="1737"/>
      <c r="K17" s="1737"/>
      <c r="L17" s="1737"/>
      <c r="M17" s="1737"/>
      <c r="N17" s="1737"/>
      <c r="O17" s="1737"/>
      <c r="P17" s="1737"/>
      <c r="Q17" s="1737"/>
      <c r="R17" s="1737"/>
      <c r="V17" s="149" t="s">
        <v>98</v>
      </c>
      <c r="W17" s="2075"/>
      <c r="X17" s="2075"/>
      <c r="Y17" s="149" t="s">
        <v>81</v>
      </c>
      <c r="AA17" s="169" t="s">
        <v>291</v>
      </c>
      <c r="AB17" s="1707" t="s">
        <v>740</v>
      </c>
      <c r="AC17" s="1707"/>
      <c r="AD17" s="1707"/>
      <c r="AE17" s="1707"/>
      <c r="AF17" s="1707"/>
      <c r="AG17" s="1707"/>
      <c r="AH17" s="1707"/>
      <c r="AI17" s="1707"/>
      <c r="AJ17" s="1707"/>
      <c r="AK17" s="1707"/>
      <c r="AL17" s="1707"/>
      <c r="AM17" s="32"/>
    </row>
    <row r="18" spans="1:39" ht="14.1" customHeight="1">
      <c r="A18" s="23"/>
      <c r="B18" s="29"/>
      <c r="C18" s="23"/>
      <c r="D18" s="165"/>
      <c r="E18" s="165"/>
      <c r="F18" s="165"/>
      <c r="G18" s="165"/>
      <c r="H18" s="165"/>
      <c r="I18" s="165"/>
      <c r="J18" s="165"/>
      <c r="K18" s="165"/>
      <c r="L18" s="165"/>
      <c r="M18" s="165"/>
      <c r="N18" s="165"/>
      <c r="O18" s="165"/>
      <c r="P18" s="165"/>
      <c r="Q18" s="165"/>
      <c r="R18" s="165"/>
      <c r="S18" s="165"/>
      <c r="T18" s="165"/>
      <c r="U18" s="165"/>
      <c r="V18" s="165"/>
      <c r="W18" s="165"/>
      <c r="X18" s="165"/>
      <c r="Y18" s="165"/>
      <c r="AA18" s="176"/>
      <c r="AB18" s="1707"/>
      <c r="AC18" s="1707"/>
      <c r="AD18" s="1707"/>
      <c r="AE18" s="1707"/>
      <c r="AF18" s="1707"/>
      <c r="AG18" s="1707"/>
      <c r="AH18" s="1707"/>
      <c r="AI18" s="1707"/>
      <c r="AJ18" s="1707"/>
      <c r="AK18" s="1707"/>
      <c r="AL18" s="1707"/>
      <c r="AM18" s="32"/>
    </row>
    <row r="19" spans="1:39" ht="14.1" customHeight="1">
      <c r="A19" s="23"/>
      <c r="B19" s="29"/>
      <c r="D19" s="136" t="s">
        <v>35</v>
      </c>
      <c r="E19" s="1737" t="s">
        <v>595</v>
      </c>
      <c r="F19" s="1737"/>
      <c r="G19" s="1737"/>
      <c r="H19" s="1737"/>
      <c r="I19" s="1737"/>
      <c r="J19" s="1737"/>
      <c r="K19" s="1737"/>
      <c r="L19" s="1737"/>
      <c r="M19" s="1737"/>
      <c r="N19" s="1737"/>
      <c r="O19" s="1737"/>
      <c r="P19" s="1737"/>
      <c r="Q19" s="1737"/>
      <c r="R19" s="1737"/>
      <c r="S19" s="1737"/>
      <c r="T19" s="1737"/>
      <c r="U19" s="1737"/>
      <c r="V19" s="1737"/>
      <c r="W19" s="1737"/>
      <c r="X19" s="1737"/>
      <c r="Y19" s="1737"/>
      <c r="AA19" s="169" t="s">
        <v>500</v>
      </c>
      <c r="AB19" s="1707" t="s">
        <v>998</v>
      </c>
      <c r="AC19" s="1707"/>
      <c r="AD19" s="1707"/>
      <c r="AE19" s="1707"/>
      <c r="AF19" s="1707"/>
      <c r="AG19" s="1707"/>
      <c r="AH19" s="1707"/>
      <c r="AI19" s="1707"/>
      <c r="AJ19" s="1707"/>
      <c r="AK19" s="1707"/>
      <c r="AL19" s="1707"/>
      <c r="AM19" s="32"/>
    </row>
    <row r="20" spans="1:39" ht="14.1" customHeight="1">
      <c r="A20" s="23"/>
      <c r="B20" s="29"/>
      <c r="AA20" s="176"/>
      <c r="AB20" s="1707"/>
      <c r="AC20" s="1707"/>
      <c r="AD20" s="1707"/>
      <c r="AE20" s="1707"/>
      <c r="AF20" s="1707"/>
      <c r="AG20" s="1707"/>
      <c r="AH20" s="1707"/>
      <c r="AI20" s="1707"/>
      <c r="AJ20" s="1707"/>
      <c r="AK20" s="1707"/>
      <c r="AL20" s="1707"/>
      <c r="AM20" s="32"/>
    </row>
    <row r="21" spans="1:39" ht="14.1" customHeight="1">
      <c r="A21" s="23"/>
      <c r="B21" s="34"/>
      <c r="D21" s="136" t="s">
        <v>32</v>
      </c>
      <c r="E21" s="1737" t="s">
        <v>596</v>
      </c>
      <c r="F21" s="1737"/>
      <c r="G21" s="1737"/>
      <c r="H21" s="1737"/>
      <c r="I21" s="1737"/>
      <c r="J21" s="23"/>
      <c r="K21" s="23"/>
      <c r="L21" s="23"/>
      <c r="M21" s="23"/>
      <c r="N21" s="23"/>
      <c r="O21" s="23"/>
      <c r="P21" s="23"/>
      <c r="Q21" s="23"/>
      <c r="R21" s="40"/>
      <c r="S21" s="40"/>
      <c r="T21" s="26"/>
      <c r="U21" s="41"/>
      <c r="V21" s="41"/>
      <c r="W21" s="23"/>
      <c r="X21" s="23"/>
      <c r="AA21" s="169" t="s">
        <v>500</v>
      </c>
      <c r="AB21" s="1707" t="s">
        <v>741</v>
      </c>
      <c r="AC21" s="1707"/>
      <c r="AD21" s="1707"/>
      <c r="AE21" s="1707"/>
      <c r="AF21" s="1707"/>
      <c r="AG21" s="1707"/>
      <c r="AH21" s="1707"/>
      <c r="AI21" s="1707"/>
      <c r="AJ21" s="1707"/>
      <c r="AK21" s="1707"/>
      <c r="AL21" s="1707"/>
      <c r="AM21" s="32"/>
    </row>
    <row r="22" spans="1:39" ht="14.1" customHeight="1">
      <c r="A22" s="23"/>
      <c r="B22" s="34"/>
      <c r="D22" s="136"/>
      <c r="E22" s="2892"/>
      <c r="F22" s="2892"/>
      <c r="G22" s="2892"/>
      <c r="H22" s="2892"/>
      <c r="I22" s="2892"/>
      <c r="J22" s="2892"/>
      <c r="K22" s="2892"/>
      <c r="L22" s="2892"/>
      <c r="M22" s="2892"/>
      <c r="N22" s="2892"/>
      <c r="O22" s="2892"/>
      <c r="P22" s="2892"/>
      <c r="Q22" s="2892"/>
      <c r="R22" s="2892"/>
      <c r="S22" s="2892"/>
      <c r="T22" s="2892"/>
      <c r="U22" s="2892"/>
      <c r="V22" s="2892"/>
      <c r="W22" s="2892"/>
      <c r="X22" s="2892"/>
      <c r="Y22" s="2892"/>
      <c r="AA22" s="176"/>
      <c r="AB22" s="1707"/>
      <c r="AC22" s="1707"/>
      <c r="AD22" s="1707"/>
      <c r="AE22" s="1707"/>
      <c r="AF22" s="1707"/>
      <c r="AG22" s="1707"/>
      <c r="AH22" s="1707"/>
      <c r="AI22" s="1707"/>
      <c r="AJ22" s="1707"/>
      <c r="AK22" s="1707"/>
      <c r="AL22" s="1707"/>
      <c r="AM22" s="32"/>
    </row>
    <row r="23" spans="1:39" ht="14.1" customHeight="1">
      <c r="A23" s="23"/>
      <c r="B23" s="34"/>
      <c r="D23" s="136"/>
      <c r="E23" s="2892"/>
      <c r="F23" s="2892"/>
      <c r="G23" s="2892"/>
      <c r="H23" s="2892"/>
      <c r="I23" s="2892"/>
      <c r="J23" s="2892"/>
      <c r="K23" s="2892"/>
      <c r="L23" s="2892"/>
      <c r="M23" s="2892"/>
      <c r="N23" s="2892"/>
      <c r="O23" s="2892"/>
      <c r="P23" s="2892"/>
      <c r="Q23" s="2892"/>
      <c r="R23" s="2892"/>
      <c r="S23" s="2892"/>
      <c r="T23" s="2892"/>
      <c r="U23" s="2892"/>
      <c r="V23" s="2892"/>
      <c r="W23" s="2892"/>
      <c r="X23" s="2892"/>
      <c r="Y23" s="2892"/>
      <c r="AA23" s="31"/>
      <c r="AM23" s="28"/>
    </row>
    <row r="24" spans="1:39" ht="14.1" customHeight="1">
      <c r="A24" s="23"/>
      <c r="B24" s="34"/>
      <c r="AA24" s="31"/>
      <c r="AM24" s="28"/>
    </row>
    <row r="25" spans="1:39" ht="14.1" customHeight="1">
      <c r="A25" s="23"/>
      <c r="B25" s="1736" t="s">
        <v>437</v>
      </c>
      <c r="C25" s="1462"/>
      <c r="D25" s="1737" t="s">
        <v>1329</v>
      </c>
      <c r="E25" s="1737"/>
      <c r="F25" s="1737"/>
      <c r="G25" s="1737"/>
      <c r="H25" s="1737"/>
      <c r="I25" s="1737"/>
      <c r="J25" s="1737"/>
      <c r="K25" s="1737"/>
      <c r="L25" s="1737"/>
      <c r="M25" s="1737"/>
      <c r="N25" s="1737"/>
      <c r="O25" s="1737"/>
      <c r="P25" s="1737"/>
      <c r="Q25" s="1737"/>
      <c r="R25" s="1737"/>
      <c r="S25" s="1737"/>
      <c r="T25" s="1737"/>
      <c r="U25" s="1737"/>
      <c r="V25" s="149" t="s">
        <v>98</v>
      </c>
      <c r="W25" s="2075"/>
      <c r="X25" s="2075"/>
      <c r="Y25" s="149" t="s">
        <v>81</v>
      </c>
      <c r="AA25" s="169" t="s">
        <v>500</v>
      </c>
      <c r="AB25" s="1707" t="s">
        <v>1331</v>
      </c>
      <c r="AC25" s="1707"/>
      <c r="AD25" s="1707"/>
      <c r="AE25" s="1707"/>
      <c r="AF25" s="1707"/>
      <c r="AG25" s="1707"/>
      <c r="AH25" s="1707"/>
      <c r="AI25" s="1707"/>
      <c r="AJ25" s="1707"/>
      <c r="AK25" s="1707"/>
      <c r="AL25" s="1707"/>
      <c r="AM25" s="1138"/>
    </row>
    <row r="26" spans="1:39" ht="14.1" customHeight="1">
      <c r="A26" s="23"/>
      <c r="B26" s="29"/>
      <c r="C26" s="23"/>
      <c r="D26" s="136"/>
      <c r="E26" s="165"/>
      <c r="F26" s="165"/>
      <c r="G26" s="165"/>
      <c r="H26" s="165"/>
      <c r="I26" s="165"/>
      <c r="J26" s="47"/>
      <c r="AA26" s="1139"/>
      <c r="AB26" s="1707"/>
      <c r="AC26" s="1707"/>
      <c r="AD26" s="1707"/>
      <c r="AE26" s="1707"/>
      <c r="AF26" s="1707"/>
      <c r="AG26" s="1707"/>
      <c r="AH26" s="1707"/>
      <c r="AI26" s="1707"/>
      <c r="AJ26" s="1707"/>
      <c r="AK26" s="1707"/>
      <c r="AL26" s="1707"/>
      <c r="AM26" s="1138"/>
    </row>
    <row r="27" spans="1:39" ht="12" customHeight="1">
      <c r="A27" s="23"/>
      <c r="B27" s="29"/>
      <c r="C27" s="23"/>
      <c r="D27" s="136" t="s">
        <v>594</v>
      </c>
      <c r="E27" s="1737" t="s">
        <v>1330</v>
      </c>
      <c r="F27" s="1737"/>
      <c r="G27" s="1737"/>
      <c r="H27" s="1737"/>
      <c r="I27" s="1737"/>
      <c r="J27" s="1737"/>
      <c r="K27" s="1737"/>
      <c r="L27" s="1737"/>
      <c r="M27" s="1737"/>
      <c r="N27" s="1737"/>
      <c r="O27" s="1737"/>
      <c r="P27" s="1737"/>
      <c r="Q27" s="1737"/>
      <c r="R27" s="1737"/>
      <c r="S27" s="1737"/>
      <c r="T27" s="1737"/>
      <c r="U27" s="1737"/>
      <c r="V27" s="1737"/>
      <c r="W27" s="1737"/>
      <c r="X27" s="1737"/>
      <c r="Y27" s="1737"/>
      <c r="Z27" s="47"/>
      <c r="AA27" s="176"/>
      <c r="AB27" s="1707"/>
      <c r="AC27" s="1707"/>
      <c r="AD27" s="1707"/>
      <c r="AE27" s="1707"/>
      <c r="AF27" s="1707"/>
      <c r="AG27" s="1707"/>
      <c r="AH27" s="1707"/>
      <c r="AI27" s="1707"/>
      <c r="AJ27" s="1707"/>
      <c r="AK27" s="1707"/>
      <c r="AL27" s="1707"/>
      <c r="AM27" s="1138"/>
    </row>
    <row r="28" spans="1:39" ht="14.1" customHeight="1">
      <c r="A28" s="23"/>
      <c r="B28" s="208"/>
      <c r="E28" s="166"/>
      <c r="F28" s="166"/>
      <c r="G28" s="166"/>
      <c r="H28" s="166"/>
      <c r="I28" s="166"/>
      <c r="J28" s="166"/>
      <c r="K28" s="166"/>
      <c r="L28" s="166"/>
      <c r="M28" s="166"/>
      <c r="N28" s="166"/>
      <c r="O28" s="166"/>
      <c r="P28" s="166"/>
      <c r="Q28" s="166"/>
      <c r="R28" s="166"/>
      <c r="S28" s="166"/>
      <c r="T28" s="166"/>
      <c r="U28" s="166"/>
      <c r="V28" s="166"/>
      <c r="W28" s="166"/>
      <c r="X28" s="166"/>
      <c r="Y28" s="166"/>
      <c r="AA28" s="31"/>
      <c r="AM28" s="32"/>
    </row>
    <row r="29" spans="1:39" ht="14.1" customHeight="1">
      <c r="A29" s="23"/>
      <c r="B29" s="29"/>
      <c r="Z29" s="23"/>
      <c r="AA29" s="31"/>
      <c r="AM29" s="32"/>
    </row>
    <row r="30" spans="1:39" ht="14.1" customHeight="1">
      <c r="A30" s="23"/>
      <c r="B30" s="1736" t="s">
        <v>615</v>
      </c>
      <c r="C30" s="1462"/>
      <c r="D30" s="1737" t="s">
        <v>1517</v>
      </c>
      <c r="E30" s="1737"/>
      <c r="F30" s="1737"/>
      <c r="G30" s="1737"/>
      <c r="H30" s="1737"/>
      <c r="I30" s="1737"/>
      <c r="J30" s="1737"/>
      <c r="K30" s="1737"/>
      <c r="L30" s="1737"/>
      <c r="M30" s="1737"/>
      <c r="N30" s="1737"/>
      <c r="O30" s="1737"/>
      <c r="P30" s="1737"/>
      <c r="Q30" s="1737"/>
      <c r="R30" s="1737"/>
      <c r="S30" s="1737"/>
      <c r="T30" s="1737"/>
      <c r="U30" s="1737"/>
      <c r="V30" s="1737"/>
      <c r="W30" s="1737"/>
      <c r="Z30" s="23"/>
      <c r="AA30" s="31"/>
      <c r="AM30" s="32"/>
    </row>
    <row r="31" spans="1:39" ht="14.1" customHeight="1">
      <c r="A31" s="23"/>
      <c r="B31" s="29"/>
      <c r="D31" s="2898" t="s">
        <v>1762</v>
      </c>
      <c r="E31" s="2898"/>
      <c r="F31" s="2898"/>
      <c r="G31" s="2898"/>
      <c r="H31" s="2898"/>
      <c r="I31" s="2898"/>
      <c r="J31" s="2898"/>
      <c r="K31" s="2898"/>
      <c r="L31" s="2898"/>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4422"/>
    </row>
    <row r="32" spans="1:39" ht="14.1" customHeight="1">
      <c r="A32" s="23"/>
      <c r="B32" s="208"/>
      <c r="D32" s="1403" t="s">
        <v>130</v>
      </c>
      <c r="E32" s="1404"/>
      <c r="F32" s="1404"/>
      <c r="G32" s="1404"/>
      <c r="H32" s="1405"/>
      <c r="I32" s="1403" t="s">
        <v>0</v>
      </c>
      <c r="J32" s="1404"/>
      <c r="K32" s="1404"/>
      <c r="L32" s="1404"/>
      <c r="M32" s="1404"/>
      <c r="N32" s="1404"/>
      <c r="O32" s="1404"/>
      <c r="P32" s="1404"/>
      <c r="Q32" s="1404"/>
      <c r="R32" s="1404"/>
      <c r="S32" s="1404"/>
      <c r="T32" s="1404"/>
      <c r="U32" s="1404"/>
      <c r="V32" s="1404"/>
      <c r="W32" s="1404"/>
      <c r="X32" s="1404"/>
      <c r="Y32" s="1404"/>
      <c r="Z32" s="1404"/>
      <c r="AA32" s="1404"/>
      <c r="AB32" s="1404"/>
      <c r="AC32" s="1404"/>
      <c r="AD32" s="1404"/>
      <c r="AE32" s="1404"/>
      <c r="AF32" s="1404"/>
      <c r="AG32" s="1404"/>
      <c r="AH32" s="1404"/>
      <c r="AI32" s="1404"/>
      <c r="AJ32" s="1404"/>
      <c r="AK32" s="1404"/>
      <c r="AL32" s="1405"/>
      <c r="AM32" s="28"/>
    </row>
    <row r="33" spans="1:43" ht="18" customHeight="1">
      <c r="B33" s="29"/>
      <c r="C33" s="23"/>
      <c r="D33" s="4423" t="s">
        <v>129</v>
      </c>
      <c r="E33" s="4424"/>
      <c r="F33" s="4425"/>
      <c r="G33" s="4425"/>
      <c r="H33" s="1140" t="s">
        <v>41</v>
      </c>
      <c r="I33" s="555"/>
      <c r="J33" s="1364" t="s">
        <v>564</v>
      </c>
      <c r="K33" s="1364"/>
      <c r="L33" s="570" t="s">
        <v>126</v>
      </c>
      <c r="M33" s="1141"/>
      <c r="N33" s="1364" t="s">
        <v>565</v>
      </c>
      <c r="O33" s="1364"/>
      <c r="P33" s="570" t="s">
        <v>126</v>
      </c>
      <c r="Q33" s="1141"/>
      <c r="R33" s="1952" t="s">
        <v>1272</v>
      </c>
      <c r="S33" s="1952"/>
      <c r="T33" s="1952"/>
      <c r="U33" s="1952"/>
      <c r="V33" s="1141"/>
      <c r="W33" s="4426" t="s">
        <v>1273</v>
      </c>
      <c r="X33" s="4426"/>
      <c r="Y33" s="4426"/>
      <c r="Z33" s="4426"/>
      <c r="AA33" s="4426"/>
      <c r="AB33" s="1141"/>
      <c r="AC33" s="1952" t="s">
        <v>162</v>
      </c>
      <c r="AD33" s="1952"/>
      <c r="AE33" s="4427"/>
      <c r="AF33" s="4428"/>
      <c r="AG33" s="4428"/>
      <c r="AH33" s="4428"/>
      <c r="AI33" s="4428"/>
      <c r="AJ33" s="4428"/>
      <c r="AK33" s="4428"/>
      <c r="AL33" s="1142" t="s">
        <v>17</v>
      </c>
      <c r="AM33" s="28"/>
    </row>
    <row r="34" spans="1:43" ht="18" customHeight="1">
      <c r="B34" s="34"/>
      <c r="D34" s="4429" t="s">
        <v>566</v>
      </c>
      <c r="E34" s="4430"/>
      <c r="F34" s="4431"/>
      <c r="G34" s="4431"/>
      <c r="H34" s="65" t="s">
        <v>41</v>
      </c>
      <c r="I34" s="1143"/>
      <c r="J34" s="1507" t="s">
        <v>564</v>
      </c>
      <c r="K34" s="1507"/>
      <c r="L34" s="497" t="s">
        <v>126</v>
      </c>
      <c r="M34" s="730"/>
      <c r="N34" s="1507" t="s">
        <v>565</v>
      </c>
      <c r="O34" s="1507"/>
      <c r="P34" s="497" t="s">
        <v>126</v>
      </c>
      <c r="Q34" s="730"/>
      <c r="R34" s="1942" t="s">
        <v>1272</v>
      </c>
      <c r="S34" s="1942"/>
      <c r="T34" s="1942"/>
      <c r="U34" s="1942"/>
      <c r="V34" s="730"/>
      <c r="W34" s="4432" t="s">
        <v>1273</v>
      </c>
      <c r="X34" s="4432"/>
      <c r="Y34" s="4432"/>
      <c r="Z34" s="4432"/>
      <c r="AA34" s="4432"/>
      <c r="AB34" s="730"/>
      <c r="AC34" s="1942" t="s">
        <v>162</v>
      </c>
      <c r="AD34" s="1942"/>
      <c r="AE34" s="4433"/>
      <c r="AF34" s="2522"/>
      <c r="AG34" s="2522"/>
      <c r="AH34" s="2522"/>
      <c r="AI34" s="2522"/>
      <c r="AJ34" s="2522"/>
      <c r="AK34" s="2522"/>
      <c r="AL34" s="1144" t="s">
        <v>17</v>
      </c>
      <c r="AM34" s="1133"/>
    </row>
    <row r="35" spans="1:43" ht="18" customHeight="1">
      <c r="A35" s="23"/>
      <c r="B35" s="34"/>
      <c r="D35" s="4429" t="s">
        <v>567</v>
      </c>
      <c r="E35" s="4430"/>
      <c r="F35" s="4431"/>
      <c r="G35" s="4431"/>
      <c r="H35" s="65" t="s">
        <v>41</v>
      </c>
      <c r="I35" s="1143"/>
      <c r="J35" s="1507" t="s">
        <v>564</v>
      </c>
      <c r="K35" s="1507"/>
      <c r="L35" s="497" t="s">
        <v>126</v>
      </c>
      <c r="M35" s="730"/>
      <c r="N35" s="1507" t="s">
        <v>565</v>
      </c>
      <c r="O35" s="1507"/>
      <c r="P35" s="497" t="s">
        <v>126</v>
      </c>
      <c r="Q35" s="730"/>
      <c r="R35" s="1942" t="s">
        <v>1272</v>
      </c>
      <c r="S35" s="1942"/>
      <c r="T35" s="1942"/>
      <c r="U35" s="1942"/>
      <c r="V35" s="730"/>
      <c r="W35" s="4432" t="s">
        <v>1273</v>
      </c>
      <c r="X35" s="4432"/>
      <c r="Y35" s="4432"/>
      <c r="Z35" s="4432"/>
      <c r="AA35" s="4432"/>
      <c r="AB35" s="730"/>
      <c r="AC35" s="1942" t="s">
        <v>162</v>
      </c>
      <c r="AD35" s="1942"/>
      <c r="AE35" s="4433"/>
      <c r="AF35" s="2522"/>
      <c r="AG35" s="2522"/>
      <c r="AH35" s="2522"/>
      <c r="AI35" s="2522"/>
      <c r="AJ35" s="2522"/>
      <c r="AK35" s="2522"/>
      <c r="AL35" s="1144" t="s">
        <v>17</v>
      </c>
      <c r="AM35" s="1133"/>
    </row>
    <row r="36" spans="1:43" ht="18" customHeight="1">
      <c r="A36" s="23"/>
      <c r="B36" s="34"/>
      <c r="D36" s="4429" t="s">
        <v>568</v>
      </c>
      <c r="E36" s="4430"/>
      <c r="F36" s="4431"/>
      <c r="G36" s="4431"/>
      <c r="H36" s="65" t="s">
        <v>41</v>
      </c>
      <c r="I36" s="1143"/>
      <c r="J36" s="1507" t="s">
        <v>564</v>
      </c>
      <c r="K36" s="1507"/>
      <c r="L36" s="497" t="s">
        <v>126</v>
      </c>
      <c r="M36" s="730"/>
      <c r="N36" s="1507" t="s">
        <v>565</v>
      </c>
      <c r="O36" s="1507"/>
      <c r="P36" s="497" t="s">
        <v>126</v>
      </c>
      <c r="Q36" s="730"/>
      <c r="R36" s="1942" t="s">
        <v>1272</v>
      </c>
      <c r="S36" s="1942"/>
      <c r="T36" s="1942"/>
      <c r="U36" s="1942"/>
      <c r="V36" s="730"/>
      <c r="W36" s="4432" t="s">
        <v>1273</v>
      </c>
      <c r="X36" s="4432"/>
      <c r="Y36" s="4432"/>
      <c r="Z36" s="4432"/>
      <c r="AA36" s="4432"/>
      <c r="AB36" s="1145"/>
      <c r="AC36" s="1942" t="s">
        <v>162</v>
      </c>
      <c r="AD36" s="1942"/>
      <c r="AE36" s="4433"/>
      <c r="AF36" s="2522"/>
      <c r="AG36" s="2522"/>
      <c r="AH36" s="2522"/>
      <c r="AI36" s="2522"/>
      <c r="AJ36" s="2522"/>
      <c r="AK36" s="2522"/>
      <c r="AL36" s="1144" t="s">
        <v>17</v>
      </c>
      <c r="AM36" s="1133"/>
    </row>
    <row r="37" spans="1:43" ht="18" customHeight="1">
      <c r="A37" s="23"/>
      <c r="B37" s="34"/>
      <c r="D37" s="4429" t="s">
        <v>569</v>
      </c>
      <c r="E37" s="4430"/>
      <c r="F37" s="4431"/>
      <c r="G37" s="4431"/>
      <c r="H37" s="65" t="s">
        <v>41</v>
      </c>
      <c r="I37" s="1143"/>
      <c r="J37" s="1507" t="s">
        <v>564</v>
      </c>
      <c r="K37" s="1507"/>
      <c r="L37" s="497" t="s">
        <v>126</v>
      </c>
      <c r="M37" s="730"/>
      <c r="N37" s="1507" t="s">
        <v>565</v>
      </c>
      <c r="O37" s="1507"/>
      <c r="P37" s="497" t="s">
        <v>126</v>
      </c>
      <c r="Q37" s="730"/>
      <c r="R37" s="1942" t="s">
        <v>1272</v>
      </c>
      <c r="S37" s="1942"/>
      <c r="T37" s="1942"/>
      <c r="U37" s="1942"/>
      <c r="V37" s="730"/>
      <c r="W37" s="4432" t="s">
        <v>1273</v>
      </c>
      <c r="X37" s="4432"/>
      <c r="Y37" s="4432"/>
      <c r="Z37" s="4432"/>
      <c r="AA37" s="4432"/>
      <c r="AB37" s="1146"/>
      <c r="AC37" s="1942" t="s">
        <v>162</v>
      </c>
      <c r="AD37" s="1942"/>
      <c r="AE37" s="4433"/>
      <c r="AF37" s="2522"/>
      <c r="AG37" s="2522"/>
      <c r="AH37" s="2522"/>
      <c r="AI37" s="2522"/>
      <c r="AJ37" s="2522"/>
      <c r="AK37" s="2522"/>
      <c r="AL37" s="1144" t="s">
        <v>17</v>
      </c>
      <c r="AM37" s="1133"/>
    </row>
    <row r="38" spans="1:43" ht="18" customHeight="1">
      <c r="A38" s="23"/>
      <c r="B38" s="34"/>
      <c r="D38" s="4429" t="s">
        <v>570</v>
      </c>
      <c r="E38" s="4430"/>
      <c r="F38" s="4431"/>
      <c r="G38" s="4431"/>
      <c r="H38" s="65" t="s">
        <v>41</v>
      </c>
      <c r="I38" s="1143"/>
      <c r="J38" s="1507" t="s">
        <v>564</v>
      </c>
      <c r="K38" s="1507"/>
      <c r="L38" s="497" t="s">
        <v>126</v>
      </c>
      <c r="M38" s="730"/>
      <c r="N38" s="1507" t="s">
        <v>565</v>
      </c>
      <c r="O38" s="1507"/>
      <c r="P38" s="497" t="s">
        <v>126</v>
      </c>
      <c r="Q38" s="730"/>
      <c r="R38" s="1942" t="s">
        <v>1272</v>
      </c>
      <c r="S38" s="1942"/>
      <c r="T38" s="1942"/>
      <c r="U38" s="1942"/>
      <c r="V38" s="730"/>
      <c r="W38" s="4432" t="s">
        <v>1273</v>
      </c>
      <c r="X38" s="4432"/>
      <c r="Y38" s="4432"/>
      <c r="Z38" s="4432"/>
      <c r="AA38" s="4432"/>
      <c r="AB38" s="1146"/>
      <c r="AC38" s="1942" t="s">
        <v>162</v>
      </c>
      <c r="AD38" s="1942"/>
      <c r="AE38" s="4433"/>
      <c r="AF38" s="2522"/>
      <c r="AG38" s="2522"/>
      <c r="AH38" s="2522"/>
      <c r="AI38" s="2522"/>
      <c r="AJ38" s="2522"/>
      <c r="AK38" s="2522"/>
      <c r="AL38" s="1144" t="s">
        <v>17</v>
      </c>
      <c r="AM38" s="206"/>
    </row>
    <row r="39" spans="1:43" ht="18" customHeight="1">
      <c r="A39" s="23"/>
      <c r="B39" s="34"/>
      <c r="D39" s="4429" t="s">
        <v>571</v>
      </c>
      <c r="E39" s="4430"/>
      <c r="F39" s="4431"/>
      <c r="G39" s="4431"/>
      <c r="H39" s="65" t="s">
        <v>41</v>
      </c>
      <c r="I39" s="1143"/>
      <c r="J39" s="1507" t="s">
        <v>564</v>
      </c>
      <c r="K39" s="1507"/>
      <c r="L39" s="497" t="s">
        <v>126</v>
      </c>
      <c r="M39" s="730"/>
      <c r="N39" s="1507" t="s">
        <v>565</v>
      </c>
      <c r="O39" s="1507"/>
      <c r="P39" s="497" t="s">
        <v>126</v>
      </c>
      <c r="Q39" s="730"/>
      <c r="R39" s="1942" t="s">
        <v>1272</v>
      </c>
      <c r="S39" s="1942"/>
      <c r="T39" s="1942"/>
      <c r="U39" s="1942"/>
      <c r="V39" s="730"/>
      <c r="W39" s="4432" t="s">
        <v>1273</v>
      </c>
      <c r="X39" s="4432"/>
      <c r="Y39" s="4432"/>
      <c r="Z39" s="4432"/>
      <c r="AA39" s="4432"/>
      <c r="AB39" s="1146"/>
      <c r="AC39" s="1942" t="s">
        <v>162</v>
      </c>
      <c r="AD39" s="1942"/>
      <c r="AE39" s="4433"/>
      <c r="AF39" s="2522"/>
      <c r="AG39" s="2522"/>
      <c r="AH39" s="2522"/>
      <c r="AI39" s="2522"/>
      <c r="AJ39" s="2522"/>
      <c r="AK39" s="2522"/>
      <c r="AL39" s="1144" t="s">
        <v>17</v>
      </c>
      <c r="AM39" s="32"/>
    </row>
    <row r="40" spans="1:43" ht="18" customHeight="1">
      <c r="A40" s="23"/>
      <c r="B40" s="34"/>
      <c r="D40" s="4429" t="s">
        <v>572</v>
      </c>
      <c r="E40" s="4430"/>
      <c r="F40" s="4431"/>
      <c r="G40" s="4431"/>
      <c r="H40" s="65" t="s">
        <v>41</v>
      </c>
      <c r="I40" s="1143"/>
      <c r="J40" s="1507" t="s">
        <v>564</v>
      </c>
      <c r="K40" s="1507"/>
      <c r="L40" s="497" t="s">
        <v>126</v>
      </c>
      <c r="M40" s="730"/>
      <c r="N40" s="1507" t="s">
        <v>565</v>
      </c>
      <c r="O40" s="1507"/>
      <c r="P40" s="497" t="s">
        <v>126</v>
      </c>
      <c r="Q40" s="730"/>
      <c r="R40" s="1942" t="s">
        <v>1272</v>
      </c>
      <c r="S40" s="1942"/>
      <c r="T40" s="1942"/>
      <c r="U40" s="1942"/>
      <c r="V40" s="730"/>
      <c r="W40" s="4432" t="s">
        <v>1273</v>
      </c>
      <c r="X40" s="4432"/>
      <c r="Y40" s="4432"/>
      <c r="Z40" s="4432"/>
      <c r="AA40" s="4432"/>
      <c r="AB40" s="1146"/>
      <c r="AC40" s="1942" t="s">
        <v>162</v>
      </c>
      <c r="AD40" s="1942"/>
      <c r="AE40" s="4433"/>
      <c r="AF40" s="2522"/>
      <c r="AG40" s="2522"/>
      <c r="AH40" s="2522"/>
      <c r="AI40" s="2522"/>
      <c r="AJ40" s="2522"/>
      <c r="AK40" s="2522"/>
      <c r="AL40" s="1144" t="s">
        <v>17</v>
      </c>
      <c r="AM40" s="32"/>
      <c r="AQ40" s="47"/>
    </row>
    <row r="41" spans="1:43" ht="18" customHeight="1">
      <c r="A41" s="23"/>
      <c r="B41" s="29"/>
      <c r="D41" s="4429" t="s">
        <v>573</v>
      </c>
      <c r="E41" s="4430"/>
      <c r="F41" s="4431"/>
      <c r="G41" s="4431"/>
      <c r="H41" s="65" t="s">
        <v>41</v>
      </c>
      <c r="I41" s="1143"/>
      <c r="J41" s="1507" t="s">
        <v>564</v>
      </c>
      <c r="K41" s="1507"/>
      <c r="L41" s="497" t="s">
        <v>126</v>
      </c>
      <c r="M41" s="730"/>
      <c r="N41" s="1507" t="s">
        <v>565</v>
      </c>
      <c r="O41" s="1507"/>
      <c r="P41" s="497" t="s">
        <v>126</v>
      </c>
      <c r="Q41" s="730"/>
      <c r="R41" s="1942" t="s">
        <v>1272</v>
      </c>
      <c r="S41" s="1942"/>
      <c r="T41" s="1942"/>
      <c r="U41" s="1942"/>
      <c r="V41" s="730"/>
      <c r="W41" s="4432" t="s">
        <v>1273</v>
      </c>
      <c r="X41" s="4432"/>
      <c r="Y41" s="4432"/>
      <c r="Z41" s="4432"/>
      <c r="AA41" s="4432"/>
      <c r="AB41" s="1146"/>
      <c r="AC41" s="1942" t="s">
        <v>162</v>
      </c>
      <c r="AD41" s="1942"/>
      <c r="AE41" s="4433"/>
      <c r="AF41" s="2522"/>
      <c r="AG41" s="2522"/>
      <c r="AH41" s="2522"/>
      <c r="AI41" s="2522"/>
      <c r="AJ41" s="2522"/>
      <c r="AK41" s="2522"/>
      <c r="AL41" s="1144" t="s">
        <v>17</v>
      </c>
      <c r="AM41" s="28"/>
    </row>
    <row r="42" spans="1:43" ht="18" customHeight="1">
      <c r="A42" s="23"/>
      <c r="B42" s="29"/>
      <c r="D42" s="4429" t="s">
        <v>574</v>
      </c>
      <c r="E42" s="4430"/>
      <c r="F42" s="4431"/>
      <c r="G42" s="4431"/>
      <c r="H42" s="65" t="s">
        <v>41</v>
      </c>
      <c r="I42" s="1143"/>
      <c r="J42" s="1507" t="s">
        <v>564</v>
      </c>
      <c r="K42" s="1507"/>
      <c r="L42" s="497" t="s">
        <v>126</v>
      </c>
      <c r="M42" s="730"/>
      <c r="N42" s="1507" t="s">
        <v>565</v>
      </c>
      <c r="O42" s="1507"/>
      <c r="P42" s="497" t="s">
        <v>126</v>
      </c>
      <c r="Q42" s="730"/>
      <c r="R42" s="1942" t="s">
        <v>1272</v>
      </c>
      <c r="S42" s="1942"/>
      <c r="T42" s="1942"/>
      <c r="U42" s="1942"/>
      <c r="V42" s="730"/>
      <c r="W42" s="4432" t="s">
        <v>1273</v>
      </c>
      <c r="X42" s="4432"/>
      <c r="Y42" s="4432"/>
      <c r="Z42" s="4432"/>
      <c r="AA42" s="4432"/>
      <c r="AB42" s="730"/>
      <c r="AC42" s="1942" t="s">
        <v>162</v>
      </c>
      <c r="AD42" s="1942"/>
      <c r="AE42" s="4433"/>
      <c r="AF42" s="2522"/>
      <c r="AG42" s="2522"/>
      <c r="AH42" s="2522"/>
      <c r="AI42" s="2522"/>
      <c r="AJ42" s="2522"/>
      <c r="AK42" s="2522"/>
      <c r="AL42" s="1144" t="s">
        <v>17</v>
      </c>
      <c r="AM42" s="28"/>
    </row>
    <row r="43" spans="1:43" ht="18" customHeight="1">
      <c r="A43" s="23"/>
      <c r="B43" s="29"/>
      <c r="D43" s="4429" t="s">
        <v>575</v>
      </c>
      <c r="E43" s="4430"/>
      <c r="F43" s="4431"/>
      <c r="G43" s="4431"/>
      <c r="H43" s="65" t="s">
        <v>41</v>
      </c>
      <c r="I43" s="1143"/>
      <c r="J43" s="1507" t="s">
        <v>564</v>
      </c>
      <c r="K43" s="1507"/>
      <c r="L43" s="497" t="s">
        <v>126</v>
      </c>
      <c r="M43" s="730"/>
      <c r="N43" s="1507" t="s">
        <v>565</v>
      </c>
      <c r="O43" s="1507"/>
      <c r="P43" s="497" t="s">
        <v>126</v>
      </c>
      <c r="Q43" s="730"/>
      <c r="R43" s="1942" t="s">
        <v>1272</v>
      </c>
      <c r="S43" s="1942"/>
      <c r="T43" s="1942"/>
      <c r="U43" s="1942"/>
      <c r="V43" s="730"/>
      <c r="W43" s="4432" t="s">
        <v>1273</v>
      </c>
      <c r="X43" s="4432"/>
      <c r="Y43" s="4432"/>
      <c r="Z43" s="4432"/>
      <c r="AA43" s="4432"/>
      <c r="AB43" s="730"/>
      <c r="AC43" s="1942" t="s">
        <v>162</v>
      </c>
      <c r="AD43" s="1942"/>
      <c r="AE43" s="4433"/>
      <c r="AF43" s="2522"/>
      <c r="AG43" s="2522"/>
      <c r="AH43" s="2522"/>
      <c r="AI43" s="2522"/>
      <c r="AJ43" s="2522"/>
      <c r="AK43" s="2522"/>
      <c r="AL43" s="1144" t="s">
        <v>17</v>
      </c>
      <c r="AM43" s="28"/>
    </row>
    <row r="44" spans="1:43" ht="18" customHeight="1">
      <c r="A44" s="23"/>
      <c r="B44" s="29"/>
      <c r="D44" s="4437" t="s">
        <v>576</v>
      </c>
      <c r="E44" s="4438"/>
      <c r="F44" s="4439"/>
      <c r="G44" s="4439"/>
      <c r="H44" s="61" t="s">
        <v>41</v>
      </c>
      <c r="I44" s="554"/>
      <c r="J44" s="1346" t="s">
        <v>564</v>
      </c>
      <c r="K44" s="1346"/>
      <c r="L44" s="104" t="s">
        <v>126</v>
      </c>
      <c r="M44" s="103"/>
      <c r="N44" s="1346" t="s">
        <v>565</v>
      </c>
      <c r="O44" s="1346"/>
      <c r="P44" s="104" t="s">
        <v>126</v>
      </c>
      <c r="Q44" s="103"/>
      <c r="R44" s="1385" t="s">
        <v>1272</v>
      </c>
      <c r="S44" s="1385"/>
      <c r="T44" s="1385"/>
      <c r="U44" s="1385"/>
      <c r="V44" s="103"/>
      <c r="W44" s="4440" t="s">
        <v>1273</v>
      </c>
      <c r="X44" s="4440"/>
      <c r="Y44" s="4440"/>
      <c r="Z44" s="4440"/>
      <c r="AA44" s="4440"/>
      <c r="AB44" s="103"/>
      <c r="AC44" s="1385" t="s">
        <v>162</v>
      </c>
      <c r="AD44" s="1385"/>
      <c r="AE44" s="4435"/>
      <c r="AF44" s="4436"/>
      <c r="AG44" s="4436"/>
      <c r="AH44" s="4436"/>
      <c r="AI44" s="4436"/>
      <c r="AJ44" s="4436"/>
      <c r="AK44" s="4436"/>
      <c r="AL44" s="1147" t="s">
        <v>17</v>
      </c>
      <c r="AM44" s="28"/>
    </row>
    <row r="45" spans="1:43" ht="14.1" customHeight="1">
      <c r="A45" s="23"/>
      <c r="B45" s="29"/>
      <c r="E45" s="159" t="s">
        <v>149</v>
      </c>
      <c r="F45" s="2010" t="s">
        <v>1518</v>
      </c>
      <c r="G45" s="2010"/>
      <c r="H45" s="2010"/>
      <c r="I45" s="2010"/>
      <c r="J45" s="2010"/>
      <c r="K45" s="2010"/>
      <c r="L45" s="2010"/>
      <c r="M45" s="2010"/>
      <c r="N45" s="2010"/>
      <c r="O45" s="2010"/>
      <c r="P45" s="2010"/>
      <c r="Q45" s="2010"/>
      <c r="R45" s="2022"/>
      <c r="S45" s="2022"/>
      <c r="T45" s="2022"/>
      <c r="U45" s="2022"/>
      <c r="V45" s="2022"/>
      <c r="W45" s="2022"/>
      <c r="X45" s="2022"/>
      <c r="Y45" s="2022"/>
      <c r="AA45" s="42" t="s">
        <v>149</v>
      </c>
      <c r="AB45" s="1991" t="s">
        <v>1641</v>
      </c>
      <c r="AC45" s="1991"/>
      <c r="AD45" s="1991"/>
      <c r="AE45" s="1991"/>
      <c r="AF45" s="1991"/>
      <c r="AG45" s="1991"/>
      <c r="AH45" s="1991"/>
      <c r="AI45" s="1991"/>
      <c r="AJ45" s="1991"/>
      <c r="AK45" s="1991"/>
      <c r="AL45" s="1991"/>
      <c r="AM45" s="28"/>
    </row>
    <row r="46" spans="1:43" ht="14.1" customHeight="1">
      <c r="A46" s="23"/>
      <c r="B46" s="29"/>
      <c r="AA46" s="42"/>
      <c r="AB46" s="1991"/>
      <c r="AC46" s="1991"/>
      <c r="AD46" s="1991"/>
      <c r="AE46" s="1991"/>
      <c r="AF46" s="1991"/>
      <c r="AG46" s="1991"/>
      <c r="AH46" s="1991"/>
      <c r="AI46" s="1991"/>
      <c r="AJ46" s="1991"/>
      <c r="AK46" s="1991"/>
      <c r="AL46" s="1991"/>
      <c r="AM46" s="28"/>
    </row>
    <row r="47" spans="1:43" ht="14.1" customHeight="1">
      <c r="A47" s="23"/>
      <c r="B47" s="29"/>
      <c r="D47" s="136" t="s">
        <v>35</v>
      </c>
      <c r="E47" s="1737" t="s">
        <v>1117</v>
      </c>
      <c r="F47" s="1737"/>
      <c r="G47" s="1737"/>
      <c r="H47" s="1737"/>
      <c r="I47" s="1737"/>
      <c r="J47" s="1737"/>
      <c r="K47" s="1737"/>
      <c r="L47" s="1737"/>
      <c r="M47" s="1737"/>
      <c r="N47" s="1737"/>
      <c r="O47" s="1737"/>
      <c r="P47" s="1737"/>
      <c r="Q47" s="1737"/>
      <c r="R47" s="1737"/>
      <c r="S47" s="1737"/>
      <c r="T47" s="1737"/>
      <c r="U47" s="1737"/>
      <c r="V47" s="1737"/>
      <c r="W47" s="1737"/>
      <c r="X47" s="1737"/>
      <c r="Y47" s="1737"/>
      <c r="AA47" s="42"/>
      <c r="AB47" s="1991"/>
      <c r="AC47" s="1991"/>
      <c r="AD47" s="1991"/>
      <c r="AE47" s="1991"/>
      <c r="AF47" s="1991"/>
      <c r="AG47" s="1991"/>
      <c r="AH47" s="1991"/>
      <c r="AI47" s="1991"/>
      <c r="AJ47" s="1991"/>
      <c r="AK47" s="1991"/>
      <c r="AL47" s="1991"/>
      <c r="AM47" s="864"/>
    </row>
    <row r="48" spans="1:43" ht="14.1" customHeight="1">
      <c r="A48" s="23"/>
      <c r="B48" s="34"/>
      <c r="D48" s="136"/>
      <c r="E48" s="23"/>
      <c r="F48" s="23"/>
      <c r="G48" s="23"/>
      <c r="H48" s="23"/>
      <c r="I48" s="23"/>
      <c r="J48" s="23"/>
      <c r="K48" s="23"/>
      <c r="L48" s="23"/>
      <c r="M48" s="23"/>
      <c r="N48" s="23"/>
      <c r="O48" s="23"/>
      <c r="P48" s="23"/>
      <c r="Q48" s="23"/>
      <c r="R48" s="23"/>
      <c r="S48" s="23"/>
      <c r="T48" s="23"/>
      <c r="U48" s="23"/>
      <c r="V48" s="23"/>
      <c r="W48" s="23"/>
      <c r="X48" s="23"/>
      <c r="Y48" s="23"/>
      <c r="AA48" s="31"/>
      <c r="AM48" s="28"/>
    </row>
    <row r="49" spans="1:39" ht="14.1" customHeight="1">
      <c r="A49" s="23"/>
      <c r="B49" s="34"/>
      <c r="D49" s="136" t="s">
        <v>32</v>
      </c>
      <c r="E49" s="1737" t="s">
        <v>1519</v>
      </c>
      <c r="F49" s="1737"/>
      <c r="G49" s="1737"/>
      <c r="H49" s="1737"/>
      <c r="I49" s="1737"/>
      <c r="J49" s="1737"/>
      <c r="K49" s="1737"/>
      <c r="L49" s="1737"/>
      <c r="M49" s="1737"/>
      <c r="N49" s="1737"/>
      <c r="O49" s="1737"/>
      <c r="P49" s="1737"/>
      <c r="Q49" s="1737"/>
      <c r="R49" s="1737"/>
      <c r="S49" s="1737"/>
      <c r="T49" s="1737"/>
      <c r="U49" s="1737"/>
      <c r="V49" s="1737"/>
      <c r="W49" s="1737"/>
      <c r="X49" s="1737"/>
      <c r="AA49" s="169" t="s">
        <v>500</v>
      </c>
      <c r="AB49" s="1707" t="s">
        <v>302</v>
      </c>
      <c r="AC49" s="1707"/>
      <c r="AD49" s="1707"/>
      <c r="AE49" s="1707"/>
      <c r="AF49" s="1707"/>
      <c r="AG49" s="1707"/>
      <c r="AH49" s="1707"/>
      <c r="AI49" s="1707"/>
      <c r="AJ49" s="1707"/>
      <c r="AK49" s="1707"/>
      <c r="AL49" s="1707"/>
      <c r="AM49" s="28"/>
    </row>
    <row r="50" spans="1:39" ht="14.1" customHeight="1">
      <c r="A50" s="23"/>
      <c r="B50" s="34"/>
      <c r="D50" s="168"/>
      <c r="E50" s="168"/>
      <c r="F50" s="168"/>
      <c r="G50" s="168"/>
      <c r="H50" s="168"/>
      <c r="I50" s="168"/>
      <c r="J50" s="168"/>
      <c r="K50" s="168"/>
      <c r="L50" s="168"/>
      <c r="M50" s="168"/>
      <c r="N50" s="168"/>
      <c r="O50" s="168"/>
      <c r="P50" s="168"/>
      <c r="Q50" s="168"/>
      <c r="R50" s="168"/>
      <c r="S50" s="168"/>
      <c r="T50" s="168"/>
      <c r="U50" s="168"/>
      <c r="V50" s="168"/>
      <c r="W50" s="168"/>
      <c r="X50" s="168"/>
      <c r="Y50" s="168"/>
      <c r="AA50" s="1048"/>
      <c r="AB50" s="1707"/>
      <c r="AC50" s="1707"/>
      <c r="AD50" s="1707"/>
      <c r="AE50" s="1707"/>
      <c r="AF50" s="1707"/>
      <c r="AG50" s="1707"/>
      <c r="AH50" s="1707"/>
      <c r="AI50" s="1707"/>
      <c r="AJ50" s="1707"/>
      <c r="AK50" s="1707"/>
      <c r="AL50" s="1707"/>
      <c r="AM50" s="28"/>
    </row>
    <row r="51" spans="1:39" ht="14.1" customHeight="1">
      <c r="A51" s="23"/>
      <c r="B51" s="34"/>
      <c r="AA51" s="31"/>
      <c r="AM51" s="32"/>
    </row>
    <row r="52" spans="1:39" ht="14.1" customHeight="1">
      <c r="A52" s="23"/>
      <c r="B52" s="4277" t="s">
        <v>704</v>
      </c>
      <c r="C52" s="4278"/>
      <c r="D52" s="1994" t="s">
        <v>603</v>
      </c>
      <c r="E52" s="1994"/>
      <c r="F52" s="1994"/>
      <c r="G52" s="1994"/>
      <c r="H52" s="1994"/>
      <c r="I52" s="1994"/>
      <c r="J52" s="1994"/>
      <c r="K52" s="1994"/>
      <c r="L52" s="1994"/>
      <c r="M52" s="1994"/>
      <c r="N52" s="1994"/>
      <c r="O52" s="1994"/>
      <c r="P52" s="1994"/>
      <c r="Q52" s="1994"/>
      <c r="R52" s="1994"/>
      <c r="S52" s="1994"/>
      <c r="T52" s="1994"/>
      <c r="U52" s="1994"/>
      <c r="V52" s="1994"/>
      <c r="W52" s="1994"/>
      <c r="X52" s="1994"/>
      <c r="Y52" s="1994"/>
      <c r="AA52" s="169" t="s">
        <v>15</v>
      </c>
      <c r="AB52" s="4101" t="s">
        <v>1589</v>
      </c>
      <c r="AC52" s="4101"/>
      <c r="AD52" s="4101"/>
      <c r="AE52" s="4101"/>
      <c r="AF52" s="4101"/>
      <c r="AG52" s="4101"/>
      <c r="AH52" s="4101"/>
      <c r="AI52" s="4101"/>
      <c r="AJ52" s="4101"/>
      <c r="AK52" s="4101"/>
      <c r="AL52" s="4101"/>
      <c r="AM52" s="28"/>
    </row>
    <row r="53" spans="1:39" ht="14.1" customHeight="1">
      <c r="A53" s="23"/>
      <c r="B53" s="247"/>
      <c r="F53" s="23"/>
      <c r="H53" s="23"/>
      <c r="I53" s="23"/>
      <c r="K53" s="23"/>
      <c r="Q53" s="23"/>
      <c r="R53" s="40"/>
      <c r="S53" s="40"/>
      <c r="T53" s="26"/>
      <c r="U53" s="41"/>
      <c r="V53" s="41"/>
      <c r="W53" s="23"/>
      <c r="X53" s="23"/>
      <c r="AA53" s="31"/>
      <c r="AB53" s="84"/>
      <c r="AC53" s="84"/>
      <c r="AD53" s="84"/>
      <c r="AE53" s="84"/>
      <c r="AF53" s="84"/>
      <c r="AG53" s="84"/>
      <c r="AH53" s="84"/>
      <c r="AI53" s="84"/>
      <c r="AJ53" s="84"/>
      <c r="AK53" s="84"/>
      <c r="AL53" s="84"/>
      <c r="AM53" s="28"/>
    </row>
    <row r="54" spans="1:39" ht="14.1" customHeight="1">
      <c r="A54" s="23"/>
      <c r="B54" s="29"/>
      <c r="AA54" s="31"/>
      <c r="AM54" s="32"/>
    </row>
    <row r="55" spans="1:39" ht="14.1" customHeight="1">
      <c r="A55" s="23"/>
      <c r="B55" s="4277" t="s">
        <v>616</v>
      </c>
      <c r="C55" s="4434"/>
      <c r="D55" s="1740" t="s">
        <v>605</v>
      </c>
      <c r="E55" s="1740"/>
      <c r="F55" s="1740"/>
      <c r="G55" s="1740"/>
      <c r="H55" s="1740"/>
      <c r="I55" s="1740"/>
      <c r="J55" s="1740"/>
      <c r="K55" s="1740"/>
      <c r="L55" s="1740"/>
      <c r="M55" s="1740"/>
      <c r="N55" s="1740"/>
      <c r="O55" s="1740"/>
      <c r="P55" s="1740"/>
      <c r="Q55" s="1740"/>
      <c r="R55" s="1740"/>
      <c r="S55" s="1740"/>
      <c r="T55" s="1740"/>
      <c r="U55" s="1740"/>
      <c r="V55" s="1740"/>
      <c r="W55" s="1740"/>
      <c r="X55" s="1740"/>
      <c r="Y55" s="1740"/>
      <c r="AA55" s="31"/>
      <c r="AM55" s="211"/>
    </row>
    <row r="56" spans="1:39" ht="14.1" customHeight="1">
      <c r="A56" s="23"/>
      <c r="B56" s="29"/>
      <c r="C56" s="23" t="s">
        <v>16</v>
      </c>
      <c r="D56" s="1740"/>
      <c r="E56" s="1740"/>
      <c r="F56" s="1740"/>
      <c r="G56" s="1740"/>
      <c r="H56" s="1740"/>
      <c r="I56" s="1740"/>
      <c r="J56" s="1740"/>
      <c r="K56" s="1740"/>
      <c r="L56" s="1740"/>
      <c r="M56" s="1740"/>
      <c r="N56" s="1740"/>
      <c r="O56" s="1740"/>
      <c r="P56" s="1740"/>
      <c r="Q56" s="1740"/>
      <c r="R56" s="1740"/>
      <c r="S56" s="1740"/>
      <c r="T56" s="1740"/>
      <c r="U56" s="1740"/>
      <c r="V56" s="1740"/>
      <c r="W56" s="1740"/>
      <c r="X56" s="1740"/>
      <c r="Y56" s="1740"/>
      <c r="AA56" s="31"/>
      <c r="AM56" s="211"/>
    </row>
    <row r="57" spans="1:39" ht="14.1" customHeight="1">
      <c r="A57" s="23"/>
      <c r="B57" s="29"/>
      <c r="C57" s="22" t="s">
        <v>16</v>
      </c>
      <c r="D57" s="1740"/>
      <c r="E57" s="1740"/>
      <c r="F57" s="1740"/>
      <c r="G57" s="1740"/>
      <c r="H57" s="1740"/>
      <c r="I57" s="1740"/>
      <c r="J57" s="1740"/>
      <c r="K57" s="1740"/>
      <c r="L57" s="1740"/>
      <c r="M57" s="1740"/>
      <c r="N57" s="1740"/>
      <c r="O57" s="1740"/>
      <c r="P57" s="1740"/>
      <c r="Q57" s="1740"/>
      <c r="R57" s="1740"/>
      <c r="S57" s="1740"/>
      <c r="T57" s="1740"/>
      <c r="U57" s="1740"/>
      <c r="V57" s="1740"/>
      <c r="W57" s="1740"/>
      <c r="X57" s="1740"/>
      <c r="Y57" s="1740"/>
      <c r="AA57" s="31"/>
      <c r="AM57" s="211"/>
    </row>
    <row r="58" spans="1:39" ht="14.1" customHeight="1">
      <c r="A58" s="23"/>
      <c r="B58" s="34"/>
      <c r="AA58" s="31"/>
      <c r="AM58" s="211"/>
    </row>
    <row r="59" spans="1:39" ht="5.25" customHeight="1" thickBot="1">
      <c r="B59" s="212"/>
      <c r="C59" s="95"/>
      <c r="D59" s="96"/>
      <c r="E59" s="96"/>
      <c r="F59" s="1148"/>
      <c r="G59" s="1148"/>
      <c r="H59" s="1148"/>
      <c r="I59" s="1148"/>
      <c r="J59" s="1148"/>
      <c r="K59" s="1148"/>
      <c r="L59" s="1148"/>
      <c r="M59" s="1148"/>
      <c r="N59" s="1148"/>
      <c r="O59" s="1148"/>
      <c r="P59" s="96"/>
      <c r="Q59" s="96"/>
      <c r="R59" s="96"/>
      <c r="S59" s="1149"/>
      <c r="T59" s="96"/>
      <c r="U59" s="96"/>
      <c r="V59" s="1150"/>
      <c r="W59" s="96"/>
      <c r="X59" s="96"/>
      <c r="Y59" s="96"/>
      <c r="Z59" s="96"/>
      <c r="AA59" s="563"/>
      <c r="AB59" s="96"/>
      <c r="AC59" s="96"/>
      <c r="AD59" s="96"/>
      <c r="AE59" s="96"/>
      <c r="AF59" s="96"/>
      <c r="AG59" s="96"/>
      <c r="AH59" s="96"/>
      <c r="AI59" s="96"/>
      <c r="AJ59" s="96"/>
      <c r="AK59" s="96"/>
      <c r="AL59" s="96"/>
      <c r="AM59" s="209"/>
    </row>
  </sheetData>
  <sheetProtection algorithmName="SHA-512" hashValue="0o8ENrYRiwqWUsC/O7iI9wmJcftAW01m8V3V0dcUggOFKr2blp2EfU2v4VJUR+/1C45o+nGrUS5zwg4GXwZX9w==" saltValue="ptLugFZf64Wma69z2Zr6jA==" spinCount="100000" sheet="1" objects="1" scenarios="1"/>
  <mergeCells count="149">
    <mergeCell ref="B52:C52"/>
    <mergeCell ref="D52:Y52"/>
    <mergeCell ref="AB52:AL52"/>
    <mergeCell ref="B55:C55"/>
    <mergeCell ref="D55:Y57"/>
    <mergeCell ref="AC44:AE44"/>
    <mergeCell ref="AF44:AK44"/>
    <mergeCell ref="F45:Y45"/>
    <mergeCell ref="E47:Y47"/>
    <mergeCell ref="E49:X49"/>
    <mergeCell ref="AB49:AL50"/>
    <mergeCell ref="D44:E44"/>
    <mergeCell ref="F44:G44"/>
    <mergeCell ref="J44:K44"/>
    <mergeCell ref="N44:O44"/>
    <mergeCell ref="R44:U44"/>
    <mergeCell ref="W44:AA44"/>
    <mergeCell ref="AB45:AL47"/>
    <mergeCell ref="AC42:AE42"/>
    <mergeCell ref="AF42:AK42"/>
    <mergeCell ref="D43:E43"/>
    <mergeCell ref="F43:G43"/>
    <mergeCell ref="J43:K43"/>
    <mergeCell ref="N43:O43"/>
    <mergeCell ref="R43:U43"/>
    <mergeCell ref="W43:AA43"/>
    <mergeCell ref="AC43:AE43"/>
    <mergeCell ref="AF43:AK43"/>
    <mergeCell ref="D42:E42"/>
    <mergeCell ref="F42:G42"/>
    <mergeCell ref="J42:K42"/>
    <mergeCell ref="N42:O42"/>
    <mergeCell ref="R42:U42"/>
    <mergeCell ref="W42:AA42"/>
    <mergeCell ref="AC40:AE40"/>
    <mergeCell ref="AF40:AK40"/>
    <mergeCell ref="D41:E41"/>
    <mergeCell ref="F41:G41"/>
    <mergeCell ref="J41:K41"/>
    <mergeCell ref="N41:O41"/>
    <mergeCell ref="R41:U41"/>
    <mergeCell ref="W41:AA41"/>
    <mergeCell ref="AC41:AE41"/>
    <mergeCell ref="AF41:AK41"/>
    <mergeCell ref="D40:E40"/>
    <mergeCell ref="F40:G40"/>
    <mergeCell ref="J40:K40"/>
    <mergeCell ref="N40:O40"/>
    <mergeCell ref="R40:U40"/>
    <mergeCell ref="W40:AA40"/>
    <mergeCell ref="AC38:AE38"/>
    <mergeCell ref="AF38:AK38"/>
    <mergeCell ref="D39:E39"/>
    <mergeCell ref="F39:G39"/>
    <mergeCell ref="J39:K39"/>
    <mergeCell ref="N39:O39"/>
    <mergeCell ref="R39:U39"/>
    <mergeCell ref="W39:AA39"/>
    <mergeCell ref="AC39:AE39"/>
    <mergeCell ref="AF39:AK39"/>
    <mergeCell ref="D38:E38"/>
    <mergeCell ref="F38:G38"/>
    <mergeCell ref="J38:K38"/>
    <mergeCell ref="N38:O38"/>
    <mergeCell ref="R38:U38"/>
    <mergeCell ref="W38:AA38"/>
    <mergeCell ref="AC36:AE36"/>
    <mergeCell ref="AF36:AK36"/>
    <mergeCell ref="D37:E37"/>
    <mergeCell ref="F37:G37"/>
    <mergeCell ref="J37:K37"/>
    <mergeCell ref="N37:O37"/>
    <mergeCell ref="R37:U37"/>
    <mergeCell ref="W37:AA37"/>
    <mergeCell ref="AC37:AE37"/>
    <mergeCell ref="AF37:AK37"/>
    <mergeCell ref="D36:E36"/>
    <mergeCell ref="F36:G36"/>
    <mergeCell ref="J36:K36"/>
    <mergeCell ref="N36:O36"/>
    <mergeCell ref="R36:U36"/>
    <mergeCell ref="W36:AA36"/>
    <mergeCell ref="D34:E34"/>
    <mergeCell ref="F34:G34"/>
    <mergeCell ref="J34:K34"/>
    <mergeCell ref="N34:O34"/>
    <mergeCell ref="R34:U34"/>
    <mergeCell ref="W34:AA34"/>
    <mergeCell ref="AC34:AE34"/>
    <mergeCell ref="AF34:AK34"/>
    <mergeCell ref="D35:E35"/>
    <mergeCell ref="F35:G35"/>
    <mergeCell ref="J35:K35"/>
    <mergeCell ref="N35:O35"/>
    <mergeCell ref="R35:U35"/>
    <mergeCell ref="W35:AA35"/>
    <mergeCell ref="AC35:AE35"/>
    <mergeCell ref="AF35:AK35"/>
    <mergeCell ref="B30:C30"/>
    <mergeCell ref="D30:W30"/>
    <mergeCell ref="D31:AM31"/>
    <mergeCell ref="D32:H32"/>
    <mergeCell ref="I32:AL32"/>
    <mergeCell ref="D33:E33"/>
    <mergeCell ref="F33:G33"/>
    <mergeCell ref="J33:K33"/>
    <mergeCell ref="N33:O33"/>
    <mergeCell ref="R33:U33"/>
    <mergeCell ref="W33:AA33"/>
    <mergeCell ref="AC33:AE33"/>
    <mergeCell ref="AF33:AK33"/>
    <mergeCell ref="E21:I21"/>
    <mergeCell ref="AB21:AL22"/>
    <mergeCell ref="E22:Y23"/>
    <mergeCell ref="B25:C25"/>
    <mergeCell ref="D25:U25"/>
    <mergeCell ref="W25:X25"/>
    <mergeCell ref="AB25:AL27"/>
    <mergeCell ref="E27:Y27"/>
    <mergeCell ref="B17:C17"/>
    <mergeCell ref="D17:R17"/>
    <mergeCell ref="W17:X17"/>
    <mergeCell ref="AB17:AL18"/>
    <mergeCell ref="E19:Y19"/>
    <mergeCell ref="AB19:AL20"/>
    <mergeCell ref="B14:C14"/>
    <mergeCell ref="D14:X14"/>
    <mergeCell ref="AB14:AL15"/>
    <mergeCell ref="G15:K15"/>
    <mergeCell ref="L15:N15"/>
    <mergeCell ref="G7:K7"/>
    <mergeCell ref="L7:N7"/>
    <mergeCell ref="AB7:AL7"/>
    <mergeCell ref="E9:X9"/>
    <mergeCell ref="AB9:AL11"/>
    <mergeCell ref="E10:F10"/>
    <mergeCell ref="G10:N10"/>
    <mergeCell ref="P10:Q10"/>
    <mergeCell ref="R10:Y10"/>
    <mergeCell ref="A1:AM1"/>
    <mergeCell ref="B3:Z3"/>
    <mergeCell ref="AA3:AM3"/>
    <mergeCell ref="B5:C5"/>
    <mergeCell ref="D5:X5"/>
    <mergeCell ref="B6:C6"/>
    <mergeCell ref="D6:X6"/>
    <mergeCell ref="AB6:AL6"/>
    <mergeCell ref="B12:C12"/>
    <mergeCell ref="D12:X12"/>
  </mergeCells>
  <phoneticPr fontId="4"/>
  <conditionalFormatting sqref="E22 F33:G44 AF33:AF44">
    <cfRule type="containsBlanks" dxfId="16" priority="2">
      <formula>LEN(TRIM(E22))=0</formula>
    </cfRule>
  </conditionalFormatting>
  <conditionalFormatting sqref="G10">
    <cfRule type="containsBlanks" dxfId="15" priority="4">
      <formula>LEN(TRIM(G10))=0</formula>
    </cfRule>
  </conditionalFormatting>
  <conditionalFormatting sqref="L7:N7 P7 R7 R10">
    <cfRule type="containsBlanks" dxfId="14" priority="6">
      <formula>LEN(TRIM(L7))=0</formula>
    </cfRule>
  </conditionalFormatting>
  <conditionalFormatting sqref="L15:N15 P15 R15">
    <cfRule type="containsBlanks" dxfId="13" priority="5">
      <formula>LEN(TRIM(L15))=0</formula>
    </cfRule>
  </conditionalFormatting>
  <conditionalFormatting sqref="W17:X17">
    <cfRule type="containsBlanks" dxfId="12" priority="1">
      <formula>LEN(TRIM(W17))=0</formula>
    </cfRule>
  </conditionalFormatting>
  <conditionalFormatting sqref="W25:X25">
    <cfRule type="containsBlanks" dxfId="11" priority="3">
      <formula>LEN(TRIM(W25))=0</formula>
    </cfRule>
  </conditionalFormatting>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2225" r:id="rId4" name="Check Box 1">
              <controlPr defaultSize="0" autoFill="0" autoLine="0" autoPict="0">
                <anchor moveWithCells="1">
                  <from>
                    <xdr:col>18</xdr:col>
                    <xdr:colOff>0</xdr:colOff>
                    <xdr:row>48</xdr:row>
                    <xdr:rowOff>133350</xdr:rowOff>
                  </from>
                  <to>
                    <xdr:col>21</xdr:col>
                    <xdr:colOff>133350</xdr:colOff>
                    <xdr:row>50</xdr:row>
                    <xdr:rowOff>0</xdr:rowOff>
                  </to>
                </anchor>
              </controlPr>
            </control>
          </mc:Choice>
        </mc:AlternateContent>
        <mc:AlternateContent xmlns:mc="http://schemas.openxmlformats.org/markup-compatibility/2006">
          <mc:Choice Requires="x14">
            <control shapeId="1332226" r:id="rId5" name="Check Box 2">
              <controlPr defaultSize="0" autoFill="0" autoLine="0" autoPict="0">
                <anchor moveWithCells="1">
                  <from>
                    <xdr:col>21</xdr:col>
                    <xdr:colOff>9525</xdr:colOff>
                    <xdr:row>48</xdr:row>
                    <xdr:rowOff>133350</xdr:rowOff>
                  </from>
                  <to>
                    <xdr:col>24</xdr:col>
                    <xdr:colOff>152400</xdr:colOff>
                    <xdr:row>50</xdr:row>
                    <xdr:rowOff>0</xdr:rowOff>
                  </to>
                </anchor>
              </controlPr>
            </control>
          </mc:Choice>
        </mc:AlternateContent>
        <mc:AlternateContent xmlns:mc="http://schemas.openxmlformats.org/markup-compatibility/2006">
          <mc:Choice Requires="x14">
            <control shapeId="1332227" r:id="rId6" name="Check Box 3">
              <controlPr defaultSize="0" autoFill="0" autoLine="0" autoPict="0">
                <anchor moveWithCells="1">
                  <from>
                    <xdr:col>18</xdr:col>
                    <xdr:colOff>0</xdr:colOff>
                    <xdr:row>17</xdr:row>
                    <xdr:rowOff>142875</xdr:rowOff>
                  </from>
                  <to>
                    <xdr:col>21</xdr:col>
                    <xdr:colOff>133350</xdr:colOff>
                    <xdr:row>19</xdr:row>
                    <xdr:rowOff>9525</xdr:rowOff>
                  </to>
                </anchor>
              </controlPr>
            </control>
          </mc:Choice>
        </mc:AlternateContent>
        <mc:AlternateContent xmlns:mc="http://schemas.openxmlformats.org/markup-compatibility/2006">
          <mc:Choice Requires="x14">
            <control shapeId="1332228" r:id="rId7" name="Check Box 4">
              <controlPr defaultSize="0" autoFill="0" autoLine="0" autoPict="0">
                <anchor moveWithCells="1">
                  <from>
                    <xdr:col>21</xdr:col>
                    <xdr:colOff>9525</xdr:colOff>
                    <xdr:row>17</xdr:row>
                    <xdr:rowOff>142875</xdr:rowOff>
                  </from>
                  <to>
                    <xdr:col>24</xdr:col>
                    <xdr:colOff>152400</xdr:colOff>
                    <xdr:row>19</xdr:row>
                    <xdr:rowOff>9525</xdr:rowOff>
                  </to>
                </anchor>
              </controlPr>
            </control>
          </mc:Choice>
        </mc:AlternateContent>
        <mc:AlternateContent xmlns:mc="http://schemas.openxmlformats.org/markup-compatibility/2006">
          <mc:Choice Requires="x14">
            <control shapeId="1332229" r:id="rId8" name="Check Box 5">
              <controlPr defaultSize="0" autoFill="0" autoLine="0" autoPict="0">
                <anchor moveWithCells="1">
                  <from>
                    <xdr:col>18</xdr:col>
                    <xdr:colOff>28575</xdr:colOff>
                    <xdr:row>27</xdr:row>
                    <xdr:rowOff>19050</xdr:rowOff>
                  </from>
                  <to>
                    <xdr:col>21</xdr:col>
                    <xdr:colOff>152400</xdr:colOff>
                    <xdr:row>28</xdr:row>
                    <xdr:rowOff>19050</xdr:rowOff>
                  </to>
                </anchor>
              </controlPr>
            </control>
          </mc:Choice>
        </mc:AlternateContent>
        <mc:AlternateContent xmlns:mc="http://schemas.openxmlformats.org/markup-compatibility/2006">
          <mc:Choice Requires="x14">
            <control shapeId="1332230" r:id="rId9" name="Check Box 6">
              <controlPr defaultSize="0" autoFill="0" autoLine="0" autoPict="0">
                <anchor moveWithCells="1">
                  <from>
                    <xdr:col>21</xdr:col>
                    <xdr:colOff>76200</xdr:colOff>
                    <xdr:row>26</xdr:row>
                    <xdr:rowOff>142875</xdr:rowOff>
                  </from>
                  <to>
                    <xdr:col>26</xdr:col>
                    <xdr:colOff>9525</xdr:colOff>
                    <xdr:row>28</xdr:row>
                    <xdr:rowOff>28575</xdr:rowOff>
                  </to>
                </anchor>
              </controlPr>
            </control>
          </mc:Choice>
        </mc:AlternateContent>
        <mc:AlternateContent xmlns:mc="http://schemas.openxmlformats.org/markup-compatibility/2006">
          <mc:Choice Requires="x14">
            <control shapeId="1332231" r:id="rId10" name="Check Box 7">
              <controlPr defaultSize="0" autoFill="0" autoLine="0" autoPict="0">
                <anchor moveWithCells="1">
                  <from>
                    <xdr:col>14</xdr:col>
                    <xdr:colOff>171450</xdr:colOff>
                    <xdr:row>27</xdr:row>
                    <xdr:rowOff>19050</xdr:rowOff>
                  </from>
                  <to>
                    <xdr:col>18</xdr:col>
                    <xdr:colOff>114300</xdr:colOff>
                    <xdr:row>28</xdr:row>
                    <xdr:rowOff>19050</xdr:rowOff>
                  </to>
                </anchor>
              </controlPr>
            </control>
          </mc:Choice>
        </mc:AlternateContent>
        <mc:AlternateContent xmlns:mc="http://schemas.openxmlformats.org/markup-compatibility/2006">
          <mc:Choice Requires="x14">
            <control shapeId="1332232" r:id="rId11" name="Check Box 5">
              <controlPr defaultSize="0" autoFill="0" autoLine="0" autoPict="0">
                <anchor moveWithCells="1">
                  <from>
                    <xdr:col>3</xdr:col>
                    <xdr:colOff>28575</xdr:colOff>
                    <xdr:row>6</xdr:row>
                    <xdr:rowOff>0</xdr:rowOff>
                  </from>
                  <to>
                    <xdr:col>5</xdr:col>
                    <xdr:colOff>152400</xdr:colOff>
                    <xdr:row>7</xdr:row>
                    <xdr:rowOff>38100</xdr:rowOff>
                  </to>
                </anchor>
              </controlPr>
            </control>
          </mc:Choice>
        </mc:AlternateContent>
        <mc:AlternateContent xmlns:mc="http://schemas.openxmlformats.org/markup-compatibility/2006">
          <mc:Choice Requires="x14">
            <control shapeId="1332233" r:id="rId12" name="Check Box 6">
              <controlPr defaultSize="0" autoFill="0" autoLine="0" autoPict="0">
                <anchor moveWithCells="1">
                  <from>
                    <xdr:col>21</xdr:col>
                    <xdr:colOff>47625</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1332234" r:id="rId13" name="Check Box 10">
              <controlPr defaultSize="0" autoFill="0" autoLine="0" autoPict="0">
                <anchor moveWithCells="1">
                  <from>
                    <xdr:col>3</xdr:col>
                    <xdr:colOff>28575</xdr:colOff>
                    <xdr:row>14</xdr:row>
                    <xdr:rowOff>0</xdr:rowOff>
                  </from>
                  <to>
                    <xdr:col>5</xdr:col>
                    <xdr:colOff>152400</xdr:colOff>
                    <xdr:row>15</xdr:row>
                    <xdr:rowOff>38100</xdr:rowOff>
                  </to>
                </anchor>
              </controlPr>
            </control>
          </mc:Choice>
        </mc:AlternateContent>
        <mc:AlternateContent xmlns:mc="http://schemas.openxmlformats.org/markup-compatibility/2006">
          <mc:Choice Requires="x14">
            <control shapeId="1332235" r:id="rId14" name="Check Box 11">
              <controlPr defaultSize="0" autoFill="0" autoLine="0" autoPict="0">
                <anchor moveWithCells="1">
                  <from>
                    <xdr:col>21</xdr:col>
                    <xdr:colOff>47625</xdr:colOff>
                    <xdr:row>14</xdr:row>
                    <xdr:rowOff>0</xdr:rowOff>
                  </from>
                  <to>
                    <xdr:col>25</xdr:col>
                    <xdr:colOff>0</xdr:colOff>
                    <xdr:row>15</xdr:row>
                    <xdr:rowOff>0</xdr:rowOff>
                  </to>
                </anchor>
              </controlPr>
            </control>
          </mc:Choice>
        </mc:AlternateContent>
        <mc:AlternateContent xmlns:mc="http://schemas.openxmlformats.org/markup-compatibility/2006">
          <mc:Choice Requires="x14">
            <control shapeId="1332236" r:id="rId15" name="Check Box 12">
              <controlPr defaultSize="0" autoFill="0" autoLine="0" autoPict="0">
                <anchor moveWithCells="1">
                  <from>
                    <xdr:col>18</xdr:col>
                    <xdr:colOff>0</xdr:colOff>
                    <xdr:row>10</xdr:row>
                    <xdr:rowOff>161925</xdr:rowOff>
                  </from>
                  <to>
                    <xdr:col>21</xdr:col>
                    <xdr:colOff>133350</xdr:colOff>
                    <xdr:row>12</xdr:row>
                    <xdr:rowOff>28575</xdr:rowOff>
                  </to>
                </anchor>
              </controlPr>
            </control>
          </mc:Choice>
        </mc:AlternateContent>
        <mc:AlternateContent xmlns:mc="http://schemas.openxmlformats.org/markup-compatibility/2006">
          <mc:Choice Requires="x14">
            <control shapeId="1332237" r:id="rId16" name="Check Box 13">
              <controlPr defaultSize="0" autoFill="0" autoLine="0" autoPict="0">
                <anchor moveWithCells="1">
                  <from>
                    <xdr:col>21</xdr:col>
                    <xdr:colOff>9525</xdr:colOff>
                    <xdr:row>10</xdr:row>
                    <xdr:rowOff>161925</xdr:rowOff>
                  </from>
                  <to>
                    <xdr:col>24</xdr:col>
                    <xdr:colOff>152400</xdr:colOff>
                    <xdr:row>12</xdr:row>
                    <xdr:rowOff>28575</xdr:rowOff>
                  </to>
                </anchor>
              </controlPr>
            </control>
          </mc:Choice>
        </mc:AlternateContent>
        <mc:AlternateContent xmlns:mc="http://schemas.openxmlformats.org/markup-compatibility/2006">
          <mc:Choice Requires="x14">
            <control shapeId="1332238" r:id="rId17" name="Check Box 14">
              <controlPr defaultSize="0" autoFill="0" autoLine="0" autoPict="0">
                <anchor moveWithCells="1">
                  <from>
                    <xdr:col>18</xdr:col>
                    <xdr:colOff>0</xdr:colOff>
                    <xdr:row>45</xdr:row>
                    <xdr:rowOff>133350</xdr:rowOff>
                  </from>
                  <to>
                    <xdr:col>21</xdr:col>
                    <xdr:colOff>133350</xdr:colOff>
                    <xdr:row>47</xdr:row>
                    <xdr:rowOff>9525</xdr:rowOff>
                  </to>
                </anchor>
              </controlPr>
            </control>
          </mc:Choice>
        </mc:AlternateContent>
        <mc:AlternateContent xmlns:mc="http://schemas.openxmlformats.org/markup-compatibility/2006">
          <mc:Choice Requires="x14">
            <control shapeId="1332239" r:id="rId18" name="Check Box 15">
              <controlPr defaultSize="0" autoFill="0" autoLine="0" autoPict="0">
                <anchor moveWithCells="1">
                  <from>
                    <xdr:col>21</xdr:col>
                    <xdr:colOff>9525</xdr:colOff>
                    <xdr:row>45</xdr:row>
                    <xdr:rowOff>133350</xdr:rowOff>
                  </from>
                  <to>
                    <xdr:col>24</xdr:col>
                    <xdr:colOff>152400</xdr:colOff>
                    <xdr:row>47</xdr:row>
                    <xdr:rowOff>9525</xdr:rowOff>
                  </to>
                </anchor>
              </controlPr>
            </control>
          </mc:Choice>
        </mc:AlternateContent>
        <mc:AlternateContent xmlns:mc="http://schemas.openxmlformats.org/markup-compatibility/2006">
          <mc:Choice Requires="x14">
            <control shapeId="1332240" r:id="rId19" name="Check Box 10">
              <controlPr defaultSize="0" autoFill="0" autoLine="0" autoPict="0">
                <anchor moveWithCells="1">
                  <from>
                    <xdr:col>7</xdr:col>
                    <xdr:colOff>171450</xdr:colOff>
                    <xdr:row>32</xdr:row>
                    <xdr:rowOff>9525</xdr:rowOff>
                  </from>
                  <to>
                    <xdr:col>9</xdr:col>
                    <xdr:colOff>9525</xdr:colOff>
                    <xdr:row>32</xdr:row>
                    <xdr:rowOff>200025</xdr:rowOff>
                  </to>
                </anchor>
              </controlPr>
            </control>
          </mc:Choice>
        </mc:AlternateContent>
        <mc:AlternateContent xmlns:mc="http://schemas.openxmlformats.org/markup-compatibility/2006">
          <mc:Choice Requires="x14">
            <control shapeId="1332241" r:id="rId20" name="Check Box 64">
              <controlPr defaultSize="0" autoFill="0" autoLine="0" autoPict="0">
                <anchor moveWithCells="1">
                  <from>
                    <xdr:col>12</xdr:col>
                    <xdr:colOff>0</xdr:colOff>
                    <xdr:row>32</xdr:row>
                    <xdr:rowOff>19050</xdr:rowOff>
                  </from>
                  <to>
                    <xdr:col>13</xdr:col>
                    <xdr:colOff>19050</xdr:colOff>
                    <xdr:row>33</xdr:row>
                    <xdr:rowOff>0</xdr:rowOff>
                  </to>
                </anchor>
              </controlPr>
            </control>
          </mc:Choice>
        </mc:AlternateContent>
        <mc:AlternateContent xmlns:mc="http://schemas.openxmlformats.org/markup-compatibility/2006">
          <mc:Choice Requires="x14">
            <control shapeId="1332242" r:id="rId21" name="Check Box 65">
              <controlPr defaultSize="0" autoFill="0" autoLine="0" autoPict="0">
                <anchor moveWithCells="1">
                  <from>
                    <xdr:col>16</xdr:col>
                    <xdr:colOff>0</xdr:colOff>
                    <xdr:row>32</xdr:row>
                    <xdr:rowOff>19050</xdr:rowOff>
                  </from>
                  <to>
                    <xdr:col>17</xdr:col>
                    <xdr:colOff>19050</xdr:colOff>
                    <xdr:row>33</xdr:row>
                    <xdr:rowOff>0</xdr:rowOff>
                  </to>
                </anchor>
              </controlPr>
            </control>
          </mc:Choice>
        </mc:AlternateContent>
        <mc:AlternateContent xmlns:mc="http://schemas.openxmlformats.org/markup-compatibility/2006">
          <mc:Choice Requires="x14">
            <control shapeId="1332243" r:id="rId22" name="Check Box 66">
              <controlPr defaultSize="0" autoFill="0" autoLine="0" autoPict="0">
                <anchor moveWithCells="1">
                  <from>
                    <xdr:col>7</xdr:col>
                    <xdr:colOff>171450</xdr:colOff>
                    <xdr:row>33</xdr:row>
                    <xdr:rowOff>9525</xdr:rowOff>
                  </from>
                  <to>
                    <xdr:col>9</xdr:col>
                    <xdr:colOff>9525</xdr:colOff>
                    <xdr:row>33</xdr:row>
                    <xdr:rowOff>200025</xdr:rowOff>
                  </to>
                </anchor>
              </controlPr>
            </control>
          </mc:Choice>
        </mc:AlternateContent>
        <mc:AlternateContent xmlns:mc="http://schemas.openxmlformats.org/markup-compatibility/2006">
          <mc:Choice Requires="x14">
            <control shapeId="1332244" r:id="rId23" name="Check Box 67">
              <controlPr defaultSize="0" autoFill="0" autoLine="0" autoPict="0">
                <anchor moveWithCells="1">
                  <from>
                    <xdr:col>12</xdr:col>
                    <xdr:colOff>0</xdr:colOff>
                    <xdr:row>33</xdr:row>
                    <xdr:rowOff>19050</xdr:rowOff>
                  </from>
                  <to>
                    <xdr:col>13</xdr:col>
                    <xdr:colOff>19050</xdr:colOff>
                    <xdr:row>34</xdr:row>
                    <xdr:rowOff>0</xdr:rowOff>
                  </to>
                </anchor>
              </controlPr>
            </control>
          </mc:Choice>
        </mc:AlternateContent>
        <mc:AlternateContent xmlns:mc="http://schemas.openxmlformats.org/markup-compatibility/2006">
          <mc:Choice Requires="x14">
            <control shapeId="1332245" r:id="rId24" name="Check Box 68">
              <controlPr defaultSize="0" autoFill="0" autoLine="0" autoPict="0">
                <anchor moveWithCells="1">
                  <from>
                    <xdr:col>16</xdr:col>
                    <xdr:colOff>0</xdr:colOff>
                    <xdr:row>33</xdr:row>
                    <xdr:rowOff>19050</xdr:rowOff>
                  </from>
                  <to>
                    <xdr:col>17</xdr:col>
                    <xdr:colOff>19050</xdr:colOff>
                    <xdr:row>34</xdr:row>
                    <xdr:rowOff>0</xdr:rowOff>
                  </to>
                </anchor>
              </controlPr>
            </control>
          </mc:Choice>
        </mc:AlternateContent>
        <mc:AlternateContent xmlns:mc="http://schemas.openxmlformats.org/markup-compatibility/2006">
          <mc:Choice Requires="x14">
            <control shapeId="1332246" r:id="rId25" name="Check Box 69">
              <controlPr defaultSize="0" autoFill="0" autoLine="0" autoPict="0">
                <anchor moveWithCells="1">
                  <from>
                    <xdr:col>7</xdr:col>
                    <xdr:colOff>171450</xdr:colOff>
                    <xdr:row>34</xdr:row>
                    <xdr:rowOff>9525</xdr:rowOff>
                  </from>
                  <to>
                    <xdr:col>9</xdr:col>
                    <xdr:colOff>9525</xdr:colOff>
                    <xdr:row>34</xdr:row>
                    <xdr:rowOff>200025</xdr:rowOff>
                  </to>
                </anchor>
              </controlPr>
            </control>
          </mc:Choice>
        </mc:AlternateContent>
        <mc:AlternateContent xmlns:mc="http://schemas.openxmlformats.org/markup-compatibility/2006">
          <mc:Choice Requires="x14">
            <control shapeId="1332247" r:id="rId26" name="Check Box 70">
              <controlPr defaultSize="0" autoFill="0" autoLine="0" autoPict="0">
                <anchor moveWithCells="1">
                  <from>
                    <xdr:col>12</xdr:col>
                    <xdr:colOff>0</xdr:colOff>
                    <xdr:row>34</xdr:row>
                    <xdr:rowOff>19050</xdr:rowOff>
                  </from>
                  <to>
                    <xdr:col>13</xdr:col>
                    <xdr:colOff>19050</xdr:colOff>
                    <xdr:row>35</xdr:row>
                    <xdr:rowOff>0</xdr:rowOff>
                  </to>
                </anchor>
              </controlPr>
            </control>
          </mc:Choice>
        </mc:AlternateContent>
        <mc:AlternateContent xmlns:mc="http://schemas.openxmlformats.org/markup-compatibility/2006">
          <mc:Choice Requires="x14">
            <control shapeId="1332248" r:id="rId27" name="Check Box 71">
              <controlPr defaultSize="0" autoFill="0" autoLine="0" autoPict="0">
                <anchor moveWithCells="1">
                  <from>
                    <xdr:col>16</xdr:col>
                    <xdr:colOff>0</xdr:colOff>
                    <xdr:row>34</xdr:row>
                    <xdr:rowOff>19050</xdr:rowOff>
                  </from>
                  <to>
                    <xdr:col>17</xdr:col>
                    <xdr:colOff>19050</xdr:colOff>
                    <xdr:row>35</xdr:row>
                    <xdr:rowOff>0</xdr:rowOff>
                  </to>
                </anchor>
              </controlPr>
            </control>
          </mc:Choice>
        </mc:AlternateContent>
        <mc:AlternateContent xmlns:mc="http://schemas.openxmlformats.org/markup-compatibility/2006">
          <mc:Choice Requires="x14">
            <control shapeId="1332249" r:id="rId28" name="Check Box 72">
              <controlPr defaultSize="0" autoFill="0" autoLine="0" autoPict="0">
                <anchor moveWithCells="1">
                  <from>
                    <xdr:col>7</xdr:col>
                    <xdr:colOff>171450</xdr:colOff>
                    <xdr:row>35</xdr:row>
                    <xdr:rowOff>9525</xdr:rowOff>
                  </from>
                  <to>
                    <xdr:col>9</xdr:col>
                    <xdr:colOff>9525</xdr:colOff>
                    <xdr:row>35</xdr:row>
                    <xdr:rowOff>200025</xdr:rowOff>
                  </to>
                </anchor>
              </controlPr>
            </control>
          </mc:Choice>
        </mc:AlternateContent>
        <mc:AlternateContent xmlns:mc="http://schemas.openxmlformats.org/markup-compatibility/2006">
          <mc:Choice Requires="x14">
            <control shapeId="1332250" r:id="rId29" name="Check Box 73">
              <controlPr defaultSize="0" autoFill="0" autoLine="0" autoPict="0">
                <anchor moveWithCells="1">
                  <from>
                    <xdr:col>12</xdr:col>
                    <xdr:colOff>0</xdr:colOff>
                    <xdr:row>35</xdr:row>
                    <xdr:rowOff>19050</xdr:rowOff>
                  </from>
                  <to>
                    <xdr:col>13</xdr:col>
                    <xdr:colOff>19050</xdr:colOff>
                    <xdr:row>36</xdr:row>
                    <xdr:rowOff>0</xdr:rowOff>
                  </to>
                </anchor>
              </controlPr>
            </control>
          </mc:Choice>
        </mc:AlternateContent>
        <mc:AlternateContent xmlns:mc="http://schemas.openxmlformats.org/markup-compatibility/2006">
          <mc:Choice Requires="x14">
            <control shapeId="1332251" r:id="rId30" name="Check Box 74">
              <controlPr defaultSize="0" autoFill="0" autoLine="0" autoPict="0">
                <anchor moveWithCells="1">
                  <from>
                    <xdr:col>16</xdr:col>
                    <xdr:colOff>0</xdr:colOff>
                    <xdr:row>35</xdr:row>
                    <xdr:rowOff>19050</xdr:rowOff>
                  </from>
                  <to>
                    <xdr:col>17</xdr:col>
                    <xdr:colOff>19050</xdr:colOff>
                    <xdr:row>36</xdr:row>
                    <xdr:rowOff>0</xdr:rowOff>
                  </to>
                </anchor>
              </controlPr>
            </control>
          </mc:Choice>
        </mc:AlternateContent>
        <mc:AlternateContent xmlns:mc="http://schemas.openxmlformats.org/markup-compatibility/2006">
          <mc:Choice Requires="x14">
            <control shapeId="1332252" r:id="rId31" name="Check Box 75">
              <controlPr defaultSize="0" autoFill="0" autoLine="0" autoPict="0">
                <anchor moveWithCells="1">
                  <from>
                    <xdr:col>7</xdr:col>
                    <xdr:colOff>171450</xdr:colOff>
                    <xdr:row>36</xdr:row>
                    <xdr:rowOff>9525</xdr:rowOff>
                  </from>
                  <to>
                    <xdr:col>9</xdr:col>
                    <xdr:colOff>9525</xdr:colOff>
                    <xdr:row>36</xdr:row>
                    <xdr:rowOff>200025</xdr:rowOff>
                  </to>
                </anchor>
              </controlPr>
            </control>
          </mc:Choice>
        </mc:AlternateContent>
        <mc:AlternateContent xmlns:mc="http://schemas.openxmlformats.org/markup-compatibility/2006">
          <mc:Choice Requires="x14">
            <control shapeId="1332253" r:id="rId32" name="Check Box 76">
              <controlPr defaultSize="0" autoFill="0" autoLine="0" autoPict="0">
                <anchor moveWithCells="1">
                  <from>
                    <xdr:col>12</xdr:col>
                    <xdr:colOff>0</xdr:colOff>
                    <xdr:row>36</xdr:row>
                    <xdr:rowOff>19050</xdr:rowOff>
                  </from>
                  <to>
                    <xdr:col>13</xdr:col>
                    <xdr:colOff>19050</xdr:colOff>
                    <xdr:row>37</xdr:row>
                    <xdr:rowOff>0</xdr:rowOff>
                  </to>
                </anchor>
              </controlPr>
            </control>
          </mc:Choice>
        </mc:AlternateContent>
        <mc:AlternateContent xmlns:mc="http://schemas.openxmlformats.org/markup-compatibility/2006">
          <mc:Choice Requires="x14">
            <control shapeId="1332254" r:id="rId33" name="Check Box 77">
              <controlPr defaultSize="0" autoFill="0" autoLine="0" autoPict="0">
                <anchor moveWithCells="1">
                  <from>
                    <xdr:col>16</xdr:col>
                    <xdr:colOff>0</xdr:colOff>
                    <xdr:row>36</xdr:row>
                    <xdr:rowOff>19050</xdr:rowOff>
                  </from>
                  <to>
                    <xdr:col>17</xdr:col>
                    <xdr:colOff>19050</xdr:colOff>
                    <xdr:row>37</xdr:row>
                    <xdr:rowOff>0</xdr:rowOff>
                  </to>
                </anchor>
              </controlPr>
            </control>
          </mc:Choice>
        </mc:AlternateContent>
        <mc:AlternateContent xmlns:mc="http://schemas.openxmlformats.org/markup-compatibility/2006">
          <mc:Choice Requires="x14">
            <control shapeId="1332255" r:id="rId34" name="Check Box 78">
              <controlPr defaultSize="0" autoFill="0" autoLine="0" autoPict="0">
                <anchor moveWithCells="1">
                  <from>
                    <xdr:col>7</xdr:col>
                    <xdr:colOff>171450</xdr:colOff>
                    <xdr:row>37</xdr:row>
                    <xdr:rowOff>9525</xdr:rowOff>
                  </from>
                  <to>
                    <xdr:col>9</xdr:col>
                    <xdr:colOff>9525</xdr:colOff>
                    <xdr:row>37</xdr:row>
                    <xdr:rowOff>200025</xdr:rowOff>
                  </to>
                </anchor>
              </controlPr>
            </control>
          </mc:Choice>
        </mc:AlternateContent>
        <mc:AlternateContent xmlns:mc="http://schemas.openxmlformats.org/markup-compatibility/2006">
          <mc:Choice Requires="x14">
            <control shapeId="1332256" r:id="rId35" name="Check Box 79">
              <controlPr defaultSize="0" autoFill="0" autoLine="0" autoPict="0">
                <anchor moveWithCells="1">
                  <from>
                    <xdr:col>12</xdr:col>
                    <xdr:colOff>0</xdr:colOff>
                    <xdr:row>37</xdr:row>
                    <xdr:rowOff>19050</xdr:rowOff>
                  </from>
                  <to>
                    <xdr:col>13</xdr:col>
                    <xdr:colOff>19050</xdr:colOff>
                    <xdr:row>38</xdr:row>
                    <xdr:rowOff>0</xdr:rowOff>
                  </to>
                </anchor>
              </controlPr>
            </control>
          </mc:Choice>
        </mc:AlternateContent>
        <mc:AlternateContent xmlns:mc="http://schemas.openxmlformats.org/markup-compatibility/2006">
          <mc:Choice Requires="x14">
            <control shapeId="1332257" r:id="rId36" name="Check Box 80">
              <controlPr defaultSize="0" autoFill="0" autoLine="0" autoPict="0">
                <anchor moveWithCells="1">
                  <from>
                    <xdr:col>16</xdr:col>
                    <xdr:colOff>0</xdr:colOff>
                    <xdr:row>37</xdr:row>
                    <xdr:rowOff>19050</xdr:rowOff>
                  </from>
                  <to>
                    <xdr:col>17</xdr:col>
                    <xdr:colOff>19050</xdr:colOff>
                    <xdr:row>38</xdr:row>
                    <xdr:rowOff>0</xdr:rowOff>
                  </to>
                </anchor>
              </controlPr>
            </control>
          </mc:Choice>
        </mc:AlternateContent>
        <mc:AlternateContent xmlns:mc="http://schemas.openxmlformats.org/markup-compatibility/2006">
          <mc:Choice Requires="x14">
            <control shapeId="1332258" r:id="rId37" name="Check Box 81">
              <controlPr defaultSize="0" autoFill="0" autoLine="0" autoPict="0">
                <anchor moveWithCells="1">
                  <from>
                    <xdr:col>7</xdr:col>
                    <xdr:colOff>171450</xdr:colOff>
                    <xdr:row>38</xdr:row>
                    <xdr:rowOff>9525</xdr:rowOff>
                  </from>
                  <to>
                    <xdr:col>9</xdr:col>
                    <xdr:colOff>9525</xdr:colOff>
                    <xdr:row>38</xdr:row>
                    <xdr:rowOff>200025</xdr:rowOff>
                  </to>
                </anchor>
              </controlPr>
            </control>
          </mc:Choice>
        </mc:AlternateContent>
        <mc:AlternateContent xmlns:mc="http://schemas.openxmlformats.org/markup-compatibility/2006">
          <mc:Choice Requires="x14">
            <control shapeId="1332259" r:id="rId38" name="Check Box 82">
              <controlPr defaultSize="0" autoFill="0" autoLine="0" autoPict="0">
                <anchor moveWithCells="1">
                  <from>
                    <xdr:col>12</xdr:col>
                    <xdr:colOff>0</xdr:colOff>
                    <xdr:row>38</xdr:row>
                    <xdr:rowOff>19050</xdr:rowOff>
                  </from>
                  <to>
                    <xdr:col>13</xdr:col>
                    <xdr:colOff>19050</xdr:colOff>
                    <xdr:row>39</xdr:row>
                    <xdr:rowOff>0</xdr:rowOff>
                  </to>
                </anchor>
              </controlPr>
            </control>
          </mc:Choice>
        </mc:AlternateContent>
        <mc:AlternateContent xmlns:mc="http://schemas.openxmlformats.org/markup-compatibility/2006">
          <mc:Choice Requires="x14">
            <control shapeId="1332260" r:id="rId39" name="Check Box 83">
              <controlPr defaultSize="0" autoFill="0" autoLine="0" autoPict="0">
                <anchor moveWithCells="1">
                  <from>
                    <xdr:col>16</xdr:col>
                    <xdr:colOff>0</xdr:colOff>
                    <xdr:row>38</xdr:row>
                    <xdr:rowOff>19050</xdr:rowOff>
                  </from>
                  <to>
                    <xdr:col>17</xdr:col>
                    <xdr:colOff>19050</xdr:colOff>
                    <xdr:row>39</xdr:row>
                    <xdr:rowOff>0</xdr:rowOff>
                  </to>
                </anchor>
              </controlPr>
            </control>
          </mc:Choice>
        </mc:AlternateContent>
        <mc:AlternateContent xmlns:mc="http://schemas.openxmlformats.org/markup-compatibility/2006">
          <mc:Choice Requires="x14">
            <control shapeId="1332261" r:id="rId40" name="Check Box 84">
              <controlPr defaultSize="0" autoFill="0" autoLine="0" autoPict="0">
                <anchor moveWithCells="1">
                  <from>
                    <xdr:col>7</xdr:col>
                    <xdr:colOff>171450</xdr:colOff>
                    <xdr:row>39</xdr:row>
                    <xdr:rowOff>9525</xdr:rowOff>
                  </from>
                  <to>
                    <xdr:col>9</xdr:col>
                    <xdr:colOff>9525</xdr:colOff>
                    <xdr:row>39</xdr:row>
                    <xdr:rowOff>200025</xdr:rowOff>
                  </to>
                </anchor>
              </controlPr>
            </control>
          </mc:Choice>
        </mc:AlternateContent>
        <mc:AlternateContent xmlns:mc="http://schemas.openxmlformats.org/markup-compatibility/2006">
          <mc:Choice Requires="x14">
            <control shapeId="1332262" r:id="rId41" name="Check Box 85">
              <controlPr defaultSize="0" autoFill="0" autoLine="0" autoPict="0">
                <anchor moveWithCells="1">
                  <from>
                    <xdr:col>12</xdr:col>
                    <xdr:colOff>0</xdr:colOff>
                    <xdr:row>39</xdr:row>
                    <xdr:rowOff>19050</xdr:rowOff>
                  </from>
                  <to>
                    <xdr:col>13</xdr:col>
                    <xdr:colOff>19050</xdr:colOff>
                    <xdr:row>40</xdr:row>
                    <xdr:rowOff>0</xdr:rowOff>
                  </to>
                </anchor>
              </controlPr>
            </control>
          </mc:Choice>
        </mc:AlternateContent>
        <mc:AlternateContent xmlns:mc="http://schemas.openxmlformats.org/markup-compatibility/2006">
          <mc:Choice Requires="x14">
            <control shapeId="1332263" r:id="rId42" name="Check Box 86">
              <controlPr defaultSize="0" autoFill="0" autoLine="0" autoPict="0">
                <anchor moveWithCells="1">
                  <from>
                    <xdr:col>16</xdr:col>
                    <xdr:colOff>0</xdr:colOff>
                    <xdr:row>39</xdr:row>
                    <xdr:rowOff>19050</xdr:rowOff>
                  </from>
                  <to>
                    <xdr:col>17</xdr:col>
                    <xdr:colOff>19050</xdr:colOff>
                    <xdr:row>40</xdr:row>
                    <xdr:rowOff>0</xdr:rowOff>
                  </to>
                </anchor>
              </controlPr>
            </control>
          </mc:Choice>
        </mc:AlternateContent>
        <mc:AlternateContent xmlns:mc="http://schemas.openxmlformats.org/markup-compatibility/2006">
          <mc:Choice Requires="x14">
            <control shapeId="1332264" r:id="rId43" name="Check Box 87">
              <controlPr defaultSize="0" autoFill="0" autoLine="0" autoPict="0">
                <anchor moveWithCells="1">
                  <from>
                    <xdr:col>7</xdr:col>
                    <xdr:colOff>171450</xdr:colOff>
                    <xdr:row>40</xdr:row>
                    <xdr:rowOff>9525</xdr:rowOff>
                  </from>
                  <to>
                    <xdr:col>9</xdr:col>
                    <xdr:colOff>9525</xdr:colOff>
                    <xdr:row>40</xdr:row>
                    <xdr:rowOff>200025</xdr:rowOff>
                  </to>
                </anchor>
              </controlPr>
            </control>
          </mc:Choice>
        </mc:AlternateContent>
        <mc:AlternateContent xmlns:mc="http://schemas.openxmlformats.org/markup-compatibility/2006">
          <mc:Choice Requires="x14">
            <control shapeId="1332265" r:id="rId44" name="Check Box 88">
              <controlPr defaultSize="0" autoFill="0" autoLine="0" autoPict="0">
                <anchor moveWithCells="1">
                  <from>
                    <xdr:col>12</xdr:col>
                    <xdr:colOff>0</xdr:colOff>
                    <xdr:row>40</xdr:row>
                    <xdr:rowOff>19050</xdr:rowOff>
                  </from>
                  <to>
                    <xdr:col>13</xdr:col>
                    <xdr:colOff>19050</xdr:colOff>
                    <xdr:row>41</xdr:row>
                    <xdr:rowOff>0</xdr:rowOff>
                  </to>
                </anchor>
              </controlPr>
            </control>
          </mc:Choice>
        </mc:AlternateContent>
        <mc:AlternateContent xmlns:mc="http://schemas.openxmlformats.org/markup-compatibility/2006">
          <mc:Choice Requires="x14">
            <control shapeId="1332266" r:id="rId45" name="Check Box 89">
              <controlPr defaultSize="0" autoFill="0" autoLine="0" autoPict="0">
                <anchor moveWithCells="1">
                  <from>
                    <xdr:col>16</xdr:col>
                    <xdr:colOff>0</xdr:colOff>
                    <xdr:row>40</xdr:row>
                    <xdr:rowOff>19050</xdr:rowOff>
                  </from>
                  <to>
                    <xdr:col>17</xdr:col>
                    <xdr:colOff>19050</xdr:colOff>
                    <xdr:row>41</xdr:row>
                    <xdr:rowOff>0</xdr:rowOff>
                  </to>
                </anchor>
              </controlPr>
            </control>
          </mc:Choice>
        </mc:AlternateContent>
        <mc:AlternateContent xmlns:mc="http://schemas.openxmlformats.org/markup-compatibility/2006">
          <mc:Choice Requires="x14">
            <control shapeId="1332267" r:id="rId46" name="Check Box 90">
              <controlPr defaultSize="0" autoFill="0" autoLine="0" autoPict="0">
                <anchor moveWithCells="1">
                  <from>
                    <xdr:col>7</xdr:col>
                    <xdr:colOff>171450</xdr:colOff>
                    <xdr:row>41</xdr:row>
                    <xdr:rowOff>9525</xdr:rowOff>
                  </from>
                  <to>
                    <xdr:col>9</xdr:col>
                    <xdr:colOff>9525</xdr:colOff>
                    <xdr:row>41</xdr:row>
                    <xdr:rowOff>200025</xdr:rowOff>
                  </to>
                </anchor>
              </controlPr>
            </control>
          </mc:Choice>
        </mc:AlternateContent>
        <mc:AlternateContent xmlns:mc="http://schemas.openxmlformats.org/markup-compatibility/2006">
          <mc:Choice Requires="x14">
            <control shapeId="1332268" r:id="rId47" name="Check Box 91">
              <controlPr defaultSize="0" autoFill="0" autoLine="0" autoPict="0">
                <anchor moveWithCells="1">
                  <from>
                    <xdr:col>12</xdr:col>
                    <xdr:colOff>0</xdr:colOff>
                    <xdr:row>41</xdr:row>
                    <xdr:rowOff>19050</xdr:rowOff>
                  </from>
                  <to>
                    <xdr:col>13</xdr:col>
                    <xdr:colOff>19050</xdr:colOff>
                    <xdr:row>42</xdr:row>
                    <xdr:rowOff>0</xdr:rowOff>
                  </to>
                </anchor>
              </controlPr>
            </control>
          </mc:Choice>
        </mc:AlternateContent>
        <mc:AlternateContent xmlns:mc="http://schemas.openxmlformats.org/markup-compatibility/2006">
          <mc:Choice Requires="x14">
            <control shapeId="1332269" r:id="rId48" name="Check Box 92">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1332270" r:id="rId49" name="Check Box 93">
              <controlPr defaultSize="0" autoFill="0" autoLine="0" autoPict="0">
                <anchor moveWithCells="1">
                  <from>
                    <xdr:col>7</xdr:col>
                    <xdr:colOff>171450</xdr:colOff>
                    <xdr:row>42</xdr:row>
                    <xdr:rowOff>9525</xdr:rowOff>
                  </from>
                  <to>
                    <xdr:col>9</xdr:col>
                    <xdr:colOff>9525</xdr:colOff>
                    <xdr:row>42</xdr:row>
                    <xdr:rowOff>200025</xdr:rowOff>
                  </to>
                </anchor>
              </controlPr>
            </control>
          </mc:Choice>
        </mc:AlternateContent>
        <mc:AlternateContent xmlns:mc="http://schemas.openxmlformats.org/markup-compatibility/2006">
          <mc:Choice Requires="x14">
            <control shapeId="1332271" r:id="rId50" name="Check Box 94">
              <controlPr defaultSize="0" autoFill="0" autoLine="0" autoPict="0">
                <anchor moveWithCells="1">
                  <from>
                    <xdr:col>12</xdr:col>
                    <xdr:colOff>0</xdr:colOff>
                    <xdr:row>42</xdr:row>
                    <xdr:rowOff>19050</xdr:rowOff>
                  </from>
                  <to>
                    <xdr:col>13</xdr:col>
                    <xdr:colOff>19050</xdr:colOff>
                    <xdr:row>43</xdr:row>
                    <xdr:rowOff>0</xdr:rowOff>
                  </to>
                </anchor>
              </controlPr>
            </control>
          </mc:Choice>
        </mc:AlternateContent>
        <mc:AlternateContent xmlns:mc="http://schemas.openxmlformats.org/markup-compatibility/2006">
          <mc:Choice Requires="x14">
            <control shapeId="1332272" r:id="rId51" name="Check Box 95">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1332273" r:id="rId52" name="Check Box 96">
              <controlPr defaultSize="0" autoFill="0" autoLine="0" autoPict="0">
                <anchor moveWithCells="1">
                  <from>
                    <xdr:col>7</xdr:col>
                    <xdr:colOff>171450</xdr:colOff>
                    <xdr:row>43</xdr:row>
                    <xdr:rowOff>9525</xdr:rowOff>
                  </from>
                  <to>
                    <xdr:col>9</xdr:col>
                    <xdr:colOff>9525</xdr:colOff>
                    <xdr:row>43</xdr:row>
                    <xdr:rowOff>200025</xdr:rowOff>
                  </to>
                </anchor>
              </controlPr>
            </control>
          </mc:Choice>
        </mc:AlternateContent>
        <mc:AlternateContent xmlns:mc="http://schemas.openxmlformats.org/markup-compatibility/2006">
          <mc:Choice Requires="x14">
            <control shapeId="1332274" r:id="rId53" name="Check Box 97">
              <controlPr defaultSize="0" autoFill="0" autoLine="0" autoPict="0">
                <anchor moveWithCells="1">
                  <from>
                    <xdr:col>12</xdr:col>
                    <xdr:colOff>0</xdr:colOff>
                    <xdr:row>43</xdr:row>
                    <xdr:rowOff>19050</xdr:rowOff>
                  </from>
                  <to>
                    <xdr:col>13</xdr:col>
                    <xdr:colOff>19050</xdr:colOff>
                    <xdr:row>44</xdr:row>
                    <xdr:rowOff>0</xdr:rowOff>
                  </to>
                </anchor>
              </controlPr>
            </control>
          </mc:Choice>
        </mc:AlternateContent>
        <mc:AlternateContent xmlns:mc="http://schemas.openxmlformats.org/markup-compatibility/2006">
          <mc:Choice Requires="x14">
            <control shapeId="1332275" r:id="rId54" name="Check Box 98">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1332276" r:id="rId55" name="Check Box 52">
              <controlPr defaultSize="0" autoFill="0" autoLine="0" autoPict="0">
                <anchor moveWithCells="1">
                  <from>
                    <xdr:col>21</xdr:col>
                    <xdr:colOff>0</xdr:colOff>
                    <xdr:row>32</xdr:row>
                    <xdr:rowOff>19050</xdr:rowOff>
                  </from>
                  <to>
                    <xdr:col>22</xdr:col>
                    <xdr:colOff>19050</xdr:colOff>
                    <xdr:row>33</xdr:row>
                    <xdr:rowOff>0</xdr:rowOff>
                  </to>
                </anchor>
              </controlPr>
            </control>
          </mc:Choice>
        </mc:AlternateContent>
        <mc:AlternateContent xmlns:mc="http://schemas.openxmlformats.org/markup-compatibility/2006">
          <mc:Choice Requires="x14">
            <control shapeId="1332277" r:id="rId56" name="Check Box 53">
              <controlPr defaultSize="0" autoFill="0" autoLine="0" autoPict="0">
                <anchor moveWithCells="1">
                  <from>
                    <xdr:col>21</xdr:col>
                    <xdr:colOff>0</xdr:colOff>
                    <xdr:row>33</xdr:row>
                    <xdr:rowOff>19050</xdr:rowOff>
                  </from>
                  <to>
                    <xdr:col>22</xdr:col>
                    <xdr:colOff>19050</xdr:colOff>
                    <xdr:row>34</xdr:row>
                    <xdr:rowOff>0</xdr:rowOff>
                  </to>
                </anchor>
              </controlPr>
            </control>
          </mc:Choice>
        </mc:AlternateContent>
        <mc:AlternateContent xmlns:mc="http://schemas.openxmlformats.org/markup-compatibility/2006">
          <mc:Choice Requires="x14">
            <control shapeId="1332278" r:id="rId57" name="Check Box 54">
              <controlPr defaultSize="0" autoFill="0" autoLine="0" autoPict="0">
                <anchor moveWithCells="1">
                  <from>
                    <xdr:col>21</xdr:col>
                    <xdr:colOff>0</xdr:colOff>
                    <xdr:row>34</xdr:row>
                    <xdr:rowOff>19050</xdr:rowOff>
                  </from>
                  <to>
                    <xdr:col>22</xdr:col>
                    <xdr:colOff>19050</xdr:colOff>
                    <xdr:row>35</xdr:row>
                    <xdr:rowOff>0</xdr:rowOff>
                  </to>
                </anchor>
              </controlPr>
            </control>
          </mc:Choice>
        </mc:AlternateContent>
        <mc:AlternateContent xmlns:mc="http://schemas.openxmlformats.org/markup-compatibility/2006">
          <mc:Choice Requires="x14">
            <control shapeId="1332279" r:id="rId58" name="Check Box 55">
              <controlPr defaultSize="0" autoFill="0" autoLine="0" autoPict="0">
                <anchor moveWithCells="1">
                  <from>
                    <xdr:col>21</xdr:col>
                    <xdr:colOff>0</xdr:colOff>
                    <xdr:row>35</xdr:row>
                    <xdr:rowOff>19050</xdr:rowOff>
                  </from>
                  <to>
                    <xdr:col>22</xdr:col>
                    <xdr:colOff>19050</xdr:colOff>
                    <xdr:row>36</xdr:row>
                    <xdr:rowOff>0</xdr:rowOff>
                  </to>
                </anchor>
              </controlPr>
            </control>
          </mc:Choice>
        </mc:AlternateContent>
        <mc:AlternateContent xmlns:mc="http://schemas.openxmlformats.org/markup-compatibility/2006">
          <mc:Choice Requires="x14">
            <control shapeId="1332280" r:id="rId59" name="Check Box 56">
              <controlPr defaultSize="0" autoFill="0" autoLine="0" autoPict="0">
                <anchor moveWithCells="1">
                  <from>
                    <xdr:col>21</xdr:col>
                    <xdr:colOff>0</xdr:colOff>
                    <xdr:row>36</xdr:row>
                    <xdr:rowOff>19050</xdr:rowOff>
                  </from>
                  <to>
                    <xdr:col>22</xdr:col>
                    <xdr:colOff>19050</xdr:colOff>
                    <xdr:row>37</xdr:row>
                    <xdr:rowOff>0</xdr:rowOff>
                  </to>
                </anchor>
              </controlPr>
            </control>
          </mc:Choice>
        </mc:AlternateContent>
        <mc:AlternateContent xmlns:mc="http://schemas.openxmlformats.org/markup-compatibility/2006">
          <mc:Choice Requires="x14">
            <control shapeId="1332281" r:id="rId60" name="Check Box 57">
              <controlPr defaultSize="0" autoFill="0" autoLine="0" autoPict="0">
                <anchor moveWithCells="1">
                  <from>
                    <xdr:col>21</xdr:col>
                    <xdr:colOff>0</xdr:colOff>
                    <xdr:row>37</xdr:row>
                    <xdr:rowOff>19050</xdr:rowOff>
                  </from>
                  <to>
                    <xdr:col>22</xdr:col>
                    <xdr:colOff>19050</xdr:colOff>
                    <xdr:row>38</xdr:row>
                    <xdr:rowOff>0</xdr:rowOff>
                  </to>
                </anchor>
              </controlPr>
            </control>
          </mc:Choice>
        </mc:AlternateContent>
        <mc:AlternateContent xmlns:mc="http://schemas.openxmlformats.org/markup-compatibility/2006">
          <mc:Choice Requires="x14">
            <control shapeId="1332282" r:id="rId61" name="Check Box 58">
              <controlPr defaultSize="0" autoFill="0" autoLine="0" autoPict="0">
                <anchor moveWithCells="1">
                  <from>
                    <xdr:col>21</xdr:col>
                    <xdr:colOff>0</xdr:colOff>
                    <xdr:row>38</xdr:row>
                    <xdr:rowOff>19050</xdr:rowOff>
                  </from>
                  <to>
                    <xdr:col>22</xdr:col>
                    <xdr:colOff>19050</xdr:colOff>
                    <xdr:row>39</xdr:row>
                    <xdr:rowOff>0</xdr:rowOff>
                  </to>
                </anchor>
              </controlPr>
            </control>
          </mc:Choice>
        </mc:AlternateContent>
        <mc:AlternateContent xmlns:mc="http://schemas.openxmlformats.org/markup-compatibility/2006">
          <mc:Choice Requires="x14">
            <control shapeId="1332283" r:id="rId62" name="Check Box 59">
              <controlPr defaultSize="0" autoFill="0" autoLine="0" autoPict="0">
                <anchor moveWithCells="1">
                  <from>
                    <xdr:col>21</xdr:col>
                    <xdr:colOff>0</xdr:colOff>
                    <xdr:row>39</xdr:row>
                    <xdr:rowOff>19050</xdr:rowOff>
                  </from>
                  <to>
                    <xdr:col>22</xdr:col>
                    <xdr:colOff>19050</xdr:colOff>
                    <xdr:row>40</xdr:row>
                    <xdr:rowOff>0</xdr:rowOff>
                  </to>
                </anchor>
              </controlPr>
            </control>
          </mc:Choice>
        </mc:AlternateContent>
        <mc:AlternateContent xmlns:mc="http://schemas.openxmlformats.org/markup-compatibility/2006">
          <mc:Choice Requires="x14">
            <control shapeId="1332284" r:id="rId63" name="Check Box 60">
              <controlPr defaultSize="0" autoFill="0" autoLine="0" autoPict="0">
                <anchor moveWithCells="1">
                  <from>
                    <xdr:col>21</xdr:col>
                    <xdr:colOff>0</xdr:colOff>
                    <xdr:row>40</xdr:row>
                    <xdr:rowOff>19050</xdr:rowOff>
                  </from>
                  <to>
                    <xdr:col>22</xdr:col>
                    <xdr:colOff>19050</xdr:colOff>
                    <xdr:row>41</xdr:row>
                    <xdr:rowOff>0</xdr:rowOff>
                  </to>
                </anchor>
              </controlPr>
            </control>
          </mc:Choice>
        </mc:AlternateContent>
        <mc:AlternateContent xmlns:mc="http://schemas.openxmlformats.org/markup-compatibility/2006">
          <mc:Choice Requires="x14">
            <control shapeId="1332285" r:id="rId64" name="Check Box 61">
              <controlPr defaultSize="0" autoFill="0" autoLine="0" autoPict="0">
                <anchor moveWithCells="1">
                  <from>
                    <xdr:col>21</xdr:col>
                    <xdr:colOff>0</xdr:colOff>
                    <xdr:row>41</xdr:row>
                    <xdr:rowOff>19050</xdr:rowOff>
                  </from>
                  <to>
                    <xdr:col>22</xdr:col>
                    <xdr:colOff>19050</xdr:colOff>
                    <xdr:row>42</xdr:row>
                    <xdr:rowOff>0</xdr:rowOff>
                  </to>
                </anchor>
              </controlPr>
            </control>
          </mc:Choice>
        </mc:AlternateContent>
        <mc:AlternateContent xmlns:mc="http://schemas.openxmlformats.org/markup-compatibility/2006">
          <mc:Choice Requires="x14">
            <control shapeId="1332286" r:id="rId65" name="Check Box 62">
              <controlPr defaultSize="0" autoFill="0" autoLine="0" autoPict="0">
                <anchor moveWithCells="1">
                  <from>
                    <xdr:col>21</xdr:col>
                    <xdr:colOff>0</xdr:colOff>
                    <xdr:row>42</xdr:row>
                    <xdr:rowOff>19050</xdr:rowOff>
                  </from>
                  <to>
                    <xdr:col>22</xdr:col>
                    <xdr:colOff>19050</xdr:colOff>
                    <xdr:row>43</xdr:row>
                    <xdr:rowOff>0</xdr:rowOff>
                  </to>
                </anchor>
              </controlPr>
            </control>
          </mc:Choice>
        </mc:AlternateContent>
        <mc:AlternateContent xmlns:mc="http://schemas.openxmlformats.org/markup-compatibility/2006">
          <mc:Choice Requires="x14">
            <control shapeId="1332287" r:id="rId66" name="Check Box 63">
              <controlPr defaultSize="0" autoFill="0" autoLine="0" autoPict="0">
                <anchor moveWithCells="1">
                  <from>
                    <xdr:col>21</xdr:col>
                    <xdr:colOff>0</xdr:colOff>
                    <xdr:row>43</xdr:row>
                    <xdr:rowOff>19050</xdr:rowOff>
                  </from>
                  <to>
                    <xdr:col>22</xdr:col>
                    <xdr:colOff>19050</xdr:colOff>
                    <xdr:row>44</xdr:row>
                    <xdr:rowOff>0</xdr:rowOff>
                  </to>
                </anchor>
              </controlPr>
            </control>
          </mc:Choice>
        </mc:AlternateContent>
        <mc:AlternateContent xmlns:mc="http://schemas.openxmlformats.org/markup-compatibility/2006">
          <mc:Choice Requires="x14">
            <control shapeId="1332288" r:id="rId67" name="Check Box 64">
              <controlPr defaultSize="0" autoFill="0" autoLine="0" autoPict="0">
                <anchor moveWithCells="1">
                  <from>
                    <xdr:col>27</xdr:col>
                    <xdr:colOff>0</xdr:colOff>
                    <xdr:row>32</xdr:row>
                    <xdr:rowOff>19050</xdr:rowOff>
                  </from>
                  <to>
                    <xdr:col>28</xdr:col>
                    <xdr:colOff>19050</xdr:colOff>
                    <xdr:row>33</xdr:row>
                    <xdr:rowOff>0</xdr:rowOff>
                  </to>
                </anchor>
              </controlPr>
            </control>
          </mc:Choice>
        </mc:AlternateContent>
        <mc:AlternateContent xmlns:mc="http://schemas.openxmlformats.org/markup-compatibility/2006">
          <mc:Choice Requires="x14">
            <control shapeId="1332289" r:id="rId68" name="Check Box 65">
              <controlPr defaultSize="0" autoFill="0" autoLine="0" autoPict="0">
                <anchor moveWithCells="1">
                  <from>
                    <xdr:col>27</xdr:col>
                    <xdr:colOff>0</xdr:colOff>
                    <xdr:row>33</xdr:row>
                    <xdr:rowOff>19050</xdr:rowOff>
                  </from>
                  <to>
                    <xdr:col>28</xdr:col>
                    <xdr:colOff>19050</xdr:colOff>
                    <xdr:row>34</xdr:row>
                    <xdr:rowOff>0</xdr:rowOff>
                  </to>
                </anchor>
              </controlPr>
            </control>
          </mc:Choice>
        </mc:AlternateContent>
        <mc:AlternateContent xmlns:mc="http://schemas.openxmlformats.org/markup-compatibility/2006">
          <mc:Choice Requires="x14">
            <control shapeId="1332290" r:id="rId69" name="Check Box 66">
              <controlPr defaultSize="0" autoFill="0" autoLine="0" autoPict="0">
                <anchor moveWithCells="1">
                  <from>
                    <xdr:col>27</xdr:col>
                    <xdr:colOff>0</xdr:colOff>
                    <xdr:row>34</xdr:row>
                    <xdr:rowOff>19050</xdr:rowOff>
                  </from>
                  <to>
                    <xdr:col>28</xdr:col>
                    <xdr:colOff>19050</xdr:colOff>
                    <xdr:row>35</xdr:row>
                    <xdr:rowOff>0</xdr:rowOff>
                  </to>
                </anchor>
              </controlPr>
            </control>
          </mc:Choice>
        </mc:AlternateContent>
        <mc:AlternateContent xmlns:mc="http://schemas.openxmlformats.org/markup-compatibility/2006">
          <mc:Choice Requires="x14">
            <control shapeId="1332291" r:id="rId70" name="Check Box 67">
              <controlPr defaultSize="0" autoFill="0" autoLine="0" autoPict="0">
                <anchor moveWithCells="1">
                  <from>
                    <xdr:col>27</xdr:col>
                    <xdr:colOff>0</xdr:colOff>
                    <xdr:row>35</xdr:row>
                    <xdr:rowOff>19050</xdr:rowOff>
                  </from>
                  <to>
                    <xdr:col>28</xdr:col>
                    <xdr:colOff>19050</xdr:colOff>
                    <xdr:row>36</xdr:row>
                    <xdr:rowOff>0</xdr:rowOff>
                  </to>
                </anchor>
              </controlPr>
            </control>
          </mc:Choice>
        </mc:AlternateContent>
        <mc:AlternateContent xmlns:mc="http://schemas.openxmlformats.org/markup-compatibility/2006">
          <mc:Choice Requires="x14">
            <control shapeId="1332292" r:id="rId71" name="Check Box 68">
              <controlPr defaultSize="0" autoFill="0" autoLine="0" autoPict="0">
                <anchor moveWithCells="1">
                  <from>
                    <xdr:col>27</xdr:col>
                    <xdr:colOff>0</xdr:colOff>
                    <xdr:row>36</xdr:row>
                    <xdr:rowOff>19050</xdr:rowOff>
                  </from>
                  <to>
                    <xdr:col>28</xdr:col>
                    <xdr:colOff>19050</xdr:colOff>
                    <xdr:row>37</xdr:row>
                    <xdr:rowOff>0</xdr:rowOff>
                  </to>
                </anchor>
              </controlPr>
            </control>
          </mc:Choice>
        </mc:AlternateContent>
        <mc:AlternateContent xmlns:mc="http://schemas.openxmlformats.org/markup-compatibility/2006">
          <mc:Choice Requires="x14">
            <control shapeId="1332293" r:id="rId72" name="Check Box 69">
              <controlPr defaultSize="0" autoFill="0" autoLine="0" autoPict="0">
                <anchor moveWithCells="1">
                  <from>
                    <xdr:col>27</xdr:col>
                    <xdr:colOff>0</xdr:colOff>
                    <xdr:row>37</xdr:row>
                    <xdr:rowOff>19050</xdr:rowOff>
                  </from>
                  <to>
                    <xdr:col>28</xdr:col>
                    <xdr:colOff>19050</xdr:colOff>
                    <xdr:row>38</xdr:row>
                    <xdr:rowOff>0</xdr:rowOff>
                  </to>
                </anchor>
              </controlPr>
            </control>
          </mc:Choice>
        </mc:AlternateContent>
        <mc:AlternateContent xmlns:mc="http://schemas.openxmlformats.org/markup-compatibility/2006">
          <mc:Choice Requires="x14">
            <control shapeId="1332294" r:id="rId73" name="Check Box 70">
              <controlPr defaultSize="0" autoFill="0" autoLine="0" autoPict="0">
                <anchor moveWithCells="1">
                  <from>
                    <xdr:col>27</xdr:col>
                    <xdr:colOff>0</xdr:colOff>
                    <xdr:row>38</xdr:row>
                    <xdr:rowOff>19050</xdr:rowOff>
                  </from>
                  <to>
                    <xdr:col>28</xdr:col>
                    <xdr:colOff>19050</xdr:colOff>
                    <xdr:row>39</xdr:row>
                    <xdr:rowOff>0</xdr:rowOff>
                  </to>
                </anchor>
              </controlPr>
            </control>
          </mc:Choice>
        </mc:AlternateContent>
        <mc:AlternateContent xmlns:mc="http://schemas.openxmlformats.org/markup-compatibility/2006">
          <mc:Choice Requires="x14">
            <control shapeId="1332295" r:id="rId74" name="Check Box 71">
              <controlPr defaultSize="0" autoFill="0" autoLine="0" autoPict="0">
                <anchor moveWithCells="1">
                  <from>
                    <xdr:col>27</xdr:col>
                    <xdr:colOff>0</xdr:colOff>
                    <xdr:row>39</xdr:row>
                    <xdr:rowOff>19050</xdr:rowOff>
                  </from>
                  <to>
                    <xdr:col>28</xdr:col>
                    <xdr:colOff>19050</xdr:colOff>
                    <xdr:row>40</xdr:row>
                    <xdr:rowOff>0</xdr:rowOff>
                  </to>
                </anchor>
              </controlPr>
            </control>
          </mc:Choice>
        </mc:AlternateContent>
        <mc:AlternateContent xmlns:mc="http://schemas.openxmlformats.org/markup-compatibility/2006">
          <mc:Choice Requires="x14">
            <control shapeId="1332296" r:id="rId75" name="Check Box 72">
              <controlPr defaultSize="0" autoFill="0" autoLine="0" autoPict="0">
                <anchor moveWithCells="1">
                  <from>
                    <xdr:col>27</xdr:col>
                    <xdr:colOff>0</xdr:colOff>
                    <xdr:row>40</xdr:row>
                    <xdr:rowOff>19050</xdr:rowOff>
                  </from>
                  <to>
                    <xdr:col>28</xdr:col>
                    <xdr:colOff>19050</xdr:colOff>
                    <xdr:row>41</xdr:row>
                    <xdr:rowOff>0</xdr:rowOff>
                  </to>
                </anchor>
              </controlPr>
            </control>
          </mc:Choice>
        </mc:AlternateContent>
        <mc:AlternateContent xmlns:mc="http://schemas.openxmlformats.org/markup-compatibility/2006">
          <mc:Choice Requires="x14">
            <control shapeId="1332297" r:id="rId76" name="Check Box 73">
              <controlPr defaultSize="0" autoFill="0" autoLine="0" autoPict="0">
                <anchor moveWithCells="1">
                  <from>
                    <xdr:col>27</xdr:col>
                    <xdr:colOff>0</xdr:colOff>
                    <xdr:row>41</xdr:row>
                    <xdr:rowOff>19050</xdr:rowOff>
                  </from>
                  <to>
                    <xdr:col>28</xdr:col>
                    <xdr:colOff>19050</xdr:colOff>
                    <xdr:row>42</xdr:row>
                    <xdr:rowOff>0</xdr:rowOff>
                  </to>
                </anchor>
              </controlPr>
            </control>
          </mc:Choice>
        </mc:AlternateContent>
        <mc:AlternateContent xmlns:mc="http://schemas.openxmlformats.org/markup-compatibility/2006">
          <mc:Choice Requires="x14">
            <control shapeId="1332298" r:id="rId77" name="Check Box 74">
              <controlPr defaultSize="0" autoFill="0" autoLine="0" autoPict="0">
                <anchor moveWithCells="1">
                  <from>
                    <xdr:col>27</xdr:col>
                    <xdr:colOff>0</xdr:colOff>
                    <xdr:row>42</xdr:row>
                    <xdr:rowOff>19050</xdr:rowOff>
                  </from>
                  <to>
                    <xdr:col>28</xdr:col>
                    <xdr:colOff>19050</xdr:colOff>
                    <xdr:row>43</xdr:row>
                    <xdr:rowOff>0</xdr:rowOff>
                  </to>
                </anchor>
              </controlPr>
            </control>
          </mc:Choice>
        </mc:AlternateContent>
        <mc:AlternateContent xmlns:mc="http://schemas.openxmlformats.org/markup-compatibility/2006">
          <mc:Choice Requires="x14">
            <control shapeId="1332299" r:id="rId78" name="Check Box 75">
              <controlPr defaultSize="0" autoFill="0" autoLine="0" autoPict="0">
                <anchor moveWithCells="1">
                  <from>
                    <xdr:col>27</xdr:col>
                    <xdr:colOff>0</xdr:colOff>
                    <xdr:row>43</xdr:row>
                    <xdr:rowOff>19050</xdr:rowOff>
                  </from>
                  <to>
                    <xdr:col>28</xdr:col>
                    <xdr:colOff>19050</xdr:colOff>
                    <xdr:row>44</xdr:row>
                    <xdr:rowOff>0</xdr:rowOff>
                  </to>
                </anchor>
              </controlPr>
            </control>
          </mc:Choice>
        </mc:AlternateContent>
        <mc:AlternateContent xmlns:mc="http://schemas.openxmlformats.org/markup-compatibility/2006">
          <mc:Choice Requires="x14">
            <control shapeId="1332300" r:id="rId79" name="Check Box 76">
              <controlPr defaultSize="0" autoFill="0" autoLine="0" autoPict="0">
                <anchor moveWithCells="1">
                  <from>
                    <xdr:col>17</xdr:col>
                    <xdr:colOff>171450</xdr:colOff>
                    <xdr:row>52</xdr:row>
                    <xdr:rowOff>0</xdr:rowOff>
                  </from>
                  <to>
                    <xdr:col>21</xdr:col>
                    <xdr:colOff>133350</xdr:colOff>
                    <xdr:row>53</xdr:row>
                    <xdr:rowOff>38100</xdr:rowOff>
                  </to>
                </anchor>
              </controlPr>
            </control>
          </mc:Choice>
        </mc:AlternateContent>
        <mc:AlternateContent xmlns:mc="http://schemas.openxmlformats.org/markup-compatibility/2006">
          <mc:Choice Requires="x14">
            <control shapeId="1332301" r:id="rId80" name="Check Box 77">
              <controlPr defaultSize="0" autoFill="0" autoLine="0" autoPict="0">
                <anchor moveWithCells="1">
                  <from>
                    <xdr:col>21</xdr:col>
                    <xdr:colOff>0</xdr:colOff>
                    <xdr:row>52</xdr:row>
                    <xdr:rowOff>0</xdr:rowOff>
                  </from>
                  <to>
                    <xdr:col>24</xdr:col>
                    <xdr:colOff>152400</xdr:colOff>
                    <xdr:row>53</xdr:row>
                    <xdr:rowOff>38100</xdr:rowOff>
                  </to>
                </anchor>
              </controlPr>
            </control>
          </mc:Choice>
        </mc:AlternateContent>
        <mc:AlternateContent xmlns:mc="http://schemas.openxmlformats.org/markup-compatibility/2006">
          <mc:Choice Requires="x14">
            <control shapeId="1332302" r:id="rId81" name="Check Box 78">
              <controlPr defaultSize="0" autoFill="0" autoLine="0" autoPict="0">
                <anchor moveWithCells="1">
                  <from>
                    <xdr:col>17</xdr:col>
                    <xdr:colOff>171450</xdr:colOff>
                    <xdr:row>55</xdr:row>
                    <xdr:rowOff>142875</xdr:rowOff>
                  </from>
                  <to>
                    <xdr:col>21</xdr:col>
                    <xdr:colOff>133350</xdr:colOff>
                    <xdr:row>57</xdr:row>
                    <xdr:rowOff>9525</xdr:rowOff>
                  </to>
                </anchor>
              </controlPr>
            </control>
          </mc:Choice>
        </mc:AlternateContent>
        <mc:AlternateContent xmlns:mc="http://schemas.openxmlformats.org/markup-compatibility/2006">
          <mc:Choice Requires="x14">
            <control shapeId="1332303" r:id="rId82" name="Check Box 79">
              <controlPr defaultSize="0" autoFill="0" autoLine="0" autoPict="0">
                <anchor moveWithCells="1">
                  <from>
                    <xdr:col>21</xdr:col>
                    <xdr:colOff>0</xdr:colOff>
                    <xdr:row>55</xdr:row>
                    <xdr:rowOff>142875</xdr:rowOff>
                  </from>
                  <to>
                    <xdr:col>24</xdr:col>
                    <xdr:colOff>152400</xdr:colOff>
                    <xdr:row>57</xdr:row>
                    <xdr:rowOff>9525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C9A6-BE4E-4B96-9988-D72D0CA068CB}">
  <sheetPr>
    <tabColor theme="8" tint="0.59999389629810485"/>
  </sheetPr>
  <dimension ref="A1:AU60"/>
  <sheetViews>
    <sheetView showGridLines="0" view="pageBreakPreview" zoomScaleNormal="100" zoomScaleSheetLayoutView="100" workbookViewId="0">
      <selection activeCell="AV55" sqref="AV55"/>
    </sheetView>
  </sheetViews>
  <sheetFormatPr defaultColWidth="8" defaultRowHeight="12"/>
  <cols>
    <col min="1" max="1" width="1.375" style="22" customWidth="1"/>
    <col min="2" max="2" width="1.625" style="22" customWidth="1"/>
    <col min="3" max="74" width="2.375" style="22" customWidth="1"/>
    <col min="75" max="16384" width="8" style="22"/>
  </cols>
  <sheetData>
    <row r="1" spans="1:47" ht="14.1" customHeight="1">
      <c r="A1" s="1337" t="s">
        <v>1520</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N1" s="194"/>
      <c r="AO1" s="194"/>
      <c r="AP1" s="194"/>
      <c r="AQ1" s="194"/>
      <c r="AR1" s="194"/>
    </row>
    <row r="2" spans="1:47" ht="5.0999999999999996" customHeight="1" thickBot="1"/>
    <row r="3" spans="1:47" ht="14.1" customHeight="1">
      <c r="B3" s="1339" t="s">
        <v>1521</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858" t="s">
        <v>3</v>
      </c>
      <c r="AA3" s="1340"/>
      <c r="AB3" s="1340"/>
      <c r="AC3" s="1340"/>
      <c r="AD3" s="1340"/>
      <c r="AE3" s="1340"/>
      <c r="AF3" s="1340"/>
      <c r="AG3" s="1340"/>
      <c r="AH3" s="1340"/>
      <c r="AI3" s="1340"/>
      <c r="AJ3" s="1340"/>
      <c r="AK3" s="1340"/>
      <c r="AL3" s="1859"/>
    </row>
    <row r="4" spans="1:47" ht="8.25" customHeight="1">
      <c r="A4" s="23"/>
      <c r="B4" s="1151"/>
      <c r="D4" s="1152"/>
      <c r="E4" s="1152"/>
      <c r="F4" s="1152"/>
      <c r="G4" s="1152"/>
      <c r="H4" s="1152"/>
      <c r="I4" s="1152"/>
      <c r="J4" s="1152"/>
      <c r="K4" s="1152"/>
      <c r="L4" s="1152"/>
      <c r="M4" s="1152"/>
      <c r="N4" s="1152"/>
      <c r="O4" s="1152"/>
      <c r="P4" s="1152"/>
      <c r="Q4" s="1152"/>
      <c r="R4" s="1152"/>
      <c r="S4" s="1152"/>
      <c r="T4" s="1152"/>
      <c r="U4" s="1152"/>
      <c r="V4" s="1152"/>
      <c r="W4" s="1152"/>
      <c r="X4" s="1152"/>
      <c r="Y4" s="23"/>
      <c r="Z4" s="39"/>
      <c r="AA4" s="35"/>
      <c r="AB4" s="35"/>
      <c r="AC4" s="35"/>
      <c r="AD4" s="35"/>
      <c r="AE4" s="35"/>
      <c r="AF4" s="35"/>
      <c r="AG4" s="35"/>
      <c r="AH4" s="35"/>
      <c r="AI4" s="35"/>
      <c r="AJ4" s="35"/>
      <c r="AK4" s="35"/>
      <c r="AL4" s="211"/>
    </row>
    <row r="5" spans="1:47" ht="14.1" customHeight="1">
      <c r="A5" s="23"/>
      <c r="B5" s="1736" t="s">
        <v>604</v>
      </c>
      <c r="C5" s="1462"/>
      <c r="D5" s="1991" t="s">
        <v>832</v>
      </c>
      <c r="E5" s="1991"/>
      <c r="F5" s="1991"/>
      <c r="G5" s="1991"/>
      <c r="H5" s="1991"/>
      <c r="I5" s="1991"/>
      <c r="J5" s="1991"/>
      <c r="K5" s="1991"/>
      <c r="L5" s="1991"/>
      <c r="M5" s="1991"/>
      <c r="N5" s="1991"/>
      <c r="O5" s="1991"/>
      <c r="P5" s="1991"/>
      <c r="Q5" s="1991"/>
      <c r="R5" s="1991"/>
      <c r="S5" s="1991"/>
      <c r="T5" s="1991"/>
      <c r="U5" s="1991"/>
      <c r="V5" s="1991"/>
      <c r="W5" s="1991"/>
      <c r="X5" s="1991"/>
      <c r="Z5" s="169" t="s">
        <v>15</v>
      </c>
      <c r="AA5" s="1545" t="s">
        <v>578</v>
      </c>
      <c r="AB5" s="1545"/>
      <c r="AC5" s="1545"/>
      <c r="AD5" s="1545"/>
      <c r="AE5" s="1545"/>
      <c r="AF5" s="1545"/>
      <c r="AG5" s="1545"/>
      <c r="AH5" s="1545"/>
      <c r="AI5" s="1545"/>
      <c r="AJ5" s="1545"/>
      <c r="AK5" s="1545"/>
      <c r="AL5" s="211"/>
    </row>
    <row r="6" spans="1:47" ht="14.1" customHeight="1">
      <c r="A6" s="23"/>
      <c r="B6" s="29"/>
      <c r="C6" s="23"/>
      <c r="D6" s="1991"/>
      <c r="E6" s="1991"/>
      <c r="F6" s="1991"/>
      <c r="G6" s="1991"/>
      <c r="H6" s="1991"/>
      <c r="I6" s="1991"/>
      <c r="J6" s="1991"/>
      <c r="K6" s="1991"/>
      <c r="L6" s="1991"/>
      <c r="M6" s="1991"/>
      <c r="N6" s="1991"/>
      <c r="O6" s="1991"/>
      <c r="P6" s="1991"/>
      <c r="Q6" s="1991"/>
      <c r="R6" s="1991"/>
      <c r="S6" s="1991"/>
      <c r="T6" s="1991"/>
      <c r="U6" s="1991"/>
      <c r="V6" s="1991"/>
      <c r="W6" s="1991"/>
      <c r="X6" s="1991"/>
      <c r="Y6" s="1153"/>
      <c r="Z6" s="176"/>
      <c r="AA6" s="1545"/>
      <c r="AB6" s="1545"/>
      <c r="AC6" s="1545"/>
      <c r="AD6" s="1545"/>
      <c r="AE6" s="1545"/>
      <c r="AF6" s="1545"/>
      <c r="AG6" s="1545"/>
      <c r="AH6" s="1545"/>
      <c r="AI6" s="1545"/>
      <c r="AJ6" s="1545"/>
      <c r="AK6" s="1545"/>
      <c r="AL6" s="255"/>
    </row>
    <row r="7" spans="1:47" ht="14.1" customHeight="1">
      <c r="A7" s="23"/>
      <c r="B7" s="34"/>
      <c r="Y7" s="1069"/>
      <c r="Z7" s="169"/>
      <c r="AA7" s="160"/>
      <c r="AB7" s="160"/>
      <c r="AC7" s="160"/>
      <c r="AD7" s="160"/>
      <c r="AE7" s="160"/>
      <c r="AF7" s="160"/>
      <c r="AG7" s="160"/>
      <c r="AH7" s="160"/>
      <c r="AI7" s="160"/>
      <c r="AJ7" s="160"/>
      <c r="AK7" s="160"/>
      <c r="AL7" s="206"/>
    </row>
    <row r="8" spans="1:47" ht="14.1" customHeight="1">
      <c r="A8" s="23"/>
      <c r="B8" s="1736" t="s">
        <v>1332</v>
      </c>
      <c r="C8" s="1462"/>
      <c r="D8" s="1737" t="s">
        <v>597</v>
      </c>
      <c r="E8" s="1737"/>
      <c r="F8" s="1737"/>
      <c r="G8" s="1737"/>
      <c r="H8" s="1737"/>
      <c r="I8" s="1737"/>
      <c r="J8" s="1737"/>
      <c r="K8" s="1737"/>
      <c r="L8" s="1737"/>
      <c r="M8" s="1737"/>
      <c r="N8" s="1737"/>
      <c r="O8" s="1737"/>
      <c r="P8" s="1737"/>
      <c r="Q8" s="1737"/>
      <c r="R8" s="1737"/>
      <c r="S8" s="1737"/>
      <c r="T8" s="1737"/>
      <c r="U8" s="1737"/>
      <c r="V8" s="1737"/>
      <c r="W8" s="1737"/>
      <c r="X8" s="1737"/>
      <c r="Z8" s="176"/>
      <c r="AA8" s="160"/>
      <c r="AB8" s="160"/>
      <c r="AC8" s="160"/>
      <c r="AD8" s="160"/>
      <c r="AE8" s="160"/>
      <c r="AF8" s="160"/>
      <c r="AG8" s="160"/>
      <c r="AH8" s="160"/>
      <c r="AI8" s="160"/>
      <c r="AJ8" s="160"/>
      <c r="AK8" s="160"/>
      <c r="AL8" s="206"/>
    </row>
    <row r="9" spans="1:47" ht="9.9499999999999993" customHeight="1">
      <c r="A9" s="23"/>
      <c r="B9" s="34"/>
      <c r="Z9" s="169"/>
      <c r="AA9" s="160"/>
      <c r="AB9" s="160"/>
      <c r="AC9" s="160"/>
      <c r="AD9" s="160"/>
      <c r="AE9" s="160"/>
      <c r="AF9" s="160"/>
      <c r="AG9" s="160"/>
      <c r="AH9" s="160"/>
      <c r="AI9" s="160"/>
      <c r="AJ9" s="160"/>
      <c r="AK9" s="160"/>
      <c r="AL9" s="206"/>
    </row>
    <row r="10" spans="1:47" ht="14.1" customHeight="1">
      <c r="A10" s="23"/>
      <c r="B10" s="34"/>
      <c r="D10" s="136" t="s">
        <v>35</v>
      </c>
      <c r="E10" s="1737" t="s">
        <v>1623</v>
      </c>
      <c r="F10" s="1737"/>
      <c r="G10" s="1737"/>
      <c r="H10" s="1737"/>
      <c r="I10" s="1737"/>
      <c r="J10" s="1737"/>
      <c r="K10" s="1737"/>
      <c r="L10" s="1737"/>
      <c r="M10" s="1737"/>
      <c r="N10" s="1737"/>
      <c r="O10" s="1737"/>
      <c r="P10" s="1737"/>
      <c r="Q10" s="1737"/>
      <c r="R10" s="1737"/>
      <c r="S10" s="1737"/>
      <c r="T10" s="1737"/>
      <c r="U10" s="1737"/>
      <c r="V10" s="1737"/>
      <c r="W10" s="1737"/>
      <c r="X10" s="1737"/>
      <c r="Z10" s="176" t="s">
        <v>15</v>
      </c>
      <c r="AA10" s="2022" t="s">
        <v>303</v>
      </c>
      <c r="AB10" s="2022"/>
      <c r="AC10" s="2022"/>
      <c r="AD10" s="2022"/>
      <c r="AE10" s="2022"/>
      <c r="AF10" s="2022"/>
      <c r="AG10" s="2022"/>
      <c r="AH10" s="2022"/>
      <c r="AI10" s="2022"/>
      <c r="AJ10" s="2022"/>
      <c r="AK10" s="2022"/>
      <c r="AL10" s="211"/>
    </row>
    <row r="11" spans="1:47" ht="14.1" customHeight="1">
      <c r="A11" s="23"/>
      <c r="B11" s="29"/>
      <c r="D11" s="1737" t="s">
        <v>317</v>
      </c>
      <c r="E11" s="1737"/>
      <c r="F11" s="1737"/>
      <c r="G11" s="1737"/>
      <c r="H11" s="1737"/>
      <c r="I11" s="1737"/>
      <c r="J11" s="1737"/>
      <c r="K11" s="1737"/>
      <c r="L11" s="1737"/>
      <c r="M11" s="1737"/>
      <c r="N11" s="1737"/>
      <c r="O11" s="1737"/>
      <c r="P11" s="1737"/>
      <c r="Q11" s="1737"/>
      <c r="R11" s="1737"/>
      <c r="S11" s="1737"/>
      <c r="T11" s="1737"/>
      <c r="U11" s="1737"/>
      <c r="V11" s="1737"/>
      <c r="W11" s="1737"/>
      <c r="X11" s="1737"/>
      <c r="Z11" s="176" t="s">
        <v>15</v>
      </c>
      <c r="AA11" s="2022" t="s">
        <v>304</v>
      </c>
      <c r="AB11" s="2022"/>
      <c r="AC11" s="2022"/>
      <c r="AD11" s="2022"/>
      <c r="AE11" s="2022"/>
      <c r="AF11" s="2022"/>
      <c r="AG11" s="2022"/>
      <c r="AH11" s="2022"/>
      <c r="AI11" s="2022"/>
      <c r="AJ11" s="2022"/>
      <c r="AK11" s="2022"/>
      <c r="AL11" s="214"/>
    </row>
    <row r="12" spans="1:47" ht="14.1" customHeight="1">
      <c r="A12" s="23"/>
      <c r="B12" s="208"/>
      <c r="D12" s="136" t="s">
        <v>594</v>
      </c>
      <c r="E12" s="1737" t="s">
        <v>305</v>
      </c>
      <c r="F12" s="1737"/>
      <c r="G12" s="1737"/>
      <c r="H12" s="1737"/>
      <c r="I12" s="1737"/>
      <c r="J12" s="1737"/>
      <c r="K12" s="1737"/>
      <c r="L12" s="1737"/>
      <c r="M12" s="1737"/>
      <c r="N12" s="1737"/>
      <c r="O12" s="1737"/>
      <c r="P12" s="1737"/>
      <c r="Q12" s="1737"/>
      <c r="R12" s="1737"/>
      <c r="S12" s="1737"/>
      <c r="T12" s="1737"/>
      <c r="U12" s="1737"/>
      <c r="V12" s="1737"/>
      <c r="W12" s="1737"/>
      <c r="X12" s="1737"/>
      <c r="Z12" s="176"/>
      <c r="AA12" s="160"/>
      <c r="AB12" s="160"/>
      <c r="AC12" s="160"/>
      <c r="AD12" s="160"/>
      <c r="AE12" s="160"/>
      <c r="AF12" s="160"/>
      <c r="AG12" s="160"/>
      <c r="AH12" s="160"/>
      <c r="AI12" s="160"/>
      <c r="AJ12" s="160"/>
      <c r="AK12" s="160"/>
      <c r="AL12" s="177"/>
    </row>
    <row r="13" spans="1:47" ht="14.1" customHeight="1">
      <c r="A13" s="23"/>
      <c r="B13" s="29"/>
      <c r="C13" s="217"/>
      <c r="E13" s="105">
        <v>1</v>
      </c>
      <c r="F13" s="4421"/>
      <c r="G13" s="4421"/>
      <c r="H13" s="4421"/>
      <c r="I13" s="1154" t="s">
        <v>98</v>
      </c>
      <c r="J13" s="4421"/>
      <c r="K13" s="4421"/>
      <c r="L13" s="1154" t="s">
        <v>82</v>
      </c>
      <c r="M13" s="2075"/>
      <c r="N13" s="2075"/>
      <c r="O13" s="149" t="s">
        <v>306</v>
      </c>
      <c r="S13" s="23"/>
      <c r="T13" s="22" t="s">
        <v>791</v>
      </c>
      <c r="U13" s="105" t="s">
        <v>126</v>
      </c>
      <c r="V13" s="105"/>
      <c r="W13" s="23" t="s">
        <v>792</v>
      </c>
      <c r="X13" s="651"/>
      <c r="Z13" s="31"/>
      <c r="AL13" s="206"/>
    </row>
    <row r="14" spans="1:47" ht="14.1" customHeight="1">
      <c r="A14" s="23"/>
      <c r="B14" s="208"/>
      <c r="C14" s="1155"/>
      <c r="E14" s="105">
        <v>2</v>
      </c>
      <c r="F14" s="4441"/>
      <c r="G14" s="4441"/>
      <c r="H14" s="4441"/>
      <c r="I14" s="1156" t="s">
        <v>98</v>
      </c>
      <c r="J14" s="4441"/>
      <c r="K14" s="4441"/>
      <c r="L14" s="1156" t="s">
        <v>82</v>
      </c>
      <c r="M14" s="4442"/>
      <c r="N14" s="4442"/>
      <c r="O14" s="64" t="s">
        <v>306</v>
      </c>
      <c r="P14" s="105"/>
      <c r="Q14" s="105"/>
      <c r="R14" s="105"/>
      <c r="S14" s="23"/>
      <c r="T14" s="22" t="s">
        <v>791</v>
      </c>
      <c r="U14" s="105" t="s">
        <v>126</v>
      </c>
      <c r="V14" s="105"/>
      <c r="W14" s="23" t="s">
        <v>792</v>
      </c>
      <c r="X14" s="651"/>
      <c r="Y14" s="1155"/>
      <c r="Z14" s="1157"/>
      <c r="AA14" s="1155"/>
      <c r="AB14" s="1155"/>
      <c r="AC14" s="1155"/>
      <c r="AD14" s="1155"/>
      <c r="AE14" s="1155"/>
      <c r="AF14" s="1155"/>
      <c r="AG14" s="1155"/>
      <c r="AH14" s="1155"/>
      <c r="AI14" s="1155"/>
      <c r="AJ14" s="1155"/>
      <c r="AK14" s="1155"/>
      <c r="AL14" s="1158"/>
    </row>
    <row r="15" spans="1:47" ht="14.1" customHeight="1">
      <c r="A15" s="23"/>
      <c r="B15" s="29"/>
      <c r="D15" s="136" t="s">
        <v>594</v>
      </c>
      <c r="E15" s="1737" t="s">
        <v>599</v>
      </c>
      <c r="F15" s="1737"/>
      <c r="G15" s="1737"/>
      <c r="H15" s="1737"/>
      <c r="I15" s="1737"/>
      <c r="J15" s="1737"/>
      <c r="K15" s="1737"/>
      <c r="L15" s="1737"/>
      <c r="M15" s="1737"/>
      <c r="N15" s="1737"/>
      <c r="O15" s="1737"/>
      <c r="P15" s="1737"/>
      <c r="Q15" s="1737"/>
      <c r="R15" s="1737"/>
      <c r="S15" s="1737"/>
      <c r="T15" s="1737"/>
      <c r="U15" s="1737"/>
      <c r="V15" s="1737"/>
      <c r="W15" s="1737"/>
      <c r="X15" s="1737"/>
      <c r="Z15" s="31"/>
      <c r="AE15" s="160"/>
      <c r="AL15" s="28"/>
    </row>
    <row r="16" spans="1:47" ht="14.1" customHeight="1">
      <c r="A16" s="23"/>
      <c r="B16" s="29"/>
      <c r="D16" s="136" t="s">
        <v>32</v>
      </c>
      <c r="E16" s="1737" t="s">
        <v>1624</v>
      </c>
      <c r="F16" s="1737"/>
      <c r="G16" s="1737"/>
      <c r="H16" s="1737"/>
      <c r="I16" s="1737"/>
      <c r="J16" s="1737"/>
      <c r="K16" s="1737"/>
      <c r="L16" s="1737"/>
      <c r="M16" s="1737"/>
      <c r="N16" s="1737"/>
      <c r="O16" s="1737"/>
      <c r="P16" s="1737"/>
      <c r="Q16" s="1737"/>
      <c r="R16" s="1737"/>
      <c r="S16" s="1737"/>
      <c r="T16" s="1737"/>
      <c r="U16" s="1737"/>
      <c r="V16" s="1737"/>
      <c r="W16" s="1737"/>
      <c r="X16" s="1737"/>
      <c r="Y16" s="1153"/>
      <c r="Z16" s="1159"/>
      <c r="AB16" s="142"/>
      <c r="AC16" s="142"/>
      <c r="AD16" s="594"/>
      <c r="AE16" s="160"/>
      <c r="AF16" s="164"/>
      <c r="AG16" s="164"/>
      <c r="AH16" s="164"/>
      <c r="AI16" s="164"/>
      <c r="AJ16" s="164"/>
      <c r="AL16" s="28"/>
      <c r="AS16" s="142"/>
      <c r="AT16" s="142"/>
      <c r="AU16" s="594"/>
    </row>
    <row r="17" spans="1:47" ht="14.1" customHeight="1">
      <c r="A17" s="23"/>
      <c r="B17" s="34"/>
      <c r="D17" s="1737" t="s">
        <v>317</v>
      </c>
      <c r="E17" s="1737"/>
      <c r="F17" s="1737"/>
      <c r="G17" s="1737"/>
      <c r="H17" s="1737"/>
      <c r="I17" s="1737"/>
      <c r="J17" s="1737"/>
      <c r="K17" s="1737"/>
      <c r="L17" s="1737"/>
      <c r="M17" s="1737"/>
      <c r="N17" s="1737"/>
      <c r="O17" s="1737"/>
      <c r="P17" s="1737"/>
      <c r="Q17" s="1737"/>
      <c r="R17" s="1737"/>
      <c r="S17" s="1737"/>
      <c r="T17" s="1737"/>
      <c r="U17" s="1737"/>
      <c r="V17" s="1737"/>
      <c r="W17" s="1737"/>
      <c r="X17" s="1737"/>
      <c r="Y17" s="1153"/>
      <c r="Z17" s="1159"/>
      <c r="AB17" s="142"/>
      <c r="AC17" s="142"/>
      <c r="AD17" s="594"/>
      <c r="AE17" s="160"/>
      <c r="AF17" s="164"/>
      <c r="AG17" s="164"/>
      <c r="AH17" s="164"/>
      <c r="AI17" s="164"/>
      <c r="AJ17" s="164"/>
      <c r="AL17" s="28"/>
      <c r="AS17" s="142"/>
      <c r="AT17" s="142"/>
      <c r="AU17" s="594"/>
    </row>
    <row r="18" spans="1:47" ht="14.1" customHeight="1">
      <c r="A18" s="23"/>
      <c r="B18" s="34"/>
      <c r="D18" s="136" t="s">
        <v>594</v>
      </c>
      <c r="E18" s="1737" t="s">
        <v>916</v>
      </c>
      <c r="F18" s="1737"/>
      <c r="G18" s="1737"/>
      <c r="H18" s="1737"/>
      <c r="I18" s="1737"/>
      <c r="J18" s="1737"/>
      <c r="K18" s="1737"/>
      <c r="L18" s="1737"/>
      <c r="M18" s="1737"/>
      <c r="N18" s="1737"/>
      <c r="O18" s="1737"/>
      <c r="P18" s="1737"/>
      <c r="Q18" s="1737"/>
      <c r="R18" s="1737"/>
      <c r="S18" s="1737"/>
      <c r="T18" s="1737"/>
      <c r="U18" s="1737"/>
      <c r="V18" s="1737"/>
      <c r="W18" s="1737"/>
      <c r="X18" s="1737"/>
      <c r="Y18" s="1153"/>
      <c r="Z18" s="1159"/>
      <c r="AB18" s="142"/>
      <c r="AC18" s="142"/>
      <c r="AD18" s="594"/>
      <c r="AE18" s="160"/>
      <c r="AF18" s="164"/>
      <c r="AG18" s="164"/>
      <c r="AH18" s="164"/>
      <c r="AI18" s="164"/>
      <c r="AJ18" s="164"/>
      <c r="AL18" s="28"/>
      <c r="AN18" s="1160"/>
      <c r="AS18" s="142"/>
      <c r="AT18" s="142"/>
      <c r="AU18" s="594"/>
    </row>
    <row r="19" spans="1:47" ht="14.1" customHeight="1">
      <c r="A19" s="23"/>
      <c r="B19" s="34"/>
      <c r="V19" s="1153"/>
      <c r="W19" s="1153"/>
      <c r="X19" s="1153"/>
      <c r="Y19" s="1153"/>
      <c r="Z19" s="1159"/>
      <c r="AA19" s="86"/>
      <c r="AB19" s="142"/>
      <c r="AC19" s="142"/>
      <c r="AD19" s="594"/>
      <c r="AE19" s="160"/>
      <c r="AF19" s="164"/>
      <c r="AG19" s="164"/>
      <c r="AH19" s="164"/>
      <c r="AI19" s="164"/>
      <c r="AJ19" s="164"/>
      <c r="AL19" s="28"/>
      <c r="AN19" s="767"/>
      <c r="AO19" s="202"/>
      <c r="AP19" s="86"/>
      <c r="AQ19" s="86"/>
      <c r="AR19" s="86"/>
      <c r="AS19" s="142"/>
      <c r="AT19" s="142"/>
      <c r="AU19" s="594"/>
    </row>
    <row r="20" spans="1:47" ht="14.1" customHeight="1">
      <c r="A20" s="23"/>
      <c r="B20" s="4277" t="s">
        <v>494</v>
      </c>
      <c r="C20" s="4278"/>
      <c r="D20" s="1994" t="s">
        <v>600</v>
      </c>
      <c r="E20" s="1994"/>
      <c r="F20" s="1994"/>
      <c r="G20" s="1994"/>
      <c r="H20" s="1994"/>
      <c r="I20" s="1994"/>
      <c r="J20" s="1994"/>
      <c r="K20" s="1994"/>
      <c r="L20" s="1994"/>
      <c r="M20" s="1994"/>
      <c r="N20" s="1994"/>
      <c r="O20" s="1994"/>
      <c r="P20" s="1994"/>
      <c r="Q20" s="1994"/>
      <c r="R20" s="1994"/>
      <c r="S20" s="1994"/>
      <c r="T20" s="1994"/>
      <c r="U20" s="1994"/>
      <c r="V20" s="1994"/>
      <c r="W20" s="1994"/>
      <c r="X20" s="1994"/>
      <c r="Y20" s="1153"/>
      <c r="Z20" s="1159"/>
      <c r="AA20" s="160"/>
      <c r="AB20" s="142"/>
      <c r="AC20" s="142"/>
      <c r="AD20" s="594"/>
      <c r="AE20" s="160"/>
      <c r="AF20" s="164"/>
      <c r="AG20" s="164"/>
      <c r="AH20" s="164"/>
      <c r="AI20" s="164"/>
      <c r="AJ20" s="164"/>
      <c r="AL20" s="28"/>
      <c r="AN20" s="86"/>
      <c r="AO20" s="160"/>
      <c r="AP20" s="160"/>
      <c r="AQ20" s="160"/>
      <c r="AR20" s="160"/>
      <c r="AS20" s="142"/>
      <c r="AT20" s="142"/>
      <c r="AU20" s="594"/>
    </row>
    <row r="21" spans="1:47" ht="14.1" customHeight="1">
      <c r="A21" s="23"/>
      <c r="B21" s="29"/>
      <c r="Q21" s="23"/>
      <c r="R21" s="40"/>
      <c r="S21" s="40"/>
      <c r="T21" s="26"/>
      <c r="U21" s="41"/>
      <c r="V21" s="41"/>
      <c r="W21" s="23"/>
      <c r="X21" s="23"/>
      <c r="Y21" s="1153"/>
      <c r="Z21" s="1159"/>
      <c r="AA21" s="160"/>
      <c r="AB21" s="142"/>
      <c r="AC21" s="142"/>
      <c r="AD21" s="594"/>
      <c r="AE21" s="160"/>
      <c r="AF21" s="164"/>
      <c r="AG21" s="164"/>
      <c r="AH21" s="164"/>
      <c r="AI21" s="164"/>
      <c r="AJ21" s="164"/>
      <c r="AL21" s="864"/>
      <c r="AN21" s="86"/>
      <c r="AO21" s="160"/>
      <c r="AP21" s="160"/>
      <c r="AQ21" s="160"/>
      <c r="AR21" s="160"/>
      <c r="AS21" s="142"/>
      <c r="AT21" s="142"/>
      <c r="AU21" s="594"/>
    </row>
    <row r="22" spans="1:47" ht="14.1" customHeight="1">
      <c r="A22" s="23"/>
      <c r="B22" s="29"/>
      <c r="C22" s="23"/>
      <c r="H22" s="1344"/>
      <c r="I22" s="1344"/>
      <c r="L22" s="23"/>
      <c r="M22" s="23"/>
      <c r="N22" s="23"/>
      <c r="Q22" s="23"/>
      <c r="R22" s="23"/>
      <c r="X22" s="23"/>
      <c r="Y22" s="1153"/>
      <c r="Z22" s="1159"/>
      <c r="AA22" s="160"/>
      <c r="AB22" s="142"/>
      <c r="AC22" s="142"/>
      <c r="AD22" s="594"/>
      <c r="AE22" s="160"/>
      <c r="AF22" s="164"/>
      <c r="AG22" s="164"/>
      <c r="AH22" s="164"/>
      <c r="AI22" s="164"/>
      <c r="AJ22" s="164"/>
      <c r="AL22" s="28"/>
      <c r="AN22" s="86"/>
      <c r="AO22" s="160"/>
      <c r="AP22" s="160"/>
      <c r="AQ22" s="160"/>
      <c r="AR22" s="160"/>
      <c r="AS22" s="142"/>
      <c r="AT22" s="142"/>
      <c r="AU22" s="594"/>
    </row>
    <row r="23" spans="1:47" ht="14.1" customHeight="1">
      <c r="A23" s="23"/>
      <c r="B23" s="1921">
        <v>11</v>
      </c>
      <c r="C23" s="1922"/>
      <c r="D23" s="1882" t="s">
        <v>606</v>
      </c>
      <c r="E23" s="4443"/>
      <c r="F23" s="4443"/>
      <c r="G23" s="4443"/>
      <c r="H23" s="4443"/>
      <c r="I23" s="4443"/>
      <c r="J23" s="4443"/>
      <c r="K23" s="4443"/>
      <c r="L23" s="4443"/>
      <c r="M23" s="4443"/>
      <c r="N23" s="4443"/>
      <c r="O23" s="4443"/>
      <c r="P23" s="4443"/>
      <c r="Q23" s="4443"/>
      <c r="R23" s="4443"/>
      <c r="S23" s="4443"/>
      <c r="T23" s="4443"/>
      <c r="U23" s="4443"/>
      <c r="V23" s="4443"/>
      <c r="W23" s="4443"/>
      <c r="X23" s="4443"/>
      <c r="Y23" s="1153"/>
      <c r="Z23" s="1159"/>
      <c r="AA23" s="160"/>
      <c r="AB23" s="142"/>
      <c r="AC23" s="142"/>
      <c r="AD23" s="594"/>
      <c r="AE23" s="160"/>
      <c r="AF23" s="164"/>
      <c r="AG23" s="164"/>
      <c r="AH23" s="164"/>
      <c r="AI23" s="164"/>
      <c r="AJ23" s="164"/>
      <c r="AL23" s="28"/>
      <c r="AN23" s="86"/>
      <c r="AO23" s="160"/>
      <c r="AP23" s="160"/>
      <c r="AQ23" s="160"/>
      <c r="AR23" s="160"/>
      <c r="AS23" s="142"/>
      <c r="AT23" s="142"/>
      <c r="AU23" s="594"/>
    </row>
    <row r="24" spans="1:47" ht="9.9499999999999993" customHeight="1">
      <c r="A24" s="23"/>
      <c r="B24" s="37"/>
      <c r="Y24" s="1153"/>
      <c r="Z24" s="1159"/>
      <c r="AA24" s="160"/>
      <c r="AB24" s="142"/>
      <c r="AC24" s="142"/>
      <c r="AD24" s="594"/>
      <c r="AE24" s="160"/>
      <c r="AF24" s="164"/>
      <c r="AG24" s="164"/>
      <c r="AH24" s="164"/>
      <c r="AI24" s="164"/>
      <c r="AJ24" s="164"/>
      <c r="AL24" s="28"/>
      <c r="AO24" s="160"/>
      <c r="AP24" s="160"/>
      <c r="AQ24" s="160"/>
      <c r="AR24" s="160"/>
      <c r="AS24" s="142"/>
      <c r="AT24" s="142"/>
      <c r="AU24" s="594"/>
    </row>
    <row r="25" spans="1:47" ht="14.1" customHeight="1">
      <c r="A25" s="23"/>
      <c r="B25" s="37"/>
      <c r="C25" s="4379" t="s">
        <v>309</v>
      </c>
      <c r="D25" s="4379"/>
      <c r="E25" s="4379"/>
      <c r="F25" s="4379"/>
      <c r="G25" s="4379"/>
      <c r="H25" s="4379"/>
      <c r="I25" s="4379"/>
      <c r="J25" s="4379"/>
      <c r="K25" s="4379"/>
      <c r="L25" s="4379"/>
      <c r="M25" s="4379"/>
      <c r="N25" s="4379"/>
      <c r="O25" s="4379"/>
      <c r="P25" s="4379"/>
      <c r="Q25" s="4379"/>
      <c r="R25" s="4379"/>
      <c r="S25" s="4379"/>
      <c r="T25" s="4379"/>
      <c r="U25" s="4379"/>
      <c r="V25" s="4379"/>
      <c r="W25" s="4379"/>
      <c r="X25" s="4379"/>
      <c r="Y25" s="1153"/>
      <c r="Z25" s="169" t="s">
        <v>15</v>
      </c>
      <c r="AA25" s="1707" t="s">
        <v>818</v>
      </c>
      <c r="AB25" s="1707"/>
      <c r="AC25" s="1707"/>
      <c r="AD25" s="1707"/>
      <c r="AE25" s="1707"/>
      <c r="AF25" s="1707"/>
      <c r="AG25" s="1707"/>
      <c r="AH25" s="1707"/>
      <c r="AI25" s="1707"/>
      <c r="AJ25" s="1707"/>
      <c r="AK25" s="1707"/>
      <c r="AL25" s="32"/>
      <c r="AS25" s="142"/>
      <c r="AT25" s="142"/>
      <c r="AU25" s="594"/>
    </row>
    <row r="26" spans="1:47" ht="14.1" customHeight="1">
      <c r="A26" s="23"/>
      <c r="B26" s="2729" t="s">
        <v>451</v>
      </c>
      <c r="C26" s="2256"/>
      <c r="D26" s="1740" t="s">
        <v>607</v>
      </c>
      <c r="E26" s="1740"/>
      <c r="F26" s="1740"/>
      <c r="G26" s="1740"/>
      <c r="H26" s="1740"/>
      <c r="I26" s="1740"/>
      <c r="J26" s="1740"/>
      <c r="K26" s="1740"/>
      <c r="L26" s="1740"/>
      <c r="M26" s="1740"/>
      <c r="N26" s="1740"/>
      <c r="O26" s="1740"/>
      <c r="P26" s="1740"/>
      <c r="Q26" s="1740"/>
      <c r="R26" s="1740"/>
      <c r="S26" s="1740"/>
      <c r="T26" s="1740"/>
      <c r="U26" s="1740"/>
      <c r="V26" s="1740"/>
      <c r="W26" s="1740"/>
      <c r="X26" s="1740"/>
      <c r="Y26" s="1153"/>
      <c r="Z26" s="162"/>
      <c r="AA26" s="1707"/>
      <c r="AB26" s="1707"/>
      <c r="AC26" s="1707"/>
      <c r="AD26" s="1707"/>
      <c r="AE26" s="1707"/>
      <c r="AF26" s="1707"/>
      <c r="AG26" s="1707"/>
      <c r="AH26" s="1707"/>
      <c r="AI26" s="1707"/>
      <c r="AJ26" s="1707"/>
      <c r="AK26" s="1707"/>
      <c r="AL26" s="28"/>
      <c r="AS26" s="142"/>
      <c r="AT26" s="142"/>
      <c r="AU26" s="594"/>
    </row>
    <row r="27" spans="1:47" ht="14.1" customHeight="1">
      <c r="A27" s="23"/>
      <c r="B27" s="29"/>
      <c r="C27" s="23"/>
      <c r="D27" s="1740"/>
      <c r="E27" s="1740"/>
      <c r="F27" s="1740"/>
      <c r="G27" s="1740"/>
      <c r="H27" s="1740"/>
      <c r="I27" s="1740"/>
      <c r="J27" s="1740"/>
      <c r="K27" s="1740"/>
      <c r="L27" s="1740"/>
      <c r="M27" s="1740"/>
      <c r="N27" s="1740"/>
      <c r="O27" s="1740"/>
      <c r="P27" s="1740"/>
      <c r="Q27" s="1740"/>
      <c r="R27" s="1740"/>
      <c r="S27" s="1740"/>
      <c r="T27" s="1740"/>
      <c r="U27" s="1740"/>
      <c r="V27" s="1740"/>
      <c r="W27" s="1740"/>
      <c r="X27" s="1740"/>
      <c r="Y27" s="1153"/>
      <c r="Z27" s="39"/>
      <c r="AA27" s="1707"/>
      <c r="AB27" s="1707"/>
      <c r="AC27" s="1707"/>
      <c r="AD27" s="1707"/>
      <c r="AE27" s="1707"/>
      <c r="AF27" s="1707"/>
      <c r="AG27" s="1707"/>
      <c r="AH27" s="1707"/>
      <c r="AI27" s="1707"/>
      <c r="AJ27" s="1707"/>
      <c r="AK27" s="1707"/>
      <c r="AL27" s="28"/>
      <c r="AS27" s="142"/>
      <c r="AT27" s="142"/>
      <c r="AU27" s="594"/>
    </row>
    <row r="28" spans="1:47" ht="14.1" customHeight="1">
      <c r="A28" s="23"/>
      <c r="B28" s="29"/>
      <c r="C28" s="23"/>
      <c r="D28" s="1740"/>
      <c r="E28" s="1740"/>
      <c r="F28" s="1740"/>
      <c r="G28" s="1740"/>
      <c r="H28" s="1740"/>
      <c r="I28" s="1740"/>
      <c r="J28" s="1740"/>
      <c r="K28" s="1740"/>
      <c r="L28" s="1740"/>
      <c r="M28" s="1740"/>
      <c r="N28" s="1740"/>
      <c r="O28" s="1740"/>
      <c r="P28" s="1740"/>
      <c r="Q28" s="1740"/>
      <c r="R28" s="1740"/>
      <c r="S28" s="1740"/>
      <c r="T28" s="1740"/>
      <c r="U28" s="1740"/>
      <c r="V28" s="1740"/>
      <c r="W28" s="1740"/>
      <c r="X28" s="1740"/>
      <c r="Z28" s="169" t="s">
        <v>15</v>
      </c>
      <c r="AA28" s="1707" t="s">
        <v>577</v>
      </c>
      <c r="AB28" s="1707"/>
      <c r="AC28" s="1707"/>
      <c r="AD28" s="1707"/>
      <c r="AE28" s="1707"/>
      <c r="AF28" s="1707"/>
      <c r="AG28" s="1707"/>
      <c r="AH28" s="1707"/>
      <c r="AI28" s="1707"/>
      <c r="AJ28" s="1707"/>
      <c r="AK28" s="1707"/>
      <c r="AL28" s="32"/>
    </row>
    <row r="29" spans="1:47" ht="14.1" customHeight="1">
      <c r="A29" s="23"/>
      <c r="B29" s="29"/>
      <c r="Z29" s="36"/>
      <c r="AA29" s="1707"/>
      <c r="AB29" s="1707"/>
      <c r="AC29" s="1707"/>
      <c r="AD29" s="1707"/>
      <c r="AE29" s="1707"/>
      <c r="AF29" s="1707"/>
      <c r="AG29" s="1707"/>
      <c r="AH29" s="1707"/>
      <c r="AI29" s="1707"/>
      <c r="AJ29" s="1707"/>
      <c r="AK29" s="1707"/>
      <c r="AL29" s="32"/>
    </row>
    <row r="30" spans="1:47" ht="14.1" customHeight="1">
      <c r="A30" s="23"/>
      <c r="B30" s="34"/>
      <c r="D30" s="1737" t="s">
        <v>1522</v>
      </c>
      <c r="E30" s="1737"/>
      <c r="F30" s="1737"/>
      <c r="G30" s="1737"/>
      <c r="H30" s="1737"/>
      <c r="I30" s="1737"/>
      <c r="J30" s="1737"/>
      <c r="K30" s="1737"/>
      <c r="L30" s="1737"/>
      <c r="M30" s="1737"/>
      <c r="N30" s="1737"/>
      <c r="O30" s="1737"/>
      <c r="P30" s="1737"/>
      <c r="Q30" s="1737"/>
      <c r="R30" s="1737"/>
      <c r="S30" s="1737"/>
      <c r="T30" s="1737"/>
      <c r="U30" s="1737"/>
      <c r="V30" s="1737"/>
      <c r="W30" s="1737"/>
      <c r="X30" s="1737"/>
      <c r="Y30" s="133"/>
      <c r="Z30" s="31"/>
      <c r="AL30" s="32"/>
    </row>
    <row r="31" spans="1:47" ht="14.1" customHeight="1">
      <c r="A31" s="23"/>
      <c r="B31" s="37"/>
      <c r="C31" s="23"/>
      <c r="D31" s="136" t="s">
        <v>469</v>
      </c>
      <c r="E31" s="1869" t="s">
        <v>608</v>
      </c>
      <c r="F31" s="1869"/>
      <c r="G31" s="1869"/>
      <c r="H31" s="1869"/>
      <c r="I31" s="1869"/>
      <c r="J31" s="1869"/>
      <c r="K31" s="1869"/>
      <c r="L31" s="1869"/>
      <c r="M31" s="1869"/>
      <c r="N31" s="1869"/>
      <c r="O31" s="1869"/>
      <c r="P31" s="1869"/>
      <c r="Q31" s="1869"/>
      <c r="R31" s="1869"/>
      <c r="S31" s="1869"/>
      <c r="T31" s="1869"/>
      <c r="U31" s="1869"/>
      <c r="V31" s="1869"/>
      <c r="W31" s="1869"/>
      <c r="X31" s="1869"/>
      <c r="Y31" s="133"/>
      <c r="Z31" s="1161"/>
      <c r="AA31" s="1069"/>
      <c r="AB31" s="1069"/>
      <c r="AC31" s="35"/>
      <c r="AD31" s="86"/>
      <c r="AE31" s="35"/>
      <c r="AF31" s="35"/>
      <c r="AG31" s="35"/>
      <c r="AH31" s="35"/>
      <c r="AI31" s="35"/>
      <c r="AJ31" s="35"/>
      <c r="AK31" s="35"/>
      <c r="AL31" s="32"/>
    </row>
    <row r="32" spans="1:47" ht="15.95" customHeight="1">
      <c r="A32" s="23"/>
      <c r="B32" s="34"/>
      <c r="D32" s="1403"/>
      <c r="E32" s="1404"/>
      <c r="F32" s="1404"/>
      <c r="G32" s="1404"/>
      <c r="H32" s="1404"/>
      <c r="I32" s="1405"/>
      <c r="J32" s="1366" t="s">
        <v>393</v>
      </c>
      <c r="K32" s="1367"/>
      <c r="L32" s="1367"/>
      <c r="M32" s="1367"/>
      <c r="N32" s="1367"/>
      <c r="O32" s="1367"/>
      <c r="P32" s="1367"/>
      <c r="Q32" s="1367"/>
      <c r="R32" s="1366" t="s">
        <v>394</v>
      </c>
      <c r="S32" s="1367"/>
      <c r="T32" s="1367"/>
      <c r="U32" s="1367"/>
      <c r="V32" s="1367"/>
      <c r="W32" s="1367"/>
      <c r="X32" s="1367"/>
      <c r="Y32" s="1368"/>
      <c r="Z32" s="1403" t="s">
        <v>99</v>
      </c>
      <c r="AA32" s="1404"/>
      <c r="AB32" s="1404"/>
      <c r="AC32" s="1404"/>
      <c r="AD32" s="1404"/>
      <c r="AE32" s="1404"/>
      <c r="AF32" s="1404"/>
      <c r="AG32" s="1404"/>
      <c r="AH32" s="1404"/>
      <c r="AI32" s="1404"/>
      <c r="AJ32" s="1404"/>
      <c r="AK32" s="1405"/>
      <c r="AL32" s="32"/>
    </row>
    <row r="33" spans="1:38" ht="15.95" customHeight="1">
      <c r="A33" s="23"/>
      <c r="B33" s="34"/>
      <c r="D33" s="1363" t="s">
        <v>388</v>
      </c>
      <c r="E33" s="1364"/>
      <c r="F33" s="1364"/>
      <c r="G33" s="1364"/>
      <c r="H33" s="1364"/>
      <c r="I33" s="1365"/>
      <c r="J33" s="2362"/>
      <c r="K33" s="2363"/>
      <c r="L33" s="2363"/>
      <c r="M33" s="2363"/>
      <c r="N33" s="2363"/>
      <c r="O33" s="2363"/>
      <c r="P33" s="2363"/>
      <c r="Q33" s="2363"/>
      <c r="R33" s="2362"/>
      <c r="S33" s="2363"/>
      <c r="T33" s="2363"/>
      <c r="U33" s="2363"/>
      <c r="V33" s="2363"/>
      <c r="W33" s="2363"/>
      <c r="X33" s="2363"/>
      <c r="Y33" s="2364"/>
      <c r="Z33" s="4444"/>
      <c r="AA33" s="4445"/>
      <c r="AB33" s="4445"/>
      <c r="AC33" s="4445"/>
      <c r="AD33" s="4445"/>
      <c r="AE33" s="4445"/>
      <c r="AF33" s="4445"/>
      <c r="AG33" s="4445"/>
      <c r="AH33" s="4445"/>
      <c r="AI33" s="4445"/>
      <c r="AJ33" s="4445"/>
      <c r="AK33" s="4446"/>
      <c r="AL33" s="32"/>
    </row>
    <row r="34" spans="1:38" ht="15.95" customHeight="1">
      <c r="A34" s="23"/>
      <c r="B34" s="34"/>
      <c r="D34" s="4100"/>
      <c r="E34" s="1507"/>
      <c r="F34" s="1507"/>
      <c r="G34" s="1507"/>
      <c r="H34" s="1507"/>
      <c r="I34" s="1508"/>
      <c r="J34" s="2856"/>
      <c r="K34" s="2871"/>
      <c r="L34" s="2871"/>
      <c r="M34" s="2871"/>
      <c r="N34" s="2871"/>
      <c r="O34" s="2871"/>
      <c r="P34" s="2871"/>
      <c r="Q34" s="2871"/>
      <c r="R34" s="2856"/>
      <c r="S34" s="2871"/>
      <c r="T34" s="2871"/>
      <c r="U34" s="2871"/>
      <c r="V34" s="2871"/>
      <c r="W34" s="2871"/>
      <c r="X34" s="2871"/>
      <c r="Y34" s="2872"/>
      <c r="Z34" s="4447"/>
      <c r="AA34" s="4448"/>
      <c r="AB34" s="4448"/>
      <c r="AC34" s="4448"/>
      <c r="AD34" s="4448"/>
      <c r="AE34" s="4448"/>
      <c r="AF34" s="4448"/>
      <c r="AG34" s="4448"/>
      <c r="AH34" s="4448"/>
      <c r="AI34" s="4448"/>
      <c r="AJ34" s="4448"/>
      <c r="AK34" s="4449"/>
      <c r="AL34" s="32"/>
    </row>
    <row r="35" spans="1:38" ht="15.95" customHeight="1">
      <c r="A35" s="23"/>
      <c r="B35" s="34"/>
      <c r="D35" s="4100" t="s">
        <v>389</v>
      </c>
      <c r="E35" s="1507"/>
      <c r="F35" s="1507"/>
      <c r="G35" s="1507"/>
      <c r="H35" s="1507"/>
      <c r="I35" s="1508"/>
      <c r="J35" s="4342"/>
      <c r="K35" s="2864"/>
      <c r="L35" s="2864"/>
      <c r="M35" s="2864"/>
      <c r="N35" s="2864"/>
      <c r="O35" s="2864"/>
      <c r="P35" s="2864"/>
      <c r="Q35" s="2864"/>
      <c r="R35" s="4342"/>
      <c r="S35" s="2864"/>
      <c r="T35" s="2864"/>
      <c r="U35" s="2864"/>
      <c r="V35" s="2864"/>
      <c r="W35" s="2864"/>
      <c r="X35" s="2864"/>
      <c r="Y35" s="2865"/>
      <c r="Z35" s="4447"/>
      <c r="AA35" s="4448"/>
      <c r="AB35" s="4448"/>
      <c r="AC35" s="4448"/>
      <c r="AD35" s="4448"/>
      <c r="AE35" s="4448"/>
      <c r="AF35" s="4448"/>
      <c r="AG35" s="4448"/>
      <c r="AH35" s="4448"/>
      <c r="AI35" s="4448"/>
      <c r="AJ35" s="4448"/>
      <c r="AK35" s="4449"/>
      <c r="AL35" s="32"/>
    </row>
    <row r="36" spans="1:38" ht="15.95" customHeight="1">
      <c r="A36" s="23"/>
      <c r="B36" s="34"/>
      <c r="D36" s="4100"/>
      <c r="E36" s="1507"/>
      <c r="F36" s="1507"/>
      <c r="G36" s="1507"/>
      <c r="H36" s="1507"/>
      <c r="I36" s="1508"/>
      <c r="J36" s="4342"/>
      <c r="K36" s="2864"/>
      <c r="L36" s="2864"/>
      <c r="M36" s="2864"/>
      <c r="N36" s="2864"/>
      <c r="O36" s="2864"/>
      <c r="P36" s="2864"/>
      <c r="Q36" s="2864"/>
      <c r="R36" s="4342"/>
      <c r="S36" s="2864"/>
      <c r="T36" s="2864"/>
      <c r="U36" s="2864"/>
      <c r="V36" s="2864"/>
      <c r="W36" s="2864"/>
      <c r="X36" s="2864"/>
      <c r="Y36" s="2865"/>
      <c r="Z36" s="4447"/>
      <c r="AA36" s="4448"/>
      <c r="AB36" s="4448"/>
      <c r="AC36" s="4448"/>
      <c r="AD36" s="4448"/>
      <c r="AE36" s="4448"/>
      <c r="AF36" s="4448"/>
      <c r="AG36" s="4448"/>
      <c r="AH36" s="4448"/>
      <c r="AI36" s="4448"/>
      <c r="AJ36" s="4448"/>
      <c r="AK36" s="4449"/>
      <c r="AL36" s="32"/>
    </row>
    <row r="37" spans="1:38" ht="15.95" customHeight="1">
      <c r="A37" s="23"/>
      <c r="B37" s="29"/>
      <c r="D37" s="4100" t="s">
        <v>390</v>
      </c>
      <c r="E37" s="1507"/>
      <c r="F37" s="1507"/>
      <c r="G37" s="1507"/>
      <c r="H37" s="1507"/>
      <c r="I37" s="1508"/>
      <c r="J37" s="4405"/>
      <c r="K37" s="4406"/>
      <c r="L37" s="4406"/>
      <c r="M37" s="4406"/>
      <c r="N37" s="4406"/>
      <c r="O37" s="4406"/>
      <c r="P37" s="4406"/>
      <c r="Q37" s="4406"/>
      <c r="R37" s="4405"/>
      <c r="S37" s="4406"/>
      <c r="T37" s="4406"/>
      <c r="U37" s="4406"/>
      <c r="V37" s="4406"/>
      <c r="W37" s="4406"/>
      <c r="X37" s="4406"/>
      <c r="Y37" s="4407"/>
      <c r="Z37" s="4451" t="s">
        <v>928</v>
      </c>
      <c r="AA37" s="4452"/>
      <c r="AB37" s="4452"/>
      <c r="AC37" s="4452"/>
      <c r="AD37" s="22" t="s">
        <v>21</v>
      </c>
      <c r="AE37" s="4452"/>
      <c r="AF37" s="4452"/>
      <c r="AG37" s="22" t="s">
        <v>22</v>
      </c>
      <c r="AH37" s="4452"/>
      <c r="AI37" s="4452"/>
      <c r="AJ37" s="1162" t="s">
        <v>41</v>
      </c>
      <c r="AK37" s="1163" t="s">
        <v>273</v>
      </c>
      <c r="AL37" s="32"/>
    </row>
    <row r="38" spans="1:38" ht="15.95" customHeight="1">
      <c r="A38" s="23"/>
      <c r="B38" s="34"/>
      <c r="D38" s="4100"/>
      <c r="E38" s="1507"/>
      <c r="F38" s="1507"/>
      <c r="G38" s="1507"/>
      <c r="H38" s="1507"/>
      <c r="I38" s="1508"/>
      <c r="J38" s="2856"/>
      <c r="K38" s="2871"/>
      <c r="L38" s="2871"/>
      <c r="M38" s="2871"/>
      <c r="N38" s="2871"/>
      <c r="O38" s="2871"/>
      <c r="P38" s="2871"/>
      <c r="Q38" s="2871"/>
      <c r="R38" s="2856"/>
      <c r="S38" s="2871"/>
      <c r="T38" s="2871"/>
      <c r="U38" s="2871"/>
      <c r="V38" s="2871"/>
      <c r="W38" s="2871"/>
      <c r="X38" s="2871"/>
      <c r="Y38" s="2872"/>
      <c r="Z38" s="4304" t="s">
        <v>141</v>
      </c>
      <c r="AA38" s="2624"/>
      <c r="AB38" s="2624"/>
      <c r="AC38" s="2624"/>
      <c r="AD38" s="149" t="s">
        <v>21</v>
      </c>
      <c r="AE38" s="2624"/>
      <c r="AF38" s="2624"/>
      <c r="AG38" s="149" t="s">
        <v>22</v>
      </c>
      <c r="AH38" s="2624"/>
      <c r="AI38" s="2624"/>
      <c r="AJ38" s="2922" t="s">
        <v>100</v>
      </c>
      <c r="AK38" s="4450"/>
      <c r="AL38" s="211"/>
    </row>
    <row r="39" spans="1:38" ht="15.95" customHeight="1">
      <c r="A39" s="23"/>
      <c r="B39" s="29"/>
      <c r="C39" s="136"/>
      <c r="D39" s="4100"/>
      <c r="E39" s="1507"/>
      <c r="F39" s="1507"/>
      <c r="G39" s="1507"/>
      <c r="H39" s="1507"/>
      <c r="I39" s="1508"/>
      <c r="J39" s="4405"/>
      <c r="K39" s="4406"/>
      <c r="L39" s="4406"/>
      <c r="M39" s="4406"/>
      <c r="N39" s="4406"/>
      <c r="O39" s="4406"/>
      <c r="P39" s="4406"/>
      <c r="Q39" s="4406"/>
      <c r="R39" s="4405"/>
      <c r="S39" s="4406"/>
      <c r="T39" s="4406"/>
      <c r="U39" s="4406"/>
      <c r="V39" s="4406"/>
      <c r="W39" s="4406"/>
      <c r="X39" s="4406"/>
      <c r="Y39" s="4407"/>
      <c r="Z39" s="4453" t="s">
        <v>141</v>
      </c>
      <c r="AA39" s="4454"/>
      <c r="AB39" s="4454"/>
      <c r="AC39" s="4454"/>
      <c r="AD39" s="22" t="s">
        <v>21</v>
      </c>
      <c r="AE39" s="4454"/>
      <c r="AF39" s="4454"/>
      <c r="AG39" s="22" t="s">
        <v>22</v>
      </c>
      <c r="AH39" s="4454"/>
      <c r="AI39" s="4454"/>
      <c r="AJ39" s="163" t="s">
        <v>41</v>
      </c>
      <c r="AK39" s="1164" t="s">
        <v>273</v>
      </c>
      <c r="AL39" s="211"/>
    </row>
    <row r="40" spans="1:38" ht="15.95" customHeight="1">
      <c r="A40" s="23"/>
      <c r="B40" s="29"/>
      <c r="D40" s="1345"/>
      <c r="E40" s="1346"/>
      <c r="F40" s="1346"/>
      <c r="G40" s="1346"/>
      <c r="H40" s="1346"/>
      <c r="I40" s="1347"/>
      <c r="J40" s="2365"/>
      <c r="K40" s="2366"/>
      <c r="L40" s="2366"/>
      <c r="M40" s="2366"/>
      <c r="N40" s="2366"/>
      <c r="O40" s="2366"/>
      <c r="P40" s="2366"/>
      <c r="Q40" s="2366"/>
      <c r="R40" s="2365"/>
      <c r="S40" s="2366"/>
      <c r="T40" s="2366"/>
      <c r="U40" s="2366"/>
      <c r="V40" s="2366"/>
      <c r="W40" s="2366"/>
      <c r="X40" s="2366"/>
      <c r="Y40" s="2367"/>
      <c r="Z40" s="4455" t="s">
        <v>141</v>
      </c>
      <c r="AA40" s="2640"/>
      <c r="AB40" s="2640"/>
      <c r="AC40" s="2640"/>
      <c r="AD40" s="549" t="s">
        <v>21</v>
      </c>
      <c r="AE40" s="2640"/>
      <c r="AF40" s="2640"/>
      <c r="AG40" s="549" t="s">
        <v>22</v>
      </c>
      <c r="AH40" s="2640"/>
      <c r="AI40" s="2640"/>
      <c r="AJ40" s="1861" t="s">
        <v>100</v>
      </c>
      <c r="AK40" s="4456"/>
      <c r="AL40" s="211"/>
    </row>
    <row r="41" spans="1:38" ht="14.1" customHeight="1">
      <c r="A41" s="23"/>
      <c r="B41" s="29"/>
      <c r="C41" s="23"/>
      <c r="E41" s="23"/>
      <c r="F41" s="23"/>
      <c r="G41" s="23"/>
      <c r="H41" s="23"/>
      <c r="I41" s="23"/>
      <c r="J41" s="23"/>
      <c r="K41" s="23"/>
      <c r="L41" s="23"/>
      <c r="M41" s="23"/>
      <c r="N41" s="23"/>
      <c r="O41" s="23"/>
      <c r="P41" s="23"/>
      <c r="Q41" s="23"/>
      <c r="R41" s="40"/>
      <c r="S41" s="40"/>
      <c r="T41" s="26"/>
      <c r="U41" s="41"/>
      <c r="V41" s="41"/>
      <c r="W41" s="23"/>
      <c r="X41" s="23"/>
      <c r="Y41" s="1069"/>
      <c r="Z41" s="176"/>
      <c r="AA41" s="86"/>
      <c r="AB41" s="35"/>
      <c r="AC41" s="86"/>
      <c r="AD41" s="86"/>
      <c r="AE41" s="86"/>
      <c r="AF41" s="86"/>
      <c r="AG41" s="86"/>
      <c r="AH41" s="86"/>
      <c r="AI41" s="86"/>
      <c r="AJ41" s="86"/>
      <c r="AK41" s="86"/>
      <c r="AL41" s="32"/>
    </row>
    <row r="42" spans="1:38" ht="14.1" customHeight="1">
      <c r="A42" s="23"/>
      <c r="B42" s="29"/>
      <c r="D42" s="171" t="s">
        <v>467</v>
      </c>
      <c r="E42" s="1740" t="s">
        <v>609</v>
      </c>
      <c r="F42" s="1740"/>
      <c r="G42" s="1740"/>
      <c r="H42" s="1740"/>
      <c r="I42" s="1740"/>
      <c r="J42" s="1740"/>
      <c r="K42" s="1740"/>
      <c r="L42" s="1740"/>
      <c r="M42" s="1740"/>
      <c r="N42" s="1740"/>
      <c r="O42" s="1740"/>
      <c r="P42" s="1740"/>
      <c r="Q42" s="1740"/>
      <c r="R42" s="1740"/>
      <c r="S42" s="1740"/>
      <c r="T42" s="1740"/>
      <c r="U42" s="1740"/>
      <c r="V42" s="1740"/>
      <c r="W42" s="1740"/>
      <c r="X42" s="1740"/>
      <c r="Y42" s="1069"/>
      <c r="Z42" s="169" t="s">
        <v>15</v>
      </c>
      <c r="AA42" s="1707" t="s">
        <v>1046</v>
      </c>
      <c r="AB42" s="1707"/>
      <c r="AC42" s="1707"/>
      <c r="AD42" s="1707"/>
      <c r="AE42" s="1707"/>
      <c r="AF42" s="1707"/>
      <c r="AG42" s="1707"/>
      <c r="AH42" s="1707"/>
      <c r="AI42" s="1707"/>
      <c r="AJ42" s="1707"/>
      <c r="AK42" s="1707"/>
      <c r="AL42" s="1076"/>
    </row>
    <row r="43" spans="1:38" ht="14.1" customHeight="1">
      <c r="A43" s="23"/>
      <c r="B43" s="29"/>
      <c r="E43" s="1740"/>
      <c r="F43" s="1740"/>
      <c r="G43" s="1740"/>
      <c r="H43" s="1740"/>
      <c r="I43" s="1740"/>
      <c r="J43" s="1740"/>
      <c r="K43" s="1740"/>
      <c r="L43" s="1740"/>
      <c r="M43" s="1740"/>
      <c r="N43" s="1740"/>
      <c r="O43" s="1740"/>
      <c r="P43" s="1740"/>
      <c r="Q43" s="1740"/>
      <c r="R43" s="1740"/>
      <c r="S43" s="1740"/>
      <c r="T43" s="1740"/>
      <c r="U43" s="1740"/>
      <c r="V43" s="1740"/>
      <c r="W43" s="1740"/>
      <c r="X43" s="1740"/>
      <c r="Y43" s="1069"/>
      <c r="Z43" s="36"/>
      <c r="AA43" s="1707"/>
      <c r="AB43" s="1707"/>
      <c r="AC43" s="1707"/>
      <c r="AD43" s="1707"/>
      <c r="AE43" s="1707"/>
      <c r="AF43" s="1707"/>
      <c r="AG43" s="1707"/>
      <c r="AH43" s="1707"/>
      <c r="AI43" s="1707"/>
      <c r="AJ43" s="1707"/>
      <c r="AK43" s="1707"/>
      <c r="AL43" s="1076"/>
    </row>
    <row r="44" spans="1:38" ht="14.1" customHeight="1">
      <c r="A44" s="23"/>
      <c r="B44" s="29"/>
      <c r="Y44" s="1069"/>
      <c r="Z44" s="36"/>
      <c r="AA44" s="1707"/>
      <c r="AB44" s="1707"/>
      <c r="AC44" s="1707"/>
      <c r="AD44" s="1707"/>
      <c r="AE44" s="1707"/>
      <c r="AF44" s="1707"/>
      <c r="AG44" s="1707"/>
      <c r="AH44" s="1707"/>
      <c r="AI44" s="1707"/>
      <c r="AJ44" s="1707"/>
      <c r="AK44" s="1707"/>
      <c r="AL44" s="211"/>
    </row>
    <row r="45" spans="1:38" ht="14.1" customHeight="1">
      <c r="A45" s="23"/>
      <c r="B45" s="34"/>
      <c r="Z45" s="39"/>
      <c r="AA45" s="1707"/>
      <c r="AB45" s="1707"/>
      <c r="AC45" s="1707"/>
      <c r="AD45" s="1707"/>
      <c r="AE45" s="1707"/>
      <c r="AF45" s="1707"/>
      <c r="AG45" s="1707"/>
      <c r="AH45" s="1707"/>
      <c r="AI45" s="1707"/>
      <c r="AJ45" s="1707"/>
      <c r="AK45" s="1707"/>
      <c r="AL45" s="211"/>
    </row>
    <row r="46" spans="1:38" ht="14.1" customHeight="1">
      <c r="A46" s="23"/>
      <c r="B46" s="34"/>
      <c r="D46" s="171" t="s">
        <v>38</v>
      </c>
      <c r="E46" s="1740" t="s">
        <v>610</v>
      </c>
      <c r="F46" s="1740"/>
      <c r="G46" s="1740"/>
      <c r="H46" s="1740"/>
      <c r="I46" s="1740"/>
      <c r="J46" s="1740"/>
      <c r="K46" s="1740"/>
      <c r="L46" s="1740"/>
      <c r="M46" s="1740"/>
      <c r="N46" s="1740"/>
      <c r="O46" s="1740"/>
      <c r="P46" s="1740"/>
      <c r="Q46" s="1740"/>
      <c r="R46" s="1740"/>
      <c r="S46" s="1740"/>
      <c r="T46" s="1740"/>
      <c r="U46" s="1740"/>
      <c r="V46" s="1740"/>
      <c r="W46" s="1740"/>
      <c r="X46" s="1740"/>
      <c r="Z46" s="1165"/>
      <c r="AA46" s="1707"/>
      <c r="AB46" s="1707"/>
      <c r="AC46" s="1707"/>
      <c r="AD46" s="1707"/>
      <c r="AE46" s="1707"/>
      <c r="AF46" s="1707"/>
      <c r="AG46" s="1707"/>
      <c r="AH46" s="1707"/>
      <c r="AI46" s="1707"/>
      <c r="AJ46" s="1707"/>
      <c r="AK46" s="1707"/>
      <c r="AL46" s="211"/>
    </row>
    <row r="47" spans="1:38" ht="14.1" customHeight="1">
      <c r="A47" s="23"/>
      <c r="B47" s="29"/>
      <c r="C47" s="23"/>
      <c r="E47" s="1740"/>
      <c r="F47" s="1740"/>
      <c r="G47" s="1740"/>
      <c r="H47" s="1740"/>
      <c r="I47" s="1740"/>
      <c r="J47" s="1740"/>
      <c r="K47" s="1740"/>
      <c r="L47" s="1740"/>
      <c r="M47" s="1740"/>
      <c r="N47" s="1740"/>
      <c r="O47" s="1740"/>
      <c r="P47" s="1740"/>
      <c r="Q47" s="1740"/>
      <c r="R47" s="1740"/>
      <c r="S47" s="1740"/>
      <c r="T47" s="1740"/>
      <c r="U47" s="1740"/>
      <c r="V47" s="1740"/>
      <c r="W47" s="1740"/>
      <c r="X47" s="1740"/>
      <c r="Z47" s="1166"/>
      <c r="AA47" s="35"/>
      <c r="AB47" s="35"/>
      <c r="AC47" s="35"/>
      <c r="AD47" s="35"/>
      <c r="AE47" s="35"/>
      <c r="AF47" s="35"/>
      <c r="AG47" s="35"/>
      <c r="AH47" s="35"/>
      <c r="AI47" s="35"/>
      <c r="AJ47" s="35"/>
      <c r="AK47" s="35"/>
      <c r="AL47" s="177"/>
    </row>
    <row r="48" spans="1:38" ht="14.1" customHeight="1">
      <c r="A48" s="23"/>
      <c r="B48" s="34"/>
      <c r="Z48" s="1166"/>
      <c r="AA48" s="35"/>
      <c r="AB48" s="35"/>
      <c r="AC48" s="35"/>
      <c r="AD48" s="35"/>
      <c r="AE48" s="35"/>
      <c r="AF48" s="35"/>
      <c r="AG48" s="35"/>
      <c r="AH48" s="35"/>
      <c r="AL48" s="203"/>
    </row>
    <row r="49" spans="1:38" ht="14.1" customHeight="1">
      <c r="A49" s="23"/>
      <c r="B49" s="29"/>
      <c r="C49" s="23"/>
      <c r="D49" s="136" t="s">
        <v>307</v>
      </c>
      <c r="E49" s="1869" t="s">
        <v>817</v>
      </c>
      <c r="F49" s="1869"/>
      <c r="G49" s="1869"/>
      <c r="H49" s="1869"/>
      <c r="I49" s="1869"/>
      <c r="J49" s="1869"/>
      <c r="K49" s="1869"/>
      <c r="L49" s="1869"/>
      <c r="M49" s="1869"/>
      <c r="N49" s="1869"/>
      <c r="O49" s="1869"/>
      <c r="P49" s="1869"/>
      <c r="Q49" s="1869"/>
      <c r="R49" s="1869"/>
      <c r="S49" s="1869"/>
      <c r="T49" s="1869"/>
      <c r="U49" s="1869"/>
      <c r="V49" s="1869"/>
      <c r="W49" s="1869"/>
      <c r="X49" s="1869"/>
      <c r="Y49" s="1869"/>
      <c r="Z49" s="1869"/>
      <c r="AA49" s="1869"/>
      <c r="AB49" s="1869"/>
      <c r="AC49" s="1869"/>
      <c r="AD49" s="1869"/>
      <c r="AE49" s="1869"/>
      <c r="AF49" s="1869"/>
      <c r="AG49" s="1869"/>
      <c r="AH49" s="23"/>
      <c r="AL49" s="211"/>
    </row>
    <row r="50" spans="1:38" ht="14.1" customHeight="1">
      <c r="A50" s="23"/>
      <c r="B50" s="34"/>
      <c r="D50" s="1167"/>
      <c r="E50" s="69"/>
      <c r="F50" s="69"/>
      <c r="G50" s="69"/>
      <c r="H50" s="67"/>
      <c r="I50" s="2028" t="s">
        <v>318</v>
      </c>
      <c r="J50" s="2029"/>
      <c r="K50" s="2029"/>
      <c r="L50" s="2030"/>
      <c r="M50" s="2028" t="s">
        <v>101</v>
      </c>
      <c r="N50" s="2029"/>
      <c r="O50" s="2029"/>
      <c r="P50" s="2030"/>
      <c r="Q50" s="2028" t="s">
        <v>102</v>
      </c>
      <c r="R50" s="2029"/>
      <c r="S50" s="2029"/>
      <c r="T50" s="2030"/>
      <c r="U50" s="2028" t="s">
        <v>103</v>
      </c>
      <c r="V50" s="2029"/>
      <c r="W50" s="2029"/>
      <c r="X50" s="2029"/>
      <c r="Y50" s="2029"/>
      <c r="Z50" s="2029"/>
      <c r="AA50" s="2030"/>
      <c r="AB50" s="2028" t="s">
        <v>128</v>
      </c>
      <c r="AC50" s="2029"/>
      <c r="AD50" s="2029"/>
      <c r="AE50" s="2029"/>
      <c r="AF50" s="2029"/>
      <c r="AG50" s="2029"/>
      <c r="AH50" s="2030"/>
      <c r="AL50" s="203"/>
    </row>
    <row r="51" spans="1:38" ht="14.1" customHeight="1">
      <c r="A51" s="23"/>
      <c r="B51" s="34"/>
      <c r="D51" s="1363" t="s">
        <v>104</v>
      </c>
      <c r="E51" s="1364"/>
      <c r="F51" s="1364"/>
      <c r="G51" s="1364"/>
      <c r="H51" s="1365"/>
      <c r="I51" s="4142"/>
      <c r="J51" s="1884"/>
      <c r="K51" s="1884"/>
      <c r="L51" s="1168" t="s">
        <v>785</v>
      </c>
      <c r="M51" s="4142"/>
      <c r="N51" s="1884"/>
      <c r="O51" s="1884"/>
      <c r="P51" s="1168" t="s">
        <v>785</v>
      </c>
      <c r="Q51" s="4142"/>
      <c r="R51" s="1884"/>
      <c r="S51" s="1884"/>
      <c r="T51" s="1168" t="s">
        <v>785</v>
      </c>
      <c r="U51" s="1169"/>
      <c r="V51" s="583"/>
      <c r="W51" s="1141" t="s">
        <v>791</v>
      </c>
      <c r="X51" s="570" t="s">
        <v>126</v>
      </c>
      <c r="Y51" s="570"/>
      <c r="Z51" s="583" t="s">
        <v>792</v>
      </c>
      <c r="AA51" s="1170"/>
      <c r="AB51" s="1169"/>
      <c r="AC51" s="583"/>
      <c r="AD51" s="1141" t="s">
        <v>791</v>
      </c>
      <c r="AE51" s="570" t="s">
        <v>126</v>
      </c>
      <c r="AF51" s="570"/>
      <c r="AG51" s="583" t="s">
        <v>792</v>
      </c>
      <c r="AH51" s="1171"/>
      <c r="AL51" s="203"/>
    </row>
    <row r="52" spans="1:38" ht="14.1" customHeight="1">
      <c r="A52" s="23"/>
      <c r="B52" s="34"/>
      <c r="D52" s="1345" t="s">
        <v>310</v>
      </c>
      <c r="E52" s="1346"/>
      <c r="F52" s="1346"/>
      <c r="G52" s="1346"/>
      <c r="H52" s="1347"/>
      <c r="I52" s="4147"/>
      <c r="J52" s="4148"/>
      <c r="K52" s="4148"/>
      <c r="L52" s="1172" t="s">
        <v>785</v>
      </c>
      <c r="M52" s="4147"/>
      <c r="N52" s="4148"/>
      <c r="O52" s="4148"/>
      <c r="P52" s="1172" t="s">
        <v>785</v>
      </c>
      <c r="Q52" s="4147"/>
      <c r="R52" s="4148"/>
      <c r="S52" s="4148"/>
      <c r="T52" s="1172" t="s">
        <v>785</v>
      </c>
      <c r="U52" s="1173"/>
      <c r="V52" s="102"/>
      <c r="W52" s="103" t="s">
        <v>791</v>
      </c>
      <c r="X52" s="104" t="s">
        <v>126</v>
      </c>
      <c r="Y52" s="104"/>
      <c r="Z52" s="102" t="s">
        <v>792</v>
      </c>
      <c r="AA52" s="1174"/>
      <c r="AB52" s="1173"/>
      <c r="AC52" s="102"/>
      <c r="AD52" s="103" t="s">
        <v>791</v>
      </c>
      <c r="AE52" s="104" t="s">
        <v>126</v>
      </c>
      <c r="AF52" s="104"/>
      <c r="AG52" s="102" t="s">
        <v>792</v>
      </c>
      <c r="AH52" s="1175"/>
      <c r="AL52" s="203"/>
    </row>
    <row r="53" spans="1:38" ht="14.1" customHeight="1">
      <c r="A53" s="23"/>
      <c r="B53" s="34"/>
      <c r="Y53" s="1069"/>
      <c r="Z53" s="39"/>
      <c r="AA53" s="86"/>
      <c r="AB53" s="86"/>
      <c r="AC53" s="86"/>
      <c r="AD53" s="86"/>
      <c r="AE53" s="86"/>
      <c r="AF53" s="86"/>
      <c r="AG53" s="86"/>
      <c r="AH53" s="86"/>
      <c r="AL53" s="203"/>
    </row>
    <row r="54" spans="1:38" ht="14.1" customHeight="1">
      <c r="A54" s="23"/>
      <c r="B54" s="34"/>
      <c r="D54" s="136" t="s">
        <v>308</v>
      </c>
      <c r="E54" s="1740" t="s">
        <v>999</v>
      </c>
      <c r="F54" s="1740"/>
      <c r="G54" s="1740"/>
      <c r="H54" s="1740"/>
      <c r="I54" s="1740"/>
      <c r="J54" s="1740"/>
      <c r="K54" s="1740"/>
      <c r="L54" s="1740"/>
      <c r="M54" s="1740"/>
      <c r="N54" s="1740"/>
      <c r="O54" s="1740"/>
      <c r="P54" s="1740"/>
      <c r="Q54" s="1740"/>
      <c r="R54" s="1740"/>
      <c r="S54" s="1740"/>
      <c r="T54" s="1740"/>
      <c r="U54" s="1740"/>
      <c r="V54" s="1740"/>
      <c r="W54" s="1740"/>
      <c r="X54" s="1740"/>
      <c r="Z54" s="1176" t="s">
        <v>126</v>
      </c>
      <c r="AA54" s="1707" t="s">
        <v>825</v>
      </c>
      <c r="AB54" s="1707"/>
      <c r="AC54" s="1707"/>
      <c r="AD54" s="1707"/>
      <c r="AE54" s="1707"/>
      <c r="AF54" s="1707"/>
      <c r="AG54" s="1707"/>
      <c r="AH54" s="1707"/>
      <c r="AI54" s="1707"/>
      <c r="AJ54" s="1707"/>
      <c r="AK54" s="1707"/>
      <c r="AL54" s="203"/>
    </row>
    <row r="55" spans="1:38" ht="14.1" customHeight="1">
      <c r="A55" s="23"/>
      <c r="B55" s="34"/>
      <c r="Z55" s="1165"/>
      <c r="AA55" s="1707"/>
      <c r="AB55" s="1707"/>
      <c r="AC55" s="1707"/>
      <c r="AD55" s="1707"/>
      <c r="AE55" s="1707"/>
      <c r="AF55" s="1707"/>
      <c r="AG55" s="1707"/>
      <c r="AH55" s="1707"/>
      <c r="AI55" s="1707"/>
      <c r="AJ55" s="1707"/>
      <c r="AK55" s="1707"/>
      <c r="AL55" s="203"/>
    </row>
    <row r="56" spans="1:38" ht="14.1" customHeight="1">
      <c r="A56" s="23"/>
      <c r="B56" s="34"/>
      <c r="D56" s="23"/>
      <c r="E56" s="168"/>
      <c r="F56" s="168"/>
      <c r="G56" s="168"/>
      <c r="H56" s="168"/>
      <c r="I56" s="168"/>
      <c r="J56" s="168"/>
      <c r="K56" s="168"/>
      <c r="L56" s="168"/>
      <c r="M56" s="168"/>
      <c r="N56" s="168"/>
      <c r="O56" s="168"/>
      <c r="P56" s="168"/>
      <c r="Q56" s="168"/>
      <c r="R56" s="168"/>
      <c r="S56" s="168"/>
      <c r="T56" s="168"/>
      <c r="U56" s="168"/>
      <c r="V56" s="168"/>
      <c r="W56" s="168"/>
      <c r="X56" s="168"/>
      <c r="Z56" s="1165"/>
      <c r="AA56" s="1707"/>
      <c r="AB56" s="1707"/>
      <c r="AC56" s="1707"/>
      <c r="AD56" s="1707"/>
      <c r="AE56" s="1707"/>
      <c r="AF56" s="1707"/>
      <c r="AG56" s="1707"/>
      <c r="AH56" s="1707"/>
      <c r="AI56" s="1707"/>
      <c r="AJ56" s="1707"/>
      <c r="AK56" s="1707"/>
      <c r="AL56" s="203"/>
    </row>
    <row r="57" spans="1:38" ht="14.1" customHeight="1">
      <c r="A57" s="23"/>
      <c r="B57" s="34"/>
      <c r="D57" s="136" t="s">
        <v>453</v>
      </c>
      <c r="E57" s="1737" t="s">
        <v>611</v>
      </c>
      <c r="F57" s="1737"/>
      <c r="G57" s="1737"/>
      <c r="H57" s="1737"/>
      <c r="I57" s="1737"/>
      <c r="J57" s="1737"/>
      <c r="K57" s="1737"/>
      <c r="L57" s="1737"/>
      <c r="M57" s="1737"/>
      <c r="N57" s="1737"/>
      <c r="O57" s="1737"/>
      <c r="P57" s="1737"/>
      <c r="Q57" s="1737"/>
      <c r="R57" s="1737"/>
      <c r="S57" s="1737"/>
      <c r="T57" s="1737"/>
      <c r="U57" s="1737"/>
      <c r="V57" s="1737"/>
      <c r="W57" s="1737"/>
      <c r="X57" s="1737"/>
      <c r="Z57" s="31"/>
      <c r="AI57" s="35"/>
      <c r="AJ57" s="35"/>
      <c r="AK57" s="35"/>
      <c r="AL57" s="203"/>
    </row>
    <row r="58" spans="1:38" ht="14.1" customHeight="1">
      <c r="A58" s="23"/>
      <c r="B58" s="34"/>
      <c r="Z58" s="31"/>
      <c r="AI58" s="35"/>
      <c r="AJ58" s="35"/>
      <c r="AK58" s="35"/>
      <c r="AL58" s="203"/>
    </row>
    <row r="59" spans="1:38" ht="14.1" customHeight="1">
      <c r="A59" s="23"/>
      <c r="B59" s="34"/>
      <c r="Z59" s="31"/>
      <c r="AI59" s="35"/>
      <c r="AJ59" s="35"/>
      <c r="AK59" s="35"/>
      <c r="AL59" s="203"/>
    </row>
    <row r="60" spans="1:38" ht="6.95" customHeight="1" thickBot="1">
      <c r="A60" s="23"/>
      <c r="B60" s="94"/>
      <c r="C60" s="95"/>
      <c r="D60" s="96"/>
      <c r="E60" s="96"/>
      <c r="F60" s="96"/>
      <c r="G60" s="1148"/>
      <c r="H60" s="1148"/>
      <c r="I60" s="1148"/>
      <c r="J60" s="1148"/>
      <c r="K60" s="1148"/>
      <c r="L60" s="1148"/>
      <c r="M60" s="1148"/>
      <c r="N60" s="1148"/>
      <c r="O60" s="1148"/>
      <c r="P60" s="1148"/>
      <c r="Q60" s="1148"/>
      <c r="R60" s="96"/>
      <c r="S60" s="96"/>
      <c r="T60" s="96"/>
      <c r="U60" s="96"/>
      <c r="V60" s="96"/>
      <c r="W60" s="96"/>
      <c r="X60" s="95"/>
      <c r="Y60" s="95"/>
      <c r="Z60" s="1066"/>
      <c r="AA60" s="178"/>
      <c r="AB60" s="178"/>
      <c r="AC60" s="178"/>
      <c r="AD60" s="178"/>
      <c r="AE60" s="857"/>
      <c r="AF60" s="178"/>
      <c r="AG60" s="178"/>
      <c r="AH60" s="178"/>
      <c r="AI60" s="178"/>
      <c r="AJ60" s="178"/>
      <c r="AK60" s="178"/>
      <c r="AL60" s="1177"/>
    </row>
  </sheetData>
  <sheetProtection algorithmName="SHA-512" hashValue="B5VMhv2CvOLoUJlURuCnaXcwt7CLMkFlyPYpuiHpl8wm0YSzCBFkaWSFg/TQ74exPSe49qRh5wtTvaidkFmKdw==" saltValue="UZBgUpg4sFWtkgFld1CGBQ==" spinCount="100000" sheet="1" objects="1" scenarios="1"/>
  <mergeCells count="90">
    <mergeCell ref="E54:X54"/>
    <mergeCell ref="AA54:AK56"/>
    <mergeCell ref="E57:X57"/>
    <mergeCell ref="D51:H51"/>
    <mergeCell ref="I51:K51"/>
    <mergeCell ref="M51:O51"/>
    <mergeCell ref="Q51:S51"/>
    <mergeCell ref="D52:H52"/>
    <mergeCell ref="I52:K52"/>
    <mergeCell ref="M52:O52"/>
    <mergeCell ref="Q52:S52"/>
    <mergeCell ref="AJ40:AK40"/>
    <mergeCell ref="E42:X43"/>
    <mergeCell ref="AA42:AK46"/>
    <mergeCell ref="E46:X47"/>
    <mergeCell ref="E49:AG49"/>
    <mergeCell ref="I50:L50"/>
    <mergeCell ref="M50:P50"/>
    <mergeCell ref="Q50:T50"/>
    <mergeCell ref="U50:AA50"/>
    <mergeCell ref="AB50:AH50"/>
    <mergeCell ref="AE39:AF39"/>
    <mergeCell ref="AH39:AI39"/>
    <mergeCell ref="Z40:AA40"/>
    <mergeCell ref="AB40:AC40"/>
    <mergeCell ref="AE40:AF40"/>
    <mergeCell ref="AH40:AI40"/>
    <mergeCell ref="AJ38:AK38"/>
    <mergeCell ref="D37:I40"/>
    <mergeCell ref="J37:Q38"/>
    <mergeCell ref="R37:Y38"/>
    <mergeCell ref="Z37:AA37"/>
    <mergeCell ref="AB37:AC37"/>
    <mergeCell ref="AE37:AF37"/>
    <mergeCell ref="J39:Q40"/>
    <mergeCell ref="R39:Y40"/>
    <mergeCell ref="Z39:AA39"/>
    <mergeCell ref="AB39:AC39"/>
    <mergeCell ref="AH37:AI37"/>
    <mergeCell ref="Z38:AA38"/>
    <mergeCell ref="AB38:AC38"/>
    <mergeCell ref="AE38:AF38"/>
    <mergeCell ref="AH38:AI38"/>
    <mergeCell ref="D33:I34"/>
    <mergeCell ref="J33:Q34"/>
    <mergeCell ref="R33:Y34"/>
    <mergeCell ref="Z33:AK34"/>
    <mergeCell ref="D35:I36"/>
    <mergeCell ref="J35:Q36"/>
    <mergeCell ref="R35:Y36"/>
    <mergeCell ref="Z35:AK36"/>
    <mergeCell ref="Z32:AK32"/>
    <mergeCell ref="H22:I22"/>
    <mergeCell ref="B23:C23"/>
    <mergeCell ref="D23:X23"/>
    <mergeCell ref="C25:X25"/>
    <mergeCell ref="AA25:AK27"/>
    <mergeCell ref="B26:C26"/>
    <mergeCell ref="D26:X28"/>
    <mergeCell ref="AA28:AK29"/>
    <mergeCell ref="D30:X30"/>
    <mergeCell ref="E31:X31"/>
    <mergeCell ref="D32:I32"/>
    <mergeCell ref="J32:Q32"/>
    <mergeCell ref="R32:Y32"/>
    <mergeCell ref="E15:X15"/>
    <mergeCell ref="E16:X16"/>
    <mergeCell ref="D17:X17"/>
    <mergeCell ref="E18:X18"/>
    <mergeCell ref="B20:C20"/>
    <mergeCell ref="D20:X20"/>
    <mergeCell ref="E12:X12"/>
    <mergeCell ref="F13:H13"/>
    <mergeCell ref="J13:K13"/>
    <mergeCell ref="M13:N13"/>
    <mergeCell ref="F14:H14"/>
    <mergeCell ref="J14:K14"/>
    <mergeCell ref="M14:N14"/>
    <mergeCell ref="B8:C8"/>
    <mergeCell ref="D8:X8"/>
    <mergeCell ref="E10:X10"/>
    <mergeCell ref="AA10:AK10"/>
    <mergeCell ref="D11:X11"/>
    <mergeCell ref="AA11:AK11"/>
    <mergeCell ref="A1:AL1"/>
    <mergeCell ref="B3:Y3"/>
    <mergeCell ref="Z3:AL3"/>
    <mergeCell ref="B5:C5"/>
    <mergeCell ref="D5:X6"/>
    <mergeCell ref="AA5:AK6"/>
  </mergeCells>
  <phoneticPr fontId="4"/>
  <conditionalFormatting sqref="F13:H14 J13:K14 M13:N14">
    <cfRule type="containsBlanks" dxfId="10" priority="9">
      <formula>LEN(TRIM(F13))=0</formula>
    </cfRule>
  </conditionalFormatting>
  <conditionalFormatting sqref="I51:I52 L51:M52 P51:Q52 T51:T52">
    <cfRule type="containsBlanks" dxfId="9" priority="1">
      <formula>LEN(TRIM(I51))=0</formula>
    </cfRule>
  </conditionalFormatting>
  <conditionalFormatting sqref="J33 R33 J35 J37 J39">
    <cfRule type="containsBlanks" dxfId="8" priority="8">
      <formula>LEN(TRIM(J33))=0</formula>
    </cfRule>
  </conditionalFormatting>
  <conditionalFormatting sqref="R35 R37 R39">
    <cfRule type="containsBlanks" dxfId="7" priority="2">
      <formula>LEN(TRIM(R35))=0</formula>
    </cfRule>
  </conditionalFormatting>
  <conditionalFormatting sqref="Z37:Z40">
    <cfRule type="containsBlanks" dxfId="6" priority="6">
      <formula>LEN(TRIM(Z37))=0</formula>
    </cfRule>
  </conditionalFormatting>
  <conditionalFormatting sqref="Z37:AA40">
    <cfRule type="containsBlanks" dxfId="5" priority="3">
      <formula>LEN(TRIM(Z37))=0</formula>
    </cfRule>
  </conditionalFormatting>
  <conditionalFormatting sqref="AB37:AB40">
    <cfRule type="containsBlanks" dxfId="4" priority="5">
      <formula>LEN(TRIM(AB37))=0</formula>
    </cfRule>
  </conditionalFormatting>
  <conditionalFormatting sqref="AE37:AE40">
    <cfRule type="containsBlanks" dxfId="3" priority="7">
      <formula>LEN(TRIM(AE37))=0</formula>
    </cfRule>
  </conditionalFormatting>
  <conditionalFormatting sqref="AH37:AH40">
    <cfRule type="containsBlanks" dxfId="2" priority="4">
      <formula>LEN(TRIM(AH37))=0</formula>
    </cfRule>
  </conditionalFormatting>
  <dataValidations count="1">
    <dataValidation type="list" allowBlank="1" showInputMessage="1" showErrorMessage="1" sqref="Z38 Z37:AA37 Z40 Z39:AA39" xr:uid="{51A6ADC4-7914-4AE6-AAE5-24773DED16B1}">
      <formula1>"　,平成,令和"</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3249" r:id="rId4" name="Check Box 1">
              <controlPr defaultSize="0" autoFill="0" autoLine="0" autoPict="0">
                <anchor moveWithCells="1">
                  <from>
                    <xdr:col>17</xdr:col>
                    <xdr:colOff>171450</xdr:colOff>
                    <xdr:row>8</xdr:row>
                    <xdr:rowOff>76200</xdr:rowOff>
                  </from>
                  <to>
                    <xdr:col>21</xdr:col>
                    <xdr:colOff>133350</xdr:colOff>
                    <xdr:row>10</xdr:row>
                    <xdr:rowOff>28575</xdr:rowOff>
                  </to>
                </anchor>
              </controlPr>
            </control>
          </mc:Choice>
        </mc:AlternateContent>
        <mc:AlternateContent xmlns:mc="http://schemas.openxmlformats.org/markup-compatibility/2006">
          <mc:Choice Requires="x14">
            <control shapeId="1333250" r:id="rId5" name="Check Box 2">
              <controlPr defaultSize="0" autoFill="0" autoLine="0" autoPict="0">
                <anchor moveWithCells="1">
                  <from>
                    <xdr:col>21</xdr:col>
                    <xdr:colOff>0</xdr:colOff>
                    <xdr:row>8</xdr:row>
                    <xdr:rowOff>76200</xdr:rowOff>
                  </from>
                  <to>
                    <xdr:col>24</xdr:col>
                    <xdr:colOff>152400</xdr:colOff>
                    <xdr:row>10</xdr:row>
                    <xdr:rowOff>28575</xdr:rowOff>
                  </to>
                </anchor>
              </controlPr>
            </control>
          </mc:Choice>
        </mc:AlternateContent>
        <mc:AlternateContent xmlns:mc="http://schemas.openxmlformats.org/markup-compatibility/2006">
          <mc:Choice Requires="x14">
            <control shapeId="1333251" r:id="rId6" name="Check Box 3">
              <controlPr defaultSize="0" autoFill="0" autoLine="0" autoPict="0">
                <anchor moveWithCells="1">
                  <from>
                    <xdr:col>17</xdr:col>
                    <xdr:colOff>171450</xdr:colOff>
                    <xdr:row>13</xdr:row>
                    <xdr:rowOff>152400</xdr:rowOff>
                  </from>
                  <to>
                    <xdr:col>21</xdr:col>
                    <xdr:colOff>133350</xdr:colOff>
                    <xdr:row>15</xdr:row>
                    <xdr:rowOff>19050</xdr:rowOff>
                  </to>
                </anchor>
              </controlPr>
            </control>
          </mc:Choice>
        </mc:AlternateContent>
        <mc:AlternateContent xmlns:mc="http://schemas.openxmlformats.org/markup-compatibility/2006">
          <mc:Choice Requires="x14">
            <control shapeId="1333252" r:id="rId7" name="Check Box 4">
              <controlPr defaultSize="0" autoFill="0" autoLine="0" autoPict="0">
                <anchor moveWithCells="1">
                  <from>
                    <xdr:col>21</xdr:col>
                    <xdr:colOff>0</xdr:colOff>
                    <xdr:row>13</xdr:row>
                    <xdr:rowOff>152400</xdr:rowOff>
                  </from>
                  <to>
                    <xdr:col>24</xdr:col>
                    <xdr:colOff>152400</xdr:colOff>
                    <xdr:row>15</xdr:row>
                    <xdr:rowOff>19050</xdr:rowOff>
                  </to>
                </anchor>
              </controlPr>
            </control>
          </mc:Choice>
        </mc:AlternateContent>
        <mc:AlternateContent xmlns:mc="http://schemas.openxmlformats.org/markup-compatibility/2006">
          <mc:Choice Requires="x14">
            <control shapeId="1333253" r:id="rId8" name="Check Box 5">
              <controlPr defaultSize="0" autoFill="0" autoLine="0" autoPict="0">
                <anchor moveWithCells="1">
                  <from>
                    <xdr:col>17</xdr:col>
                    <xdr:colOff>171450</xdr:colOff>
                    <xdr:row>14</xdr:row>
                    <xdr:rowOff>152400</xdr:rowOff>
                  </from>
                  <to>
                    <xdr:col>21</xdr:col>
                    <xdr:colOff>133350</xdr:colOff>
                    <xdr:row>16</xdr:row>
                    <xdr:rowOff>19050</xdr:rowOff>
                  </to>
                </anchor>
              </controlPr>
            </control>
          </mc:Choice>
        </mc:AlternateContent>
        <mc:AlternateContent xmlns:mc="http://schemas.openxmlformats.org/markup-compatibility/2006">
          <mc:Choice Requires="x14">
            <control shapeId="1333254" r:id="rId9" name="Check Box 6">
              <controlPr defaultSize="0" autoFill="0" autoLine="0" autoPict="0">
                <anchor moveWithCells="1">
                  <from>
                    <xdr:col>21</xdr:col>
                    <xdr:colOff>0</xdr:colOff>
                    <xdr:row>14</xdr:row>
                    <xdr:rowOff>152400</xdr:rowOff>
                  </from>
                  <to>
                    <xdr:col>24</xdr:col>
                    <xdr:colOff>152400</xdr:colOff>
                    <xdr:row>16</xdr:row>
                    <xdr:rowOff>19050</xdr:rowOff>
                  </to>
                </anchor>
              </controlPr>
            </control>
          </mc:Choice>
        </mc:AlternateContent>
        <mc:AlternateContent xmlns:mc="http://schemas.openxmlformats.org/markup-compatibility/2006">
          <mc:Choice Requires="x14">
            <control shapeId="1333255" r:id="rId10" name="Check Box 7">
              <controlPr defaultSize="0" autoFill="0" autoLine="0" autoPict="0">
                <anchor moveWithCells="1">
                  <from>
                    <xdr:col>17</xdr:col>
                    <xdr:colOff>171450</xdr:colOff>
                    <xdr:row>16</xdr:row>
                    <xdr:rowOff>152400</xdr:rowOff>
                  </from>
                  <to>
                    <xdr:col>21</xdr:col>
                    <xdr:colOff>133350</xdr:colOff>
                    <xdr:row>18</xdr:row>
                    <xdr:rowOff>19050</xdr:rowOff>
                  </to>
                </anchor>
              </controlPr>
            </control>
          </mc:Choice>
        </mc:AlternateContent>
        <mc:AlternateContent xmlns:mc="http://schemas.openxmlformats.org/markup-compatibility/2006">
          <mc:Choice Requires="x14">
            <control shapeId="1333256" r:id="rId11" name="Check Box 8">
              <controlPr defaultSize="0" autoFill="0" autoLine="0" autoPict="0">
                <anchor moveWithCells="1">
                  <from>
                    <xdr:col>21</xdr:col>
                    <xdr:colOff>0</xdr:colOff>
                    <xdr:row>16</xdr:row>
                    <xdr:rowOff>152400</xdr:rowOff>
                  </from>
                  <to>
                    <xdr:col>24</xdr:col>
                    <xdr:colOff>152400</xdr:colOff>
                    <xdr:row>18</xdr:row>
                    <xdr:rowOff>19050</xdr:rowOff>
                  </to>
                </anchor>
              </controlPr>
            </control>
          </mc:Choice>
        </mc:AlternateContent>
        <mc:AlternateContent xmlns:mc="http://schemas.openxmlformats.org/markup-compatibility/2006">
          <mc:Choice Requires="x14">
            <control shapeId="1333257" r:id="rId12" name="Check Box 13">
              <controlPr defaultSize="0" autoFill="0" autoLine="0" autoPict="0">
                <anchor moveWithCells="1" sizeWithCells="1">
                  <from>
                    <xdr:col>17</xdr:col>
                    <xdr:colOff>171450</xdr:colOff>
                    <xdr:row>11</xdr:row>
                    <xdr:rowOff>142875</xdr:rowOff>
                  </from>
                  <to>
                    <xdr:col>20</xdr:col>
                    <xdr:colOff>9525</xdr:colOff>
                    <xdr:row>13</xdr:row>
                    <xdr:rowOff>47625</xdr:rowOff>
                  </to>
                </anchor>
              </controlPr>
            </control>
          </mc:Choice>
        </mc:AlternateContent>
        <mc:AlternateContent xmlns:mc="http://schemas.openxmlformats.org/markup-compatibility/2006">
          <mc:Choice Requires="x14">
            <control shapeId="1333258" r:id="rId13" name="Check Box 10">
              <controlPr defaultSize="0" autoFill="0" autoLine="0" autoPict="0">
                <anchor moveWithCells="1" sizeWithCells="1">
                  <from>
                    <xdr:col>20</xdr:col>
                    <xdr:colOff>171450</xdr:colOff>
                    <xdr:row>11</xdr:row>
                    <xdr:rowOff>142875</xdr:rowOff>
                  </from>
                  <to>
                    <xdr:col>23</xdr:col>
                    <xdr:colOff>0</xdr:colOff>
                    <xdr:row>13</xdr:row>
                    <xdr:rowOff>47625</xdr:rowOff>
                  </to>
                </anchor>
              </controlPr>
            </control>
          </mc:Choice>
        </mc:AlternateContent>
        <mc:AlternateContent xmlns:mc="http://schemas.openxmlformats.org/markup-compatibility/2006">
          <mc:Choice Requires="x14">
            <control shapeId="1333259" r:id="rId14" name="Check Box 11">
              <controlPr defaultSize="0" autoFill="0" autoLine="0" autoPict="0">
                <anchor moveWithCells="1" sizeWithCells="1">
                  <from>
                    <xdr:col>17</xdr:col>
                    <xdr:colOff>171450</xdr:colOff>
                    <xdr:row>12</xdr:row>
                    <xdr:rowOff>142875</xdr:rowOff>
                  </from>
                  <to>
                    <xdr:col>20</xdr:col>
                    <xdr:colOff>9525</xdr:colOff>
                    <xdr:row>14</xdr:row>
                    <xdr:rowOff>47625</xdr:rowOff>
                  </to>
                </anchor>
              </controlPr>
            </control>
          </mc:Choice>
        </mc:AlternateContent>
        <mc:AlternateContent xmlns:mc="http://schemas.openxmlformats.org/markup-compatibility/2006">
          <mc:Choice Requires="x14">
            <control shapeId="1333260" r:id="rId15" name="Check Box 12">
              <controlPr defaultSize="0" autoFill="0" autoLine="0" autoPict="0">
                <anchor moveWithCells="1" sizeWithCells="1">
                  <from>
                    <xdr:col>20</xdr:col>
                    <xdr:colOff>171450</xdr:colOff>
                    <xdr:row>12</xdr:row>
                    <xdr:rowOff>142875</xdr:rowOff>
                  </from>
                  <to>
                    <xdr:col>23</xdr:col>
                    <xdr:colOff>0</xdr:colOff>
                    <xdr:row>14</xdr:row>
                    <xdr:rowOff>47625</xdr:rowOff>
                  </to>
                </anchor>
              </controlPr>
            </control>
          </mc:Choice>
        </mc:AlternateContent>
        <mc:AlternateContent xmlns:mc="http://schemas.openxmlformats.org/markup-compatibility/2006">
          <mc:Choice Requires="x14">
            <control shapeId="1333261" r:id="rId16" name="Check Box 13">
              <controlPr defaultSize="0" autoFill="0" autoLine="0" autoPict="0">
                <anchor moveWithCells="1">
                  <from>
                    <xdr:col>17</xdr:col>
                    <xdr:colOff>171450</xdr:colOff>
                    <xdr:row>19</xdr:row>
                    <xdr:rowOff>161925</xdr:rowOff>
                  </from>
                  <to>
                    <xdr:col>21</xdr:col>
                    <xdr:colOff>133350</xdr:colOff>
                    <xdr:row>21</xdr:row>
                    <xdr:rowOff>28575</xdr:rowOff>
                  </to>
                </anchor>
              </controlPr>
            </control>
          </mc:Choice>
        </mc:AlternateContent>
        <mc:AlternateContent xmlns:mc="http://schemas.openxmlformats.org/markup-compatibility/2006">
          <mc:Choice Requires="x14">
            <control shapeId="1333262" r:id="rId17" name="Check Box 14">
              <controlPr defaultSize="0" autoFill="0" autoLine="0" autoPict="0">
                <anchor moveWithCells="1">
                  <from>
                    <xdr:col>21</xdr:col>
                    <xdr:colOff>0</xdr:colOff>
                    <xdr:row>19</xdr:row>
                    <xdr:rowOff>161925</xdr:rowOff>
                  </from>
                  <to>
                    <xdr:col>24</xdr:col>
                    <xdr:colOff>152400</xdr:colOff>
                    <xdr:row>21</xdr:row>
                    <xdr:rowOff>28575</xdr:rowOff>
                  </to>
                </anchor>
              </controlPr>
            </control>
          </mc:Choice>
        </mc:AlternateContent>
        <mc:AlternateContent xmlns:mc="http://schemas.openxmlformats.org/markup-compatibility/2006">
          <mc:Choice Requires="x14">
            <control shapeId="1333263" r:id="rId18" name="Check Box 15">
              <controlPr defaultSize="0" autoFill="0" autoLine="0" autoPict="0">
                <anchor moveWithCells="1">
                  <from>
                    <xdr:col>17</xdr:col>
                    <xdr:colOff>171450</xdr:colOff>
                    <xdr:row>26</xdr:row>
                    <xdr:rowOff>152400</xdr:rowOff>
                  </from>
                  <to>
                    <xdr:col>21</xdr:col>
                    <xdr:colOff>133350</xdr:colOff>
                    <xdr:row>28</xdr:row>
                    <xdr:rowOff>19050</xdr:rowOff>
                  </to>
                </anchor>
              </controlPr>
            </control>
          </mc:Choice>
        </mc:AlternateContent>
        <mc:AlternateContent xmlns:mc="http://schemas.openxmlformats.org/markup-compatibility/2006">
          <mc:Choice Requires="x14">
            <control shapeId="1333264" r:id="rId19" name="Check Box 16">
              <controlPr defaultSize="0" autoFill="0" autoLine="0" autoPict="0">
                <anchor moveWithCells="1">
                  <from>
                    <xdr:col>21</xdr:col>
                    <xdr:colOff>0</xdr:colOff>
                    <xdr:row>26</xdr:row>
                    <xdr:rowOff>152400</xdr:rowOff>
                  </from>
                  <to>
                    <xdr:col>24</xdr:col>
                    <xdr:colOff>152400</xdr:colOff>
                    <xdr:row>28</xdr:row>
                    <xdr:rowOff>19050</xdr:rowOff>
                  </to>
                </anchor>
              </controlPr>
            </control>
          </mc:Choice>
        </mc:AlternateContent>
        <mc:AlternateContent xmlns:mc="http://schemas.openxmlformats.org/markup-compatibility/2006">
          <mc:Choice Requires="x14">
            <control shapeId="1333265" r:id="rId20" name="Check Box 17">
              <controlPr defaultSize="0" autoFill="0" autoLine="0" autoPict="0">
                <anchor moveWithCells="1">
                  <from>
                    <xdr:col>17</xdr:col>
                    <xdr:colOff>171450</xdr:colOff>
                    <xdr:row>42</xdr:row>
                    <xdr:rowOff>123825</xdr:rowOff>
                  </from>
                  <to>
                    <xdr:col>21</xdr:col>
                    <xdr:colOff>133350</xdr:colOff>
                    <xdr:row>43</xdr:row>
                    <xdr:rowOff>161925</xdr:rowOff>
                  </to>
                </anchor>
              </controlPr>
            </control>
          </mc:Choice>
        </mc:AlternateContent>
        <mc:AlternateContent xmlns:mc="http://schemas.openxmlformats.org/markup-compatibility/2006">
          <mc:Choice Requires="x14">
            <control shapeId="1333266" r:id="rId21" name="Check Box 18">
              <controlPr defaultSize="0" autoFill="0" autoLine="0" autoPict="0">
                <anchor moveWithCells="1">
                  <from>
                    <xdr:col>21</xdr:col>
                    <xdr:colOff>0</xdr:colOff>
                    <xdr:row>42</xdr:row>
                    <xdr:rowOff>123825</xdr:rowOff>
                  </from>
                  <to>
                    <xdr:col>24</xdr:col>
                    <xdr:colOff>152400</xdr:colOff>
                    <xdr:row>43</xdr:row>
                    <xdr:rowOff>161925</xdr:rowOff>
                  </to>
                </anchor>
              </controlPr>
            </control>
          </mc:Choice>
        </mc:AlternateContent>
        <mc:AlternateContent xmlns:mc="http://schemas.openxmlformats.org/markup-compatibility/2006">
          <mc:Choice Requires="x14">
            <control shapeId="1333267" r:id="rId22" name="Check Box 19">
              <controlPr defaultSize="0" autoFill="0" autoLine="0" autoPict="0">
                <anchor moveWithCells="1">
                  <from>
                    <xdr:col>17</xdr:col>
                    <xdr:colOff>171450</xdr:colOff>
                    <xdr:row>45</xdr:row>
                    <xdr:rowOff>142875</xdr:rowOff>
                  </from>
                  <to>
                    <xdr:col>21</xdr:col>
                    <xdr:colOff>133350</xdr:colOff>
                    <xdr:row>47</xdr:row>
                    <xdr:rowOff>9525</xdr:rowOff>
                  </to>
                </anchor>
              </controlPr>
            </control>
          </mc:Choice>
        </mc:AlternateContent>
        <mc:AlternateContent xmlns:mc="http://schemas.openxmlformats.org/markup-compatibility/2006">
          <mc:Choice Requires="x14">
            <control shapeId="1333268" r:id="rId23" name="Check Box 20">
              <controlPr defaultSize="0" autoFill="0" autoLine="0" autoPict="0">
                <anchor moveWithCells="1">
                  <from>
                    <xdr:col>21</xdr:col>
                    <xdr:colOff>0</xdr:colOff>
                    <xdr:row>45</xdr:row>
                    <xdr:rowOff>142875</xdr:rowOff>
                  </from>
                  <to>
                    <xdr:col>24</xdr:col>
                    <xdr:colOff>152400</xdr:colOff>
                    <xdr:row>47</xdr:row>
                    <xdr:rowOff>9525</xdr:rowOff>
                  </to>
                </anchor>
              </controlPr>
            </control>
          </mc:Choice>
        </mc:AlternateContent>
        <mc:AlternateContent xmlns:mc="http://schemas.openxmlformats.org/markup-compatibility/2006">
          <mc:Choice Requires="x14">
            <control shapeId="1333269" r:id="rId24" name="Check Box 21">
              <controlPr defaultSize="0" autoFill="0" autoLine="0" autoPict="0">
                <anchor moveWithCells="1" sizeWithCells="1">
                  <from>
                    <xdr:col>20</xdr:col>
                    <xdr:colOff>171450</xdr:colOff>
                    <xdr:row>49</xdr:row>
                    <xdr:rowOff>142875</xdr:rowOff>
                  </from>
                  <to>
                    <xdr:col>23</xdr:col>
                    <xdr:colOff>9525</xdr:colOff>
                    <xdr:row>51</xdr:row>
                    <xdr:rowOff>47625</xdr:rowOff>
                  </to>
                </anchor>
              </controlPr>
            </control>
          </mc:Choice>
        </mc:AlternateContent>
        <mc:AlternateContent xmlns:mc="http://schemas.openxmlformats.org/markup-compatibility/2006">
          <mc:Choice Requires="x14">
            <control shapeId="1333270" r:id="rId25" name="Check Box 22">
              <controlPr defaultSize="0" autoFill="0" autoLine="0" autoPict="0">
                <anchor moveWithCells="1" sizeWithCells="1">
                  <from>
                    <xdr:col>23</xdr:col>
                    <xdr:colOff>171450</xdr:colOff>
                    <xdr:row>49</xdr:row>
                    <xdr:rowOff>142875</xdr:rowOff>
                  </from>
                  <to>
                    <xdr:col>26</xdr:col>
                    <xdr:colOff>0</xdr:colOff>
                    <xdr:row>51</xdr:row>
                    <xdr:rowOff>47625</xdr:rowOff>
                  </to>
                </anchor>
              </controlPr>
            </control>
          </mc:Choice>
        </mc:AlternateContent>
        <mc:AlternateContent xmlns:mc="http://schemas.openxmlformats.org/markup-compatibility/2006">
          <mc:Choice Requires="x14">
            <control shapeId="1333271" r:id="rId26" name="Check Box 23">
              <controlPr defaultSize="0" autoFill="0" autoLine="0" autoPict="0">
                <anchor moveWithCells="1" sizeWithCells="1">
                  <from>
                    <xdr:col>20</xdr:col>
                    <xdr:colOff>171450</xdr:colOff>
                    <xdr:row>50</xdr:row>
                    <xdr:rowOff>142875</xdr:rowOff>
                  </from>
                  <to>
                    <xdr:col>23</xdr:col>
                    <xdr:colOff>9525</xdr:colOff>
                    <xdr:row>52</xdr:row>
                    <xdr:rowOff>47625</xdr:rowOff>
                  </to>
                </anchor>
              </controlPr>
            </control>
          </mc:Choice>
        </mc:AlternateContent>
        <mc:AlternateContent xmlns:mc="http://schemas.openxmlformats.org/markup-compatibility/2006">
          <mc:Choice Requires="x14">
            <control shapeId="1333272" r:id="rId27" name="Check Box 24">
              <controlPr defaultSize="0" autoFill="0" autoLine="0" autoPict="0">
                <anchor moveWithCells="1" sizeWithCells="1">
                  <from>
                    <xdr:col>23</xdr:col>
                    <xdr:colOff>171450</xdr:colOff>
                    <xdr:row>50</xdr:row>
                    <xdr:rowOff>142875</xdr:rowOff>
                  </from>
                  <to>
                    <xdr:col>26</xdr:col>
                    <xdr:colOff>0</xdr:colOff>
                    <xdr:row>52</xdr:row>
                    <xdr:rowOff>47625</xdr:rowOff>
                  </to>
                </anchor>
              </controlPr>
            </control>
          </mc:Choice>
        </mc:AlternateContent>
        <mc:AlternateContent xmlns:mc="http://schemas.openxmlformats.org/markup-compatibility/2006">
          <mc:Choice Requires="x14">
            <control shapeId="1333273" r:id="rId28" name="Check Box 25">
              <controlPr defaultSize="0" autoFill="0" autoLine="0" autoPict="0">
                <anchor moveWithCells="1" sizeWithCells="1">
                  <from>
                    <xdr:col>27</xdr:col>
                    <xdr:colOff>171450</xdr:colOff>
                    <xdr:row>49</xdr:row>
                    <xdr:rowOff>142875</xdr:rowOff>
                  </from>
                  <to>
                    <xdr:col>30</xdr:col>
                    <xdr:colOff>9525</xdr:colOff>
                    <xdr:row>51</xdr:row>
                    <xdr:rowOff>47625</xdr:rowOff>
                  </to>
                </anchor>
              </controlPr>
            </control>
          </mc:Choice>
        </mc:AlternateContent>
        <mc:AlternateContent xmlns:mc="http://schemas.openxmlformats.org/markup-compatibility/2006">
          <mc:Choice Requires="x14">
            <control shapeId="1333274" r:id="rId29" name="Check Box 26">
              <controlPr defaultSize="0" autoFill="0" autoLine="0" autoPict="0">
                <anchor moveWithCells="1" sizeWithCells="1">
                  <from>
                    <xdr:col>30</xdr:col>
                    <xdr:colOff>171450</xdr:colOff>
                    <xdr:row>49</xdr:row>
                    <xdr:rowOff>142875</xdr:rowOff>
                  </from>
                  <to>
                    <xdr:col>33</xdr:col>
                    <xdr:colOff>0</xdr:colOff>
                    <xdr:row>51</xdr:row>
                    <xdr:rowOff>47625</xdr:rowOff>
                  </to>
                </anchor>
              </controlPr>
            </control>
          </mc:Choice>
        </mc:AlternateContent>
        <mc:AlternateContent xmlns:mc="http://schemas.openxmlformats.org/markup-compatibility/2006">
          <mc:Choice Requires="x14">
            <control shapeId="1333275" r:id="rId30" name="Check Box 27">
              <controlPr defaultSize="0" autoFill="0" autoLine="0" autoPict="0">
                <anchor moveWithCells="1" sizeWithCells="1">
                  <from>
                    <xdr:col>27</xdr:col>
                    <xdr:colOff>171450</xdr:colOff>
                    <xdr:row>50</xdr:row>
                    <xdr:rowOff>142875</xdr:rowOff>
                  </from>
                  <to>
                    <xdr:col>30</xdr:col>
                    <xdr:colOff>9525</xdr:colOff>
                    <xdr:row>52</xdr:row>
                    <xdr:rowOff>47625</xdr:rowOff>
                  </to>
                </anchor>
              </controlPr>
            </control>
          </mc:Choice>
        </mc:AlternateContent>
        <mc:AlternateContent xmlns:mc="http://schemas.openxmlformats.org/markup-compatibility/2006">
          <mc:Choice Requires="x14">
            <control shapeId="1333276" r:id="rId31" name="Check Box 28">
              <controlPr defaultSize="0" autoFill="0" autoLine="0" autoPict="0">
                <anchor moveWithCells="1" sizeWithCells="1">
                  <from>
                    <xdr:col>30</xdr:col>
                    <xdr:colOff>171450</xdr:colOff>
                    <xdr:row>50</xdr:row>
                    <xdr:rowOff>142875</xdr:rowOff>
                  </from>
                  <to>
                    <xdr:col>33</xdr:col>
                    <xdr:colOff>0</xdr:colOff>
                    <xdr:row>52</xdr:row>
                    <xdr:rowOff>47625</xdr:rowOff>
                  </to>
                </anchor>
              </controlPr>
            </control>
          </mc:Choice>
        </mc:AlternateContent>
        <mc:AlternateContent xmlns:mc="http://schemas.openxmlformats.org/markup-compatibility/2006">
          <mc:Choice Requires="x14">
            <control shapeId="1333277" r:id="rId32" name="Check Box 29">
              <controlPr defaultSize="0" autoFill="0" autoLine="0" autoPict="0">
                <anchor moveWithCells="1" sizeWithCells="1">
                  <from>
                    <xdr:col>17</xdr:col>
                    <xdr:colOff>171450</xdr:colOff>
                    <xdr:row>4</xdr:row>
                    <xdr:rowOff>161925</xdr:rowOff>
                  </from>
                  <to>
                    <xdr:col>21</xdr:col>
                    <xdr:colOff>133350</xdr:colOff>
                    <xdr:row>6</xdr:row>
                    <xdr:rowOff>28575</xdr:rowOff>
                  </to>
                </anchor>
              </controlPr>
            </control>
          </mc:Choice>
        </mc:AlternateContent>
        <mc:AlternateContent xmlns:mc="http://schemas.openxmlformats.org/markup-compatibility/2006">
          <mc:Choice Requires="x14">
            <control shapeId="1333278" r:id="rId33" name="Check Box 30">
              <controlPr defaultSize="0" autoFill="0" autoLine="0" autoPict="0">
                <anchor moveWithCells="1" sizeWithCells="1">
                  <from>
                    <xdr:col>21</xdr:col>
                    <xdr:colOff>0</xdr:colOff>
                    <xdr:row>4</xdr:row>
                    <xdr:rowOff>161925</xdr:rowOff>
                  </from>
                  <to>
                    <xdr:col>24</xdr:col>
                    <xdr:colOff>152400</xdr:colOff>
                    <xdr:row>6</xdr:row>
                    <xdr:rowOff>28575</xdr:rowOff>
                  </to>
                </anchor>
              </controlPr>
            </control>
          </mc:Choice>
        </mc:AlternateContent>
        <mc:AlternateContent xmlns:mc="http://schemas.openxmlformats.org/markup-compatibility/2006">
          <mc:Choice Requires="x14">
            <control shapeId="1333279" r:id="rId34" name="Check Box 31">
              <controlPr defaultSize="0" autoFill="0" autoLine="0" autoPict="0">
                <anchor moveWithCells="1">
                  <from>
                    <xdr:col>17</xdr:col>
                    <xdr:colOff>28575</xdr:colOff>
                    <xdr:row>54</xdr:row>
                    <xdr:rowOff>19050</xdr:rowOff>
                  </from>
                  <to>
                    <xdr:col>20</xdr:col>
                    <xdr:colOff>152400</xdr:colOff>
                    <xdr:row>55</xdr:row>
                    <xdr:rowOff>19050</xdr:rowOff>
                  </to>
                </anchor>
              </controlPr>
            </control>
          </mc:Choice>
        </mc:AlternateContent>
        <mc:AlternateContent xmlns:mc="http://schemas.openxmlformats.org/markup-compatibility/2006">
          <mc:Choice Requires="x14">
            <control shapeId="1333280" r:id="rId35" name="Check Box 32">
              <controlPr defaultSize="0" autoFill="0" autoLine="0" autoPict="0">
                <anchor moveWithCells="1">
                  <from>
                    <xdr:col>20</xdr:col>
                    <xdr:colOff>76200</xdr:colOff>
                    <xdr:row>54</xdr:row>
                    <xdr:rowOff>0</xdr:rowOff>
                  </from>
                  <to>
                    <xdr:col>25</xdr:col>
                    <xdr:colOff>9525</xdr:colOff>
                    <xdr:row>55</xdr:row>
                    <xdr:rowOff>38100</xdr:rowOff>
                  </to>
                </anchor>
              </controlPr>
            </control>
          </mc:Choice>
        </mc:AlternateContent>
        <mc:AlternateContent xmlns:mc="http://schemas.openxmlformats.org/markup-compatibility/2006">
          <mc:Choice Requires="x14">
            <control shapeId="1333281" r:id="rId36" name="Check Box 33">
              <controlPr defaultSize="0" autoFill="0" autoLine="0" autoPict="0">
                <anchor moveWithCells="1">
                  <from>
                    <xdr:col>13</xdr:col>
                    <xdr:colOff>171450</xdr:colOff>
                    <xdr:row>54</xdr:row>
                    <xdr:rowOff>19050</xdr:rowOff>
                  </from>
                  <to>
                    <xdr:col>17</xdr:col>
                    <xdr:colOff>114300</xdr:colOff>
                    <xdr:row>55</xdr:row>
                    <xdr:rowOff>19050</xdr:rowOff>
                  </to>
                </anchor>
              </controlPr>
            </control>
          </mc:Choice>
        </mc:AlternateContent>
        <mc:AlternateContent xmlns:mc="http://schemas.openxmlformats.org/markup-compatibility/2006">
          <mc:Choice Requires="x14">
            <control shapeId="1333282" r:id="rId37" name="Check Box 34">
              <controlPr defaultSize="0" autoFill="0" autoLine="0" autoPict="0">
                <anchor moveWithCells="1">
                  <from>
                    <xdr:col>17</xdr:col>
                    <xdr:colOff>28575</xdr:colOff>
                    <xdr:row>57</xdr:row>
                    <xdr:rowOff>19050</xdr:rowOff>
                  </from>
                  <to>
                    <xdr:col>20</xdr:col>
                    <xdr:colOff>152400</xdr:colOff>
                    <xdr:row>58</xdr:row>
                    <xdr:rowOff>19050</xdr:rowOff>
                  </to>
                </anchor>
              </controlPr>
            </control>
          </mc:Choice>
        </mc:AlternateContent>
        <mc:AlternateContent xmlns:mc="http://schemas.openxmlformats.org/markup-compatibility/2006">
          <mc:Choice Requires="x14">
            <control shapeId="1333283" r:id="rId38" name="Check Box 35">
              <controlPr defaultSize="0" autoFill="0" autoLine="0" autoPict="0">
                <anchor moveWithCells="1">
                  <from>
                    <xdr:col>20</xdr:col>
                    <xdr:colOff>76200</xdr:colOff>
                    <xdr:row>57</xdr:row>
                    <xdr:rowOff>0</xdr:rowOff>
                  </from>
                  <to>
                    <xdr:col>25</xdr:col>
                    <xdr:colOff>9525</xdr:colOff>
                    <xdr:row>58</xdr:row>
                    <xdr:rowOff>38100</xdr:rowOff>
                  </to>
                </anchor>
              </controlPr>
            </control>
          </mc:Choice>
        </mc:AlternateContent>
        <mc:AlternateContent xmlns:mc="http://schemas.openxmlformats.org/markup-compatibility/2006">
          <mc:Choice Requires="x14">
            <control shapeId="1333284" r:id="rId39" name="Check Box 36">
              <controlPr defaultSize="0" autoFill="0" autoLine="0" autoPict="0">
                <anchor moveWithCells="1">
                  <from>
                    <xdr:col>13</xdr:col>
                    <xdr:colOff>171450</xdr:colOff>
                    <xdr:row>57</xdr:row>
                    <xdr:rowOff>19050</xdr:rowOff>
                  </from>
                  <to>
                    <xdr:col>17</xdr:col>
                    <xdr:colOff>114300</xdr:colOff>
                    <xdr:row>58</xdr:row>
                    <xdr:rowOff>19050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F071-D12C-43EB-BE96-0CE3AE507440}">
  <sheetPr>
    <tabColor theme="8" tint="0.59999389629810485"/>
  </sheetPr>
  <dimension ref="A1:BP83"/>
  <sheetViews>
    <sheetView showGridLines="0" view="pageBreakPreview" zoomScaleNormal="100" zoomScaleSheetLayoutView="100" workbookViewId="0">
      <selection activeCell="AB5" sqref="AB5"/>
    </sheetView>
  </sheetViews>
  <sheetFormatPr defaultColWidth="8" defaultRowHeight="12"/>
  <cols>
    <col min="1" max="1" width="1.375" style="22" customWidth="1"/>
    <col min="2" max="2" width="1.625" style="22" customWidth="1"/>
    <col min="3" max="67" width="2.375" style="22" customWidth="1"/>
    <col min="68" max="16384" width="8" style="22"/>
  </cols>
  <sheetData>
    <row r="1" spans="1:68" ht="14.1" customHeight="1">
      <c r="A1" s="1337" t="s">
        <v>1523</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N1" s="194"/>
      <c r="AO1" s="194"/>
      <c r="AP1" s="194"/>
      <c r="AQ1" s="194"/>
      <c r="AR1" s="194"/>
    </row>
    <row r="2" spans="1:68" ht="5.0999999999999996" customHeight="1" thickBot="1">
      <c r="AL2" s="32"/>
    </row>
    <row r="3" spans="1:68" ht="14.1" customHeight="1">
      <c r="B3" s="1339" t="s">
        <v>1625</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858" t="s">
        <v>117</v>
      </c>
      <c r="AA3" s="1340"/>
      <c r="AB3" s="1340"/>
      <c r="AC3" s="1340"/>
      <c r="AD3" s="1340"/>
      <c r="AE3" s="1340"/>
      <c r="AF3" s="1340"/>
      <c r="AG3" s="1340"/>
      <c r="AH3" s="1340"/>
      <c r="AI3" s="1340"/>
      <c r="AJ3" s="1340"/>
      <c r="AK3" s="1340"/>
      <c r="AL3" s="1859"/>
    </row>
    <row r="4" spans="1:68" ht="6.95" customHeight="1">
      <c r="A4" s="23"/>
      <c r="B4" s="29"/>
      <c r="E4" s="23"/>
      <c r="F4" s="23"/>
      <c r="G4" s="23"/>
      <c r="H4" s="133"/>
      <c r="I4" s="133"/>
      <c r="J4" s="133"/>
      <c r="K4" s="133"/>
      <c r="L4" s="133"/>
      <c r="M4" s="133"/>
      <c r="N4" s="133"/>
      <c r="O4" s="133"/>
      <c r="P4" s="133"/>
      <c r="Q4" s="133"/>
      <c r="R4" s="133"/>
      <c r="S4" s="23"/>
      <c r="T4" s="133"/>
      <c r="U4" s="133"/>
      <c r="V4" s="133"/>
      <c r="W4" s="133"/>
      <c r="X4" s="133"/>
      <c r="Y4" s="23"/>
      <c r="Z4" s="39"/>
      <c r="AA4" s="35"/>
      <c r="AB4" s="35"/>
      <c r="AC4" s="35"/>
      <c r="AD4" s="35"/>
      <c r="AE4" s="35"/>
      <c r="AF4" s="35"/>
      <c r="AG4" s="35"/>
      <c r="AH4" s="35"/>
      <c r="AI4" s="35"/>
      <c r="AJ4" s="86"/>
      <c r="AK4" s="131"/>
      <c r="AL4" s="211"/>
    </row>
    <row r="5" spans="1:68" ht="14.1" customHeight="1">
      <c r="A5" s="23"/>
      <c r="B5" s="29"/>
      <c r="C5" s="4379" t="s">
        <v>311</v>
      </c>
      <c r="D5" s="4379"/>
      <c r="E5" s="4379"/>
      <c r="F5" s="4379"/>
      <c r="G5" s="4379"/>
      <c r="H5" s="4379"/>
      <c r="I5" s="4379"/>
      <c r="J5" s="4379"/>
      <c r="K5" s="4379"/>
      <c r="L5" s="4379"/>
      <c r="M5" s="4379"/>
      <c r="N5" s="4379"/>
      <c r="O5" s="4379"/>
      <c r="P5" s="4379"/>
      <c r="Q5" s="4379"/>
      <c r="R5" s="4379"/>
      <c r="S5" s="4379"/>
      <c r="T5" s="4379"/>
      <c r="U5" s="4379"/>
      <c r="V5" s="4379"/>
      <c r="W5" s="4379"/>
      <c r="X5" s="4379"/>
      <c r="Y5" s="547"/>
      <c r="Z5" s="1176"/>
      <c r="AA5" s="160"/>
      <c r="AB5" s="160"/>
      <c r="AC5" s="160"/>
      <c r="AD5" s="160"/>
      <c r="AE5" s="160"/>
      <c r="AF5" s="160"/>
      <c r="AG5" s="160"/>
      <c r="AH5" s="160"/>
      <c r="AI5" s="160"/>
      <c r="AJ5" s="160"/>
      <c r="AK5" s="160"/>
      <c r="AL5" s="211"/>
    </row>
    <row r="6" spans="1:68" ht="6.95" customHeight="1">
      <c r="A6" s="23"/>
      <c r="B6" s="29"/>
      <c r="C6" s="23"/>
      <c r="E6" s="23"/>
      <c r="F6" s="23"/>
      <c r="G6" s="23"/>
      <c r="H6" s="237"/>
      <c r="I6" s="40"/>
      <c r="J6" s="40"/>
      <c r="K6" s="133"/>
      <c r="L6" s="236"/>
      <c r="M6" s="237"/>
      <c r="N6" s="23"/>
      <c r="O6" s="23"/>
      <c r="P6" s="23"/>
      <c r="Q6" s="23"/>
      <c r="R6" s="40"/>
      <c r="S6" s="40"/>
      <c r="T6" s="26"/>
      <c r="U6" s="41"/>
      <c r="V6" s="41"/>
      <c r="W6" s="23"/>
      <c r="X6" s="23"/>
      <c r="Y6" s="547"/>
      <c r="Z6" s="1165"/>
      <c r="AA6" s="160"/>
      <c r="AB6" s="160"/>
      <c r="AC6" s="160"/>
      <c r="AD6" s="160"/>
      <c r="AE6" s="160"/>
      <c r="AF6" s="160"/>
      <c r="AG6" s="160"/>
      <c r="AH6" s="160"/>
      <c r="AI6" s="160"/>
      <c r="AJ6" s="160"/>
      <c r="AK6" s="160"/>
      <c r="AL6" s="211"/>
    </row>
    <row r="7" spans="1:68" ht="14.1" customHeight="1">
      <c r="A7" s="23"/>
      <c r="B7" s="2729" t="s">
        <v>451</v>
      </c>
      <c r="C7" s="2256"/>
      <c r="D7" s="1740" t="s">
        <v>612</v>
      </c>
      <c r="E7" s="1740"/>
      <c r="F7" s="1740"/>
      <c r="G7" s="1740"/>
      <c r="H7" s="1740"/>
      <c r="I7" s="1740"/>
      <c r="J7" s="1740"/>
      <c r="K7" s="1740"/>
      <c r="L7" s="1740"/>
      <c r="M7" s="1740"/>
      <c r="N7" s="1740"/>
      <c r="O7" s="1740"/>
      <c r="P7" s="1740"/>
      <c r="Q7" s="1740"/>
      <c r="R7" s="1740"/>
      <c r="S7" s="1740"/>
      <c r="T7" s="1740"/>
      <c r="U7" s="1740"/>
      <c r="V7" s="1740"/>
      <c r="W7" s="1740"/>
      <c r="X7" s="1740"/>
      <c r="Y7" s="547"/>
      <c r="Z7" s="169" t="s">
        <v>126</v>
      </c>
      <c r="AA7" s="1707" t="s">
        <v>820</v>
      </c>
      <c r="AB7" s="1707"/>
      <c r="AC7" s="1707"/>
      <c r="AD7" s="1707"/>
      <c r="AE7" s="1707"/>
      <c r="AF7" s="1707"/>
      <c r="AG7" s="1707"/>
      <c r="AH7" s="1707"/>
      <c r="AI7" s="1707"/>
      <c r="AJ7" s="1707"/>
      <c r="AK7" s="1707"/>
      <c r="AL7" s="211"/>
    </row>
    <row r="8" spans="1:68" ht="14.1" customHeight="1">
      <c r="A8" s="23"/>
      <c r="B8" s="34"/>
      <c r="D8" s="1740"/>
      <c r="E8" s="1740"/>
      <c r="F8" s="1740"/>
      <c r="G8" s="1740"/>
      <c r="H8" s="1740"/>
      <c r="I8" s="1740"/>
      <c r="J8" s="1740"/>
      <c r="K8" s="1740"/>
      <c r="L8" s="1740"/>
      <c r="M8" s="1740"/>
      <c r="N8" s="1740"/>
      <c r="O8" s="1740"/>
      <c r="P8" s="1740"/>
      <c r="Q8" s="1740"/>
      <c r="R8" s="1740"/>
      <c r="S8" s="1740"/>
      <c r="T8" s="1740"/>
      <c r="U8" s="1740"/>
      <c r="V8" s="1740"/>
      <c r="W8" s="1740"/>
      <c r="X8" s="1740"/>
      <c r="Y8" s="547"/>
      <c r="Z8" s="31"/>
      <c r="AA8" s="1707"/>
      <c r="AB8" s="1707"/>
      <c r="AC8" s="1707"/>
      <c r="AD8" s="1707"/>
      <c r="AE8" s="1707"/>
      <c r="AF8" s="1707"/>
      <c r="AG8" s="1707"/>
      <c r="AH8" s="1707"/>
      <c r="AI8" s="1707"/>
      <c r="AJ8" s="1707"/>
      <c r="AK8" s="1707"/>
      <c r="AL8" s="211"/>
    </row>
    <row r="9" spans="1:68" ht="14.1" customHeight="1">
      <c r="A9" s="23"/>
      <c r="B9" s="29"/>
      <c r="C9" s="23"/>
      <c r="Y9" s="547"/>
      <c r="Z9" s="169" t="s">
        <v>15</v>
      </c>
      <c r="AA9" s="1707" t="s">
        <v>819</v>
      </c>
      <c r="AB9" s="1707"/>
      <c r="AC9" s="1707"/>
      <c r="AD9" s="1707"/>
      <c r="AE9" s="1707"/>
      <c r="AF9" s="1707"/>
      <c r="AG9" s="1707"/>
      <c r="AH9" s="1707"/>
      <c r="AI9" s="1707"/>
      <c r="AJ9" s="1707"/>
      <c r="AK9" s="1707"/>
      <c r="AL9" s="206"/>
    </row>
    <row r="10" spans="1:68" ht="14.1" customHeight="1">
      <c r="A10" s="23"/>
      <c r="B10" s="1736" t="s">
        <v>450</v>
      </c>
      <c r="C10" s="1462"/>
      <c r="D10" s="1740" t="s">
        <v>613</v>
      </c>
      <c r="E10" s="1740"/>
      <c r="F10" s="1740"/>
      <c r="G10" s="1740"/>
      <c r="H10" s="1740"/>
      <c r="I10" s="1740"/>
      <c r="J10" s="1740"/>
      <c r="K10" s="1740"/>
      <c r="L10" s="1740"/>
      <c r="M10" s="1740"/>
      <c r="N10" s="1740"/>
      <c r="O10" s="1740"/>
      <c r="P10" s="1740"/>
      <c r="Q10" s="1740"/>
      <c r="R10" s="1740"/>
      <c r="S10" s="1740"/>
      <c r="T10" s="1740"/>
      <c r="U10" s="1740"/>
      <c r="V10" s="1740"/>
      <c r="W10" s="1740"/>
      <c r="X10" s="1740"/>
      <c r="Y10" s="547"/>
      <c r="Z10" s="31"/>
      <c r="AA10" s="1707"/>
      <c r="AB10" s="1707"/>
      <c r="AC10" s="1707"/>
      <c r="AD10" s="1707"/>
      <c r="AE10" s="1707"/>
      <c r="AF10" s="1707"/>
      <c r="AG10" s="1707"/>
      <c r="AH10" s="1707"/>
      <c r="AI10" s="1707"/>
      <c r="AJ10" s="1707"/>
      <c r="AK10" s="1707"/>
      <c r="AL10" s="206"/>
    </row>
    <row r="11" spans="1:68" ht="14.1" customHeight="1">
      <c r="A11" s="23"/>
      <c r="B11" s="34"/>
      <c r="D11" s="1740"/>
      <c r="E11" s="1740"/>
      <c r="F11" s="1740"/>
      <c r="G11" s="1740"/>
      <c r="H11" s="1740"/>
      <c r="I11" s="1740"/>
      <c r="J11" s="1740"/>
      <c r="K11" s="1740"/>
      <c r="L11" s="1740"/>
      <c r="M11" s="1740"/>
      <c r="N11" s="1740"/>
      <c r="O11" s="1740"/>
      <c r="P11" s="1740"/>
      <c r="Q11" s="1740"/>
      <c r="R11" s="1740"/>
      <c r="S11" s="1740"/>
      <c r="T11" s="1740"/>
      <c r="U11" s="1740"/>
      <c r="V11" s="1740"/>
      <c r="W11" s="1740"/>
      <c r="X11" s="1740"/>
      <c r="Y11" s="547"/>
      <c r="Z11" s="794" t="s">
        <v>15</v>
      </c>
      <c r="AA11" s="1490" t="s">
        <v>917</v>
      </c>
      <c r="AB11" s="1490"/>
      <c r="AC11" s="1490"/>
      <c r="AD11" s="1490"/>
      <c r="AE11" s="1490"/>
      <c r="AF11" s="1490"/>
      <c r="AG11" s="1490"/>
      <c r="AH11" s="1490"/>
      <c r="AI11" s="1490"/>
      <c r="AJ11" s="1490"/>
      <c r="AK11" s="1490"/>
      <c r="AL11" s="206"/>
      <c r="AN11" s="1740" t="s">
        <v>788</v>
      </c>
      <c r="AO11" s="1740"/>
      <c r="AP11" s="1740"/>
      <c r="AQ11" s="1740"/>
      <c r="AR11" s="1740"/>
      <c r="AS11" s="1740"/>
      <c r="AT11" s="1740"/>
      <c r="AU11" s="1740"/>
      <c r="AV11" s="1740"/>
      <c r="AW11" s="1740"/>
      <c r="AX11" s="1740"/>
      <c r="AY11" s="1740"/>
      <c r="AZ11" s="1740"/>
      <c r="BA11" s="1740"/>
      <c r="BB11" s="1740"/>
      <c r="BC11" s="1740"/>
      <c r="BD11" s="1740"/>
      <c r="BE11" s="1740"/>
      <c r="BF11" s="1740"/>
      <c r="BG11" s="1740"/>
      <c r="BH11" s="1740"/>
      <c r="BI11" s="1740"/>
      <c r="BJ11" s="1740"/>
      <c r="BK11" s="1740"/>
      <c r="BL11" s="1740"/>
      <c r="BM11" s="1740"/>
      <c r="BN11" s="1740"/>
      <c r="BO11" s="1740"/>
      <c r="BP11" s="1740"/>
    </row>
    <row r="12" spans="1:68" ht="14.1" customHeight="1">
      <c r="A12" s="23"/>
      <c r="B12" s="29"/>
      <c r="C12" s="23"/>
      <c r="D12" s="136" t="s">
        <v>594</v>
      </c>
      <c r="E12" s="1737" t="s">
        <v>1047</v>
      </c>
      <c r="F12" s="1737"/>
      <c r="G12" s="1737"/>
      <c r="H12" s="1737"/>
      <c r="I12" s="1737"/>
      <c r="J12" s="1737"/>
      <c r="K12" s="1737"/>
      <c r="L12" s="1737"/>
      <c r="M12" s="1737"/>
      <c r="N12" s="1737"/>
      <c r="O12" s="1737"/>
      <c r="P12" s="1737"/>
      <c r="Q12" s="1737"/>
      <c r="R12" s="1737"/>
      <c r="S12" s="1737"/>
      <c r="T12" s="1737"/>
      <c r="U12" s="1737"/>
      <c r="V12" s="1737"/>
      <c r="W12" s="1737"/>
      <c r="X12" s="1737"/>
      <c r="Y12" s="1069"/>
      <c r="Z12" s="794" t="s">
        <v>126</v>
      </c>
      <c r="AA12" s="2022" t="s">
        <v>1000</v>
      </c>
      <c r="AB12" s="2022"/>
      <c r="AC12" s="2022"/>
      <c r="AD12" s="2022"/>
      <c r="AE12" s="2022"/>
      <c r="AF12" s="2022"/>
      <c r="AG12" s="2022"/>
      <c r="AH12" s="2022"/>
      <c r="AI12" s="2022"/>
      <c r="AJ12" s="2022"/>
      <c r="AK12" s="2022"/>
      <c r="AL12" s="206"/>
      <c r="AN12" s="4091" t="s">
        <v>1590</v>
      </c>
      <c r="AO12" s="4092"/>
      <c r="AP12" s="4092"/>
      <c r="AQ12" s="4092"/>
      <c r="AR12" s="4092"/>
      <c r="AS12" s="4092"/>
      <c r="AT12" s="4092"/>
      <c r="AU12" s="4092"/>
      <c r="AV12" s="4092"/>
      <c r="AW12" s="4092"/>
      <c r="AX12" s="4092"/>
      <c r="AY12" s="4092"/>
      <c r="AZ12" s="4092"/>
      <c r="BA12" s="4092"/>
      <c r="BB12" s="4092"/>
      <c r="BC12" s="4092"/>
      <c r="BD12" s="4092"/>
      <c r="BE12" s="4092"/>
      <c r="BF12" s="4092"/>
      <c r="BG12" s="4092"/>
      <c r="BH12" s="4092"/>
      <c r="BI12" s="4092"/>
      <c r="BJ12" s="4092"/>
      <c r="BK12" s="4092"/>
      <c r="BL12" s="4092"/>
      <c r="BM12" s="4092"/>
      <c r="BN12" s="4092"/>
      <c r="BO12" s="4092"/>
      <c r="BP12" s="4093"/>
    </row>
    <row r="13" spans="1:68" ht="14.1" customHeight="1">
      <c r="A13" s="23"/>
      <c r="B13" s="29"/>
      <c r="C13" s="136"/>
      <c r="Y13" s="1069"/>
      <c r="Z13" s="176" t="s">
        <v>126</v>
      </c>
      <c r="AA13" s="1707" t="s">
        <v>1094</v>
      </c>
      <c r="AB13" s="1707"/>
      <c r="AC13" s="1707"/>
      <c r="AD13" s="1707"/>
      <c r="AE13" s="1707"/>
      <c r="AF13" s="1707"/>
      <c r="AG13" s="1707"/>
      <c r="AH13" s="1707"/>
      <c r="AI13" s="1707"/>
      <c r="AJ13" s="1707"/>
      <c r="AK13" s="1707"/>
      <c r="AL13" s="206"/>
      <c r="AN13" s="4082" t="s">
        <v>1093</v>
      </c>
      <c r="AO13" s="4083"/>
      <c r="AP13" s="4083"/>
      <c r="AQ13" s="4083"/>
      <c r="AR13" s="4083"/>
      <c r="AS13" s="4083"/>
      <c r="AT13" s="4083"/>
      <c r="AU13" s="4083"/>
      <c r="AV13" s="4083"/>
      <c r="AW13" s="4083"/>
      <c r="AX13" s="4083"/>
      <c r="AY13" s="4083"/>
      <c r="AZ13" s="4083"/>
      <c r="BA13" s="4083"/>
      <c r="BB13" s="4083"/>
      <c r="BC13" s="4083"/>
      <c r="BD13" s="4083"/>
      <c r="BE13" s="4083"/>
      <c r="BF13" s="4083"/>
      <c r="BG13" s="4083"/>
      <c r="BH13" s="4083"/>
      <c r="BI13" s="4083"/>
      <c r="BJ13" s="4083"/>
      <c r="BK13" s="4083"/>
      <c r="BL13" s="4083"/>
      <c r="BM13" s="4083"/>
      <c r="BN13" s="4083"/>
      <c r="BO13" s="4083"/>
      <c r="BP13" s="4084"/>
    </row>
    <row r="14" spans="1:68" ht="14.1" customHeight="1">
      <c r="A14" s="23"/>
      <c r="B14" s="34"/>
      <c r="Y14" s="1069"/>
      <c r="Z14" s="31"/>
      <c r="AA14" s="1707"/>
      <c r="AB14" s="1707"/>
      <c r="AC14" s="1707"/>
      <c r="AD14" s="1707"/>
      <c r="AE14" s="1707"/>
      <c r="AF14" s="1707"/>
      <c r="AG14" s="1707"/>
      <c r="AH14" s="1707"/>
      <c r="AI14" s="1707"/>
      <c r="AJ14" s="1707"/>
      <c r="AK14" s="1707"/>
      <c r="AL14" s="161"/>
      <c r="AN14" s="4082"/>
      <c r="AO14" s="4083"/>
      <c r="AP14" s="4083"/>
      <c r="AQ14" s="4083"/>
      <c r="AR14" s="4083"/>
      <c r="AS14" s="4083"/>
      <c r="AT14" s="4083"/>
      <c r="AU14" s="4083"/>
      <c r="AV14" s="4083"/>
      <c r="AW14" s="4083"/>
      <c r="AX14" s="4083"/>
      <c r="AY14" s="4083"/>
      <c r="AZ14" s="4083"/>
      <c r="BA14" s="4083"/>
      <c r="BB14" s="4083"/>
      <c r="BC14" s="4083"/>
      <c r="BD14" s="4083"/>
      <c r="BE14" s="4083"/>
      <c r="BF14" s="4083"/>
      <c r="BG14" s="4083"/>
      <c r="BH14" s="4083"/>
      <c r="BI14" s="4083"/>
      <c r="BJ14" s="4083"/>
      <c r="BK14" s="4083"/>
      <c r="BL14" s="4083"/>
      <c r="BM14" s="4083"/>
      <c r="BN14" s="4083"/>
      <c r="BO14" s="4083"/>
      <c r="BP14" s="4084"/>
    </row>
    <row r="15" spans="1:68" ht="14.1" customHeight="1">
      <c r="A15" s="23"/>
      <c r="B15" s="1736" t="s">
        <v>445</v>
      </c>
      <c r="C15" s="1462"/>
      <c r="D15" s="1737" t="s">
        <v>614</v>
      </c>
      <c r="E15" s="1737"/>
      <c r="F15" s="1737"/>
      <c r="G15" s="1737"/>
      <c r="H15" s="1737"/>
      <c r="I15" s="1737"/>
      <c r="J15" s="1737"/>
      <c r="K15" s="1737"/>
      <c r="L15" s="1737"/>
      <c r="M15" s="1737"/>
      <c r="N15" s="1737"/>
      <c r="O15" s="1737"/>
      <c r="P15" s="1737"/>
      <c r="Q15" s="1737"/>
      <c r="R15" s="1737"/>
      <c r="S15" s="1737"/>
      <c r="T15" s="1737"/>
      <c r="U15" s="1737"/>
      <c r="V15" s="1737"/>
      <c r="W15" s="1737"/>
      <c r="X15" s="1737"/>
      <c r="Y15" s="1069"/>
      <c r="Z15" s="794"/>
      <c r="AA15" s="1707"/>
      <c r="AB15" s="1707"/>
      <c r="AC15" s="1707"/>
      <c r="AD15" s="1707"/>
      <c r="AE15" s="1707"/>
      <c r="AF15" s="1707"/>
      <c r="AG15" s="1707"/>
      <c r="AH15" s="1707"/>
      <c r="AI15" s="1707"/>
      <c r="AJ15" s="1707"/>
      <c r="AK15" s="1707"/>
      <c r="AL15" s="161"/>
      <c r="AN15" s="4082"/>
      <c r="AO15" s="4083"/>
      <c r="AP15" s="4083"/>
      <c r="AQ15" s="4083"/>
      <c r="AR15" s="4083"/>
      <c r="AS15" s="4083"/>
      <c r="AT15" s="4083"/>
      <c r="AU15" s="4083"/>
      <c r="AV15" s="4083"/>
      <c r="AW15" s="4083"/>
      <c r="AX15" s="4083"/>
      <c r="AY15" s="4083"/>
      <c r="AZ15" s="4083"/>
      <c r="BA15" s="4083"/>
      <c r="BB15" s="4083"/>
      <c r="BC15" s="4083"/>
      <c r="BD15" s="4083"/>
      <c r="BE15" s="4083"/>
      <c r="BF15" s="4083"/>
      <c r="BG15" s="4083"/>
      <c r="BH15" s="4083"/>
      <c r="BI15" s="4083"/>
      <c r="BJ15" s="4083"/>
      <c r="BK15" s="4083"/>
      <c r="BL15" s="4083"/>
      <c r="BM15" s="4083"/>
      <c r="BN15" s="4083"/>
      <c r="BO15" s="4083"/>
      <c r="BP15" s="4084"/>
    </row>
    <row r="16" spans="1:68" ht="14.1" customHeight="1">
      <c r="A16" s="23"/>
      <c r="B16" s="29"/>
      <c r="C16" s="23"/>
      <c r="F16" s="23"/>
      <c r="Z16" s="31"/>
      <c r="AL16" s="161"/>
      <c r="AN16" s="4082"/>
      <c r="AO16" s="4083"/>
      <c r="AP16" s="4083"/>
      <c r="AQ16" s="4083"/>
      <c r="AR16" s="4083"/>
      <c r="AS16" s="4083"/>
      <c r="AT16" s="4083"/>
      <c r="AU16" s="4083"/>
      <c r="AV16" s="4083"/>
      <c r="AW16" s="4083"/>
      <c r="AX16" s="4083"/>
      <c r="AY16" s="4083"/>
      <c r="AZ16" s="4083"/>
      <c r="BA16" s="4083"/>
      <c r="BB16" s="4083"/>
      <c r="BC16" s="4083"/>
      <c r="BD16" s="4083"/>
      <c r="BE16" s="4083"/>
      <c r="BF16" s="4083"/>
      <c r="BG16" s="4083"/>
      <c r="BH16" s="4083"/>
      <c r="BI16" s="4083"/>
      <c r="BJ16" s="4083"/>
      <c r="BK16" s="4083"/>
      <c r="BL16" s="4083"/>
      <c r="BM16" s="4083"/>
      <c r="BN16" s="4083"/>
      <c r="BO16" s="4083"/>
      <c r="BP16" s="4084"/>
    </row>
    <row r="17" spans="1:68" ht="14.1" customHeight="1">
      <c r="A17" s="23"/>
      <c r="B17" s="34"/>
      <c r="Y17" s="47"/>
      <c r="Z17" s="31"/>
      <c r="AL17" s="161"/>
      <c r="AN17" s="4082"/>
      <c r="AO17" s="4083"/>
      <c r="AP17" s="4083"/>
      <c r="AQ17" s="4083"/>
      <c r="AR17" s="4083"/>
      <c r="AS17" s="4083"/>
      <c r="AT17" s="4083"/>
      <c r="AU17" s="4083"/>
      <c r="AV17" s="4083"/>
      <c r="AW17" s="4083"/>
      <c r="AX17" s="4083"/>
      <c r="AY17" s="4083"/>
      <c r="AZ17" s="4083"/>
      <c r="BA17" s="4083"/>
      <c r="BB17" s="4083"/>
      <c r="BC17" s="4083"/>
      <c r="BD17" s="4083"/>
      <c r="BE17" s="4083"/>
      <c r="BF17" s="4083"/>
      <c r="BG17" s="4083"/>
      <c r="BH17" s="4083"/>
      <c r="BI17" s="4083"/>
      <c r="BJ17" s="4083"/>
      <c r="BK17" s="4083"/>
      <c r="BL17" s="4083"/>
      <c r="BM17" s="4083"/>
      <c r="BN17" s="4083"/>
      <c r="BO17" s="4083"/>
      <c r="BP17" s="4084"/>
    </row>
    <row r="18" spans="1:68" ht="14.1" customHeight="1">
      <c r="A18" s="23"/>
      <c r="B18" s="1178"/>
      <c r="C18" s="4468" t="s">
        <v>384</v>
      </c>
      <c r="D18" s="4468"/>
      <c r="E18" s="4468"/>
      <c r="F18" s="4468"/>
      <c r="G18" s="4468"/>
      <c r="H18" s="4468"/>
      <c r="I18" s="4468"/>
      <c r="J18" s="4468"/>
      <c r="K18" s="4468"/>
      <c r="L18" s="4468"/>
      <c r="M18" s="4468"/>
      <c r="N18" s="4468"/>
      <c r="O18" s="4468"/>
      <c r="P18" s="4468"/>
      <c r="Q18" s="4468"/>
      <c r="R18" s="4468"/>
      <c r="S18" s="4468"/>
      <c r="T18" s="4468"/>
      <c r="U18" s="4468"/>
      <c r="V18" s="4468"/>
      <c r="W18" s="4468"/>
      <c r="X18" s="4468"/>
      <c r="Y18" s="1179"/>
      <c r="Z18" s="1180"/>
      <c r="AI18" s="142"/>
      <c r="AJ18" s="142"/>
      <c r="AK18" s="142"/>
      <c r="AL18" s="161"/>
      <c r="AN18" s="4091" t="s">
        <v>1091</v>
      </c>
      <c r="AO18" s="4092"/>
      <c r="AP18" s="4092"/>
      <c r="AQ18" s="4092"/>
      <c r="AR18" s="4092"/>
      <c r="AS18" s="4092"/>
      <c r="AT18" s="4092"/>
      <c r="AU18" s="4092"/>
      <c r="AV18" s="4092"/>
      <c r="AW18" s="4092"/>
      <c r="AX18" s="4092"/>
      <c r="AY18" s="4092"/>
      <c r="AZ18" s="4092"/>
      <c r="BA18" s="4092"/>
      <c r="BB18" s="4092"/>
      <c r="BC18" s="4092"/>
      <c r="BD18" s="4092"/>
      <c r="BE18" s="4092"/>
      <c r="BF18" s="4092"/>
      <c r="BG18" s="4092"/>
      <c r="BH18" s="4092"/>
      <c r="BI18" s="4092"/>
      <c r="BJ18" s="4092"/>
      <c r="BK18" s="4092"/>
      <c r="BL18" s="4092"/>
      <c r="BM18" s="4092"/>
      <c r="BN18" s="4092"/>
      <c r="BO18" s="4092"/>
      <c r="BP18" s="4093"/>
    </row>
    <row r="19" spans="1:68" ht="6.95" customHeight="1">
      <c r="A19" s="23"/>
      <c r="B19" s="1178"/>
      <c r="C19" s="1179"/>
      <c r="D19" s="1179"/>
      <c r="E19" s="1179"/>
      <c r="F19" s="1179"/>
      <c r="G19" s="1179"/>
      <c r="H19" s="1179"/>
      <c r="I19" s="1179"/>
      <c r="J19" s="1179"/>
      <c r="K19" s="1179"/>
      <c r="L19" s="1179"/>
      <c r="M19" s="1179"/>
      <c r="N19" s="1179"/>
      <c r="O19" s="1179"/>
      <c r="P19" s="1179"/>
      <c r="Q19" s="1179"/>
      <c r="R19" s="1179"/>
      <c r="S19" s="1179"/>
      <c r="T19" s="1179"/>
      <c r="U19" s="1179"/>
      <c r="V19" s="1179"/>
      <c r="W19" s="1179"/>
      <c r="X19" s="1179"/>
      <c r="Y19" s="1179"/>
      <c r="Z19" s="1180"/>
      <c r="AI19" s="142"/>
      <c r="AJ19" s="142"/>
      <c r="AK19" s="142"/>
      <c r="AL19" s="161"/>
      <c r="AN19" s="4082" t="s">
        <v>1092</v>
      </c>
      <c r="AO19" s="4083"/>
      <c r="AP19" s="4083"/>
      <c r="AQ19" s="4083"/>
      <c r="AR19" s="4083"/>
      <c r="AS19" s="4083"/>
      <c r="AT19" s="4083"/>
      <c r="AU19" s="4083"/>
      <c r="AV19" s="4083"/>
      <c r="AW19" s="4083"/>
      <c r="AX19" s="4083"/>
      <c r="AY19" s="4083"/>
      <c r="AZ19" s="4083"/>
      <c r="BA19" s="4083"/>
      <c r="BB19" s="4083"/>
      <c r="BC19" s="4083"/>
      <c r="BD19" s="4083"/>
      <c r="BE19" s="4083"/>
      <c r="BF19" s="4083"/>
      <c r="BG19" s="4083"/>
      <c r="BH19" s="4083"/>
      <c r="BI19" s="4083"/>
      <c r="BJ19" s="4083"/>
      <c r="BK19" s="4083"/>
      <c r="BL19" s="4083"/>
      <c r="BM19" s="4083"/>
      <c r="BN19" s="4083"/>
      <c r="BO19" s="4083"/>
      <c r="BP19" s="4084"/>
    </row>
    <row r="20" spans="1:68" ht="14.1" customHeight="1">
      <c r="A20" s="23"/>
      <c r="B20" s="4457" t="s">
        <v>451</v>
      </c>
      <c r="C20" s="4458"/>
      <c r="D20" s="4459" t="s">
        <v>1626</v>
      </c>
      <c r="E20" s="4459"/>
      <c r="F20" s="4459"/>
      <c r="G20" s="4459"/>
      <c r="H20" s="4459"/>
      <c r="I20" s="4459"/>
      <c r="J20" s="4459"/>
      <c r="K20" s="4459"/>
      <c r="L20" s="4459"/>
      <c r="M20" s="4459"/>
      <c r="N20" s="4459"/>
      <c r="O20" s="4459"/>
      <c r="P20" s="4459"/>
      <c r="Q20" s="4459"/>
      <c r="R20" s="4459"/>
      <c r="S20" s="4459"/>
      <c r="T20" s="4459"/>
      <c r="U20" s="4459"/>
      <c r="V20" s="4459"/>
      <c r="W20" s="4459"/>
      <c r="X20" s="4459"/>
      <c r="Y20" s="1182"/>
      <c r="Z20" s="1183" t="s">
        <v>126</v>
      </c>
      <c r="AA20" s="4460" t="s">
        <v>1217</v>
      </c>
      <c r="AB20" s="4460"/>
      <c r="AC20" s="4460"/>
      <c r="AD20" s="4460"/>
      <c r="AE20" s="4460"/>
      <c r="AF20" s="4460"/>
      <c r="AG20" s="4460"/>
      <c r="AH20" s="4460"/>
      <c r="AI20" s="4460"/>
      <c r="AJ20" s="4460"/>
      <c r="AK20" s="4460"/>
      <c r="AL20" s="161"/>
      <c r="AN20" s="4082"/>
      <c r="AO20" s="4083"/>
      <c r="AP20" s="4083"/>
      <c r="AQ20" s="4083"/>
      <c r="AR20" s="4083"/>
      <c r="AS20" s="4083"/>
      <c r="AT20" s="4083"/>
      <c r="AU20" s="4083"/>
      <c r="AV20" s="4083"/>
      <c r="AW20" s="4083"/>
      <c r="AX20" s="4083"/>
      <c r="AY20" s="4083"/>
      <c r="AZ20" s="4083"/>
      <c r="BA20" s="4083"/>
      <c r="BB20" s="4083"/>
      <c r="BC20" s="4083"/>
      <c r="BD20" s="4083"/>
      <c r="BE20" s="4083"/>
      <c r="BF20" s="4083"/>
      <c r="BG20" s="4083"/>
      <c r="BH20" s="4083"/>
      <c r="BI20" s="4083"/>
      <c r="BJ20" s="4083"/>
      <c r="BK20" s="4083"/>
      <c r="BL20" s="4083"/>
      <c r="BM20" s="4083"/>
      <c r="BN20" s="4083"/>
      <c r="BO20" s="4083"/>
      <c r="BP20" s="4084"/>
    </row>
    <row r="21" spans="1:68" ht="14.1" customHeight="1">
      <c r="A21" s="23"/>
      <c r="B21" s="1184"/>
      <c r="C21" s="1181"/>
      <c r="D21" s="4459"/>
      <c r="E21" s="4459"/>
      <c r="F21" s="4459"/>
      <c r="G21" s="4459"/>
      <c r="H21" s="4459"/>
      <c r="I21" s="4459"/>
      <c r="J21" s="4459"/>
      <c r="K21" s="4459"/>
      <c r="L21" s="4459"/>
      <c r="M21" s="4459"/>
      <c r="N21" s="4459"/>
      <c r="O21" s="4459"/>
      <c r="P21" s="4459"/>
      <c r="Q21" s="4459"/>
      <c r="R21" s="4459"/>
      <c r="S21" s="4459"/>
      <c r="T21" s="4459"/>
      <c r="U21" s="4459"/>
      <c r="V21" s="4459"/>
      <c r="W21" s="4459"/>
      <c r="X21" s="4459"/>
      <c r="Y21" s="1182"/>
      <c r="Z21" s="1185"/>
      <c r="AA21" s="4460"/>
      <c r="AB21" s="4460"/>
      <c r="AC21" s="4460"/>
      <c r="AD21" s="4460"/>
      <c r="AE21" s="4460"/>
      <c r="AF21" s="4460"/>
      <c r="AG21" s="4460"/>
      <c r="AH21" s="4460"/>
      <c r="AI21" s="4460"/>
      <c r="AJ21" s="4460"/>
      <c r="AK21" s="4460"/>
      <c r="AL21" s="161"/>
      <c r="AN21" s="4082"/>
      <c r="AO21" s="4083"/>
      <c r="AP21" s="4083"/>
      <c r="AQ21" s="4083"/>
      <c r="AR21" s="4083"/>
      <c r="AS21" s="4083"/>
      <c r="AT21" s="4083"/>
      <c r="AU21" s="4083"/>
      <c r="AV21" s="4083"/>
      <c r="AW21" s="4083"/>
      <c r="AX21" s="4083"/>
      <c r="AY21" s="4083"/>
      <c r="AZ21" s="4083"/>
      <c r="BA21" s="4083"/>
      <c r="BB21" s="4083"/>
      <c r="BC21" s="4083"/>
      <c r="BD21" s="4083"/>
      <c r="BE21" s="4083"/>
      <c r="BF21" s="4083"/>
      <c r="BG21" s="4083"/>
      <c r="BH21" s="4083"/>
      <c r="BI21" s="4083"/>
      <c r="BJ21" s="4083"/>
      <c r="BK21" s="4083"/>
      <c r="BL21" s="4083"/>
      <c r="BM21" s="4083"/>
      <c r="BN21" s="4083"/>
      <c r="BO21" s="4083"/>
      <c r="BP21" s="4084"/>
    </row>
    <row r="22" spans="1:68" ht="14.1" customHeight="1">
      <c r="A22" s="23"/>
      <c r="B22" s="29"/>
      <c r="D22" s="171"/>
      <c r="E22" s="165"/>
      <c r="F22" s="40"/>
      <c r="G22" s="40"/>
      <c r="H22" s="40"/>
      <c r="I22" s="40"/>
      <c r="J22" s="40"/>
      <c r="K22" s="40"/>
      <c r="L22" s="40"/>
      <c r="M22" s="40"/>
      <c r="N22" s="40"/>
      <c r="O22" s="40"/>
      <c r="P22" s="40"/>
      <c r="Q22" s="40"/>
      <c r="R22" s="40"/>
      <c r="S22" s="40"/>
      <c r="T22" s="40"/>
      <c r="U22" s="40"/>
      <c r="V22" s="40"/>
      <c r="W22" s="40"/>
      <c r="X22" s="40"/>
      <c r="Y22" s="23"/>
      <c r="Z22" s="1185"/>
      <c r="AA22" s="4460"/>
      <c r="AB22" s="4460"/>
      <c r="AC22" s="4460"/>
      <c r="AD22" s="4460"/>
      <c r="AE22" s="4460"/>
      <c r="AF22" s="4460"/>
      <c r="AG22" s="4460"/>
      <c r="AH22" s="4460"/>
      <c r="AI22" s="4460"/>
      <c r="AJ22" s="4460"/>
      <c r="AK22" s="4460"/>
      <c r="AL22" s="161"/>
      <c r="AN22" s="4082"/>
      <c r="AO22" s="4083"/>
      <c r="AP22" s="4083"/>
      <c r="AQ22" s="4083"/>
      <c r="AR22" s="4083"/>
      <c r="AS22" s="4083"/>
      <c r="AT22" s="4083"/>
      <c r="AU22" s="4083"/>
      <c r="AV22" s="4083"/>
      <c r="AW22" s="4083"/>
      <c r="AX22" s="4083"/>
      <c r="AY22" s="4083"/>
      <c r="AZ22" s="4083"/>
      <c r="BA22" s="4083"/>
      <c r="BB22" s="4083"/>
      <c r="BC22" s="4083"/>
      <c r="BD22" s="4083"/>
      <c r="BE22" s="4083"/>
      <c r="BF22" s="4083"/>
      <c r="BG22" s="4083"/>
      <c r="BH22" s="4083"/>
      <c r="BI22" s="4083"/>
      <c r="BJ22" s="4083"/>
      <c r="BK22" s="4083"/>
      <c r="BL22" s="4083"/>
      <c r="BM22" s="4083"/>
      <c r="BN22" s="4083"/>
      <c r="BO22" s="4083"/>
      <c r="BP22" s="4084"/>
    </row>
    <row r="23" spans="1:68" ht="14.1" customHeight="1">
      <c r="A23" s="23"/>
      <c r="B23" s="4461" t="s">
        <v>450</v>
      </c>
      <c r="C23" s="4462"/>
      <c r="D23" s="4463" t="s">
        <v>1219</v>
      </c>
      <c r="E23" s="4463"/>
      <c r="F23" s="4463"/>
      <c r="G23" s="4463"/>
      <c r="H23" s="4463"/>
      <c r="I23" s="4463"/>
      <c r="J23" s="4463"/>
      <c r="K23" s="4463"/>
      <c r="L23" s="4463"/>
      <c r="M23" s="4463"/>
      <c r="N23" s="4463"/>
      <c r="O23" s="4463"/>
      <c r="P23" s="4463"/>
      <c r="Q23" s="4463"/>
      <c r="R23" s="4463"/>
      <c r="S23" s="4463"/>
      <c r="T23" s="4463"/>
      <c r="U23" s="4463"/>
      <c r="V23" s="4463"/>
      <c r="W23" s="4463"/>
      <c r="X23" s="4463"/>
      <c r="Y23" s="1186"/>
      <c r="Z23" s="31"/>
      <c r="AI23" s="142"/>
      <c r="AJ23" s="163"/>
      <c r="AK23" s="163"/>
      <c r="AL23" s="161"/>
      <c r="AN23" s="4082"/>
      <c r="AO23" s="4083"/>
      <c r="AP23" s="4083"/>
      <c r="AQ23" s="4083"/>
      <c r="AR23" s="4083"/>
      <c r="AS23" s="4083"/>
      <c r="AT23" s="4083"/>
      <c r="AU23" s="4083"/>
      <c r="AV23" s="4083"/>
      <c r="AW23" s="4083"/>
      <c r="AX23" s="4083"/>
      <c r="AY23" s="4083"/>
      <c r="AZ23" s="4083"/>
      <c r="BA23" s="4083"/>
      <c r="BB23" s="4083"/>
      <c r="BC23" s="4083"/>
      <c r="BD23" s="4083"/>
      <c r="BE23" s="4083"/>
      <c r="BF23" s="4083"/>
      <c r="BG23" s="4083"/>
      <c r="BH23" s="4083"/>
      <c r="BI23" s="4083"/>
      <c r="BJ23" s="4083"/>
      <c r="BK23" s="4083"/>
      <c r="BL23" s="4083"/>
      <c r="BM23" s="4083"/>
      <c r="BN23" s="4083"/>
      <c r="BO23" s="4083"/>
      <c r="BP23" s="4084"/>
    </row>
    <row r="24" spans="1:68" ht="14.1" customHeight="1">
      <c r="A24" s="23"/>
      <c r="B24" s="29"/>
      <c r="C24" s="23"/>
      <c r="D24" s="1186"/>
      <c r="E24" s="4464" t="s">
        <v>765</v>
      </c>
      <c r="F24" s="4464"/>
      <c r="G24" s="4464"/>
      <c r="H24" s="4464"/>
      <c r="I24" s="4464"/>
      <c r="J24" s="4464"/>
      <c r="K24" s="4464"/>
      <c r="L24" s="4464"/>
      <c r="M24" s="4464"/>
      <c r="N24" s="1186"/>
      <c r="O24" s="4464" t="s">
        <v>767</v>
      </c>
      <c r="P24" s="4464"/>
      <c r="Q24" s="4464"/>
      <c r="R24" s="4464"/>
      <c r="S24" s="4464"/>
      <c r="T24" s="4464"/>
      <c r="U24" s="4464"/>
      <c r="V24" s="4464"/>
      <c r="W24" s="4464"/>
      <c r="X24" s="4464"/>
      <c r="Z24" s="31"/>
      <c r="AL24" s="161"/>
      <c r="AN24" s="4082"/>
      <c r="AO24" s="4083"/>
      <c r="AP24" s="4083"/>
      <c r="AQ24" s="4083"/>
      <c r="AR24" s="4083"/>
      <c r="AS24" s="4083"/>
      <c r="AT24" s="4083"/>
      <c r="AU24" s="4083"/>
      <c r="AV24" s="4083"/>
      <c r="AW24" s="4083"/>
      <c r="AX24" s="4083"/>
      <c r="AY24" s="4083"/>
      <c r="AZ24" s="4083"/>
      <c r="BA24" s="4083"/>
      <c r="BB24" s="4083"/>
      <c r="BC24" s="4083"/>
      <c r="BD24" s="4083"/>
      <c r="BE24" s="4083"/>
      <c r="BF24" s="4083"/>
      <c r="BG24" s="4083"/>
      <c r="BH24" s="4083"/>
      <c r="BI24" s="4083"/>
      <c r="BJ24" s="4083"/>
      <c r="BK24" s="4083"/>
      <c r="BL24" s="4083"/>
      <c r="BM24" s="4083"/>
      <c r="BN24" s="4083"/>
      <c r="BO24" s="4083"/>
      <c r="BP24" s="4084"/>
    </row>
    <row r="25" spans="1:68" ht="14.1" customHeight="1">
      <c r="A25" s="23"/>
      <c r="B25" s="29"/>
      <c r="C25" s="23"/>
      <c r="D25" s="23"/>
      <c r="E25" s="4465" t="s">
        <v>766</v>
      </c>
      <c r="F25" s="4465"/>
      <c r="G25" s="4465"/>
      <c r="H25" s="4465"/>
      <c r="I25" s="4465"/>
      <c r="J25" s="4465"/>
      <c r="K25" s="4465"/>
      <c r="L25" s="4465"/>
      <c r="M25" s="4465"/>
      <c r="N25" s="1186"/>
      <c r="O25" s="4466" t="s">
        <v>162</v>
      </c>
      <c r="P25" s="4466"/>
      <c r="Q25" s="4466"/>
      <c r="R25" s="4467"/>
      <c r="S25" s="4467"/>
      <c r="T25" s="4467"/>
      <c r="U25" s="4467"/>
      <c r="V25" s="4467"/>
      <c r="W25" s="4467"/>
      <c r="X25" s="4467"/>
      <c r="Y25" s="1186" t="s">
        <v>139</v>
      </c>
      <c r="Z25" s="31"/>
      <c r="AL25" s="161"/>
      <c r="AN25" s="4085"/>
      <c r="AO25" s="4086"/>
      <c r="AP25" s="4086"/>
      <c r="AQ25" s="4086"/>
      <c r="AR25" s="4086"/>
      <c r="AS25" s="4086"/>
      <c r="AT25" s="4086"/>
      <c r="AU25" s="4086"/>
      <c r="AV25" s="4086"/>
      <c r="AW25" s="4086"/>
      <c r="AX25" s="4086"/>
      <c r="AY25" s="4086"/>
      <c r="AZ25" s="4086"/>
      <c r="BA25" s="4086"/>
      <c r="BB25" s="4086"/>
      <c r="BC25" s="4086"/>
      <c r="BD25" s="4086"/>
      <c r="BE25" s="4086"/>
      <c r="BF25" s="4086"/>
      <c r="BG25" s="4086"/>
      <c r="BH25" s="4086"/>
      <c r="BI25" s="4086"/>
      <c r="BJ25" s="4086"/>
      <c r="BK25" s="4086"/>
      <c r="BL25" s="4086"/>
      <c r="BM25" s="4086"/>
      <c r="BN25" s="4086"/>
      <c r="BO25" s="4086"/>
      <c r="BP25" s="4087"/>
    </row>
    <row r="26" spans="1:68" ht="14.1" customHeight="1">
      <c r="A26" s="23"/>
      <c r="B26" s="29"/>
      <c r="N26" s="1187"/>
      <c r="O26" s="1187"/>
      <c r="P26" s="1187"/>
      <c r="Q26" s="40"/>
      <c r="X26" s="40"/>
      <c r="Z26" s="31"/>
      <c r="AL26" s="161"/>
      <c r="AN26" s="1188"/>
      <c r="AO26" s="1188"/>
      <c r="AP26" s="1188"/>
      <c r="AQ26" s="1188"/>
      <c r="AR26" s="1188"/>
      <c r="AS26" s="1188"/>
      <c r="AT26" s="1188"/>
      <c r="AU26" s="1188"/>
      <c r="AV26" s="1188"/>
      <c r="AW26" s="1188"/>
      <c r="AX26" s="1188"/>
      <c r="AY26" s="1188"/>
      <c r="AZ26" s="1188"/>
      <c r="BA26" s="1188"/>
      <c r="BB26" s="1188"/>
      <c r="BC26" s="1188"/>
      <c r="BD26" s="1188"/>
      <c r="BE26" s="1188"/>
      <c r="BF26" s="1188"/>
      <c r="BG26" s="1188"/>
      <c r="BH26" s="1188"/>
      <c r="BI26" s="1188"/>
      <c r="BJ26" s="1188"/>
      <c r="BK26" s="1188"/>
      <c r="BL26" s="1188"/>
      <c r="BM26" s="1188"/>
      <c r="BN26" s="1188"/>
      <c r="BO26" s="1188"/>
      <c r="BP26" s="1188"/>
    </row>
    <row r="27" spans="1:68" ht="14.1" customHeight="1">
      <c r="A27" s="23"/>
      <c r="B27" s="34"/>
      <c r="C27" s="4468" t="s">
        <v>1262</v>
      </c>
      <c r="D27" s="4468"/>
      <c r="E27" s="4468"/>
      <c r="F27" s="4468"/>
      <c r="G27" s="4468"/>
      <c r="H27" s="4468"/>
      <c r="I27" s="4468"/>
      <c r="J27" s="4468"/>
      <c r="K27" s="4468"/>
      <c r="L27" s="4468"/>
      <c r="M27" s="4468"/>
      <c r="N27" s="4468"/>
      <c r="O27" s="4468"/>
      <c r="P27" s="4468"/>
      <c r="Q27" s="4468"/>
      <c r="R27" s="4468"/>
      <c r="S27" s="4468"/>
      <c r="T27" s="4468"/>
      <c r="U27" s="4468"/>
      <c r="V27" s="4468"/>
      <c r="W27" s="4468"/>
      <c r="X27" s="4468"/>
      <c r="Z27" s="31"/>
      <c r="AL27" s="211"/>
    </row>
    <row r="28" spans="1:68" ht="6.95" customHeight="1">
      <c r="A28" s="23"/>
      <c r="B28" s="34"/>
      <c r="Z28" s="31"/>
      <c r="AL28" s="206"/>
    </row>
    <row r="29" spans="1:68" ht="14.1" customHeight="1">
      <c r="A29" s="23"/>
      <c r="B29" s="4461" t="s">
        <v>451</v>
      </c>
      <c r="C29" s="4469"/>
      <c r="D29" s="2155" t="s">
        <v>1263</v>
      </c>
      <c r="E29" s="2155"/>
      <c r="F29" s="2155"/>
      <c r="G29" s="2155"/>
      <c r="H29" s="2155"/>
      <c r="I29" s="2155"/>
      <c r="J29" s="2155"/>
      <c r="K29" s="2155"/>
      <c r="L29" s="2155"/>
      <c r="M29" s="2155"/>
      <c r="N29" s="2155"/>
      <c r="O29" s="2155"/>
      <c r="P29" s="2155"/>
      <c r="Q29" s="2155"/>
      <c r="R29" s="2155"/>
      <c r="S29" s="2155"/>
      <c r="T29" s="2155"/>
      <c r="U29" s="2155"/>
      <c r="V29" s="2155"/>
      <c r="W29" s="2155"/>
      <c r="X29" s="2155"/>
      <c r="Z29" s="176" t="s">
        <v>126</v>
      </c>
      <c r="AA29" s="4234" t="s">
        <v>1357</v>
      </c>
      <c r="AB29" s="4234"/>
      <c r="AC29" s="4234"/>
      <c r="AD29" s="4234"/>
      <c r="AE29" s="4234"/>
      <c r="AF29" s="4234"/>
      <c r="AG29" s="4234"/>
      <c r="AH29" s="4234"/>
      <c r="AI29" s="4234"/>
      <c r="AJ29" s="4234"/>
      <c r="AK29" s="4234"/>
      <c r="AL29" s="206"/>
    </row>
    <row r="30" spans="1:68" ht="20.100000000000001" customHeight="1">
      <c r="A30" s="23"/>
      <c r="B30" s="34"/>
      <c r="D30" s="1403" t="s">
        <v>1392</v>
      </c>
      <c r="E30" s="1404"/>
      <c r="F30" s="1404"/>
      <c r="G30" s="1404"/>
      <c r="H30" s="1404"/>
      <c r="I30" s="1404"/>
      <c r="J30" s="1405"/>
      <c r="K30" s="1403" t="s">
        <v>1391</v>
      </c>
      <c r="L30" s="1404"/>
      <c r="M30" s="1404"/>
      <c r="N30" s="1404"/>
      <c r="O30" s="1404"/>
      <c r="P30" s="1404"/>
      <c r="Q30" s="1404"/>
      <c r="R30" s="1404"/>
      <c r="S30" s="1404"/>
      <c r="T30" s="1404"/>
      <c r="U30" s="1404"/>
      <c r="V30" s="1404"/>
      <c r="W30" s="1404"/>
      <c r="X30" s="1404"/>
      <c r="Y30" s="1404"/>
      <c r="Z30" s="1404"/>
      <c r="AA30" s="1404"/>
      <c r="AB30" s="1404"/>
      <c r="AC30" s="1404"/>
      <c r="AD30" s="1404"/>
      <c r="AE30" s="1404"/>
      <c r="AF30" s="1404"/>
      <c r="AG30" s="1404"/>
      <c r="AH30" s="1404"/>
      <c r="AI30" s="1404"/>
      <c r="AJ30" s="1405"/>
      <c r="AK30" s="160"/>
      <c r="AL30" s="1076"/>
    </row>
    <row r="31" spans="1:68" ht="20.100000000000001" customHeight="1">
      <c r="A31" s="23"/>
      <c r="B31" s="34"/>
      <c r="D31" s="1529" t="s">
        <v>1778</v>
      </c>
      <c r="E31" s="1529"/>
      <c r="F31" s="1529"/>
      <c r="G31" s="1529"/>
      <c r="H31" s="1529"/>
      <c r="I31" s="1529"/>
      <c r="J31" s="1529"/>
      <c r="K31" s="825"/>
      <c r="L31" s="1737" t="s">
        <v>1339</v>
      </c>
      <c r="M31" s="1737"/>
      <c r="N31" s="1737"/>
      <c r="O31" s="1737"/>
      <c r="P31" s="1737"/>
      <c r="Q31" s="1737"/>
      <c r="R31" s="1737"/>
      <c r="S31" s="105"/>
      <c r="U31" s="2155" t="s">
        <v>1338</v>
      </c>
      <c r="V31" s="2155"/>
      <c r="W31" s="2155"/>
      <c r="X31" s="2155"/>
      <c r="Y31" s="2155"/>
      <c r="Z31" s="2155"/>
      <c r="AA31" s="2155"/>
      <c r="AC31" s="2155" t="s">
        <v>1347</v>
      </c>
      <c r="AD31" s="2155"/>
      <c r="AE31" s="2155"/>
      <c r="AF31" s="2155"/>
      <c r="AG31" s="2155"/>
      <c r="AH31" s="2155"/>
      <c r="AI31" s="2155"/>
      <c r="AJ31" s="821"/>
      <c r="AK31" s="167"/>
      <c r="AL31" s="206"/>
    </row>
    <row r="32" spans="1:68" ht="20.100000000000001" customHeight="1">
      <c r="A32" s="23"/>
      <c r="B32" s="34"/>
      <c r="D32" s="4369"/>
      <c r="E32" s="4369"/>
      <c r="F32" s="4369"/>
      <c r="G32" s="4369"/>
      <c r="H32" s="4369"/>
      <c r="I32" s="4369"/>
      <c r="J32" s="4369"/>
      <c r="K32" s="825"/>
      <c r="L32" s="1737" t="s">
        <v>162</v>
      </c>
      <c r="M32" s="1737"/>
      <c r="N32" s="1737"/>
      <c r="O32" s="4470"/>
      <c r="P32" s="4470"/>
      <c r="Q32" s="4470"/>
      <c r="R32" s="4470"/>
      <c r="S32" s="4470"/>
      <c r="T32" s="4470"/>
      <c r="U32" s="4470"/>
      <c r="V32" s="4470"/>
      <c r="W32" s="4470"/>
      <c r="X32" s="4470"/>
      <c r="Y32" s="4470"/>
      <c r="Z32" s="4470"/>
      <c r="AA32" s="4470"/>
      <c r="AB32" s="4470"/>
      <c r="AC32" s="4470"/>
      <c r="AD32" s="4470"/>
      <c r="AE32" s="4470"/>
      <c r="AF32" s="4470"/>
      <c r="AG32" s="4470"/>
      <c r="AH32" s="4470"/>
      <c r="AI32" s="4470"/>
      <c r="AJ32" s="821" t="s">
        <v>139</v>
      </c>
      <c r="AK32" s="167"/>
      <c r="AL32" s="206"/>
    </row>
    <row r="33" spans="1:38" ht="20.100000000000001" customHeight="1">
      <c r="A33" s="23"/>
      <c r="B33" s="34"/>
      <c r="C33" s="1179"/>
      <c r="D33" s="4471" t="s">
        <v>1779</v>
      </c>
      <c r="E33" s="4471"/>
      <c r="F33" s="4471"/>
      <c r="G33" s="4471"/>
      <c r="H33" s="4471"/>
      <c r="I33" s="4471"/>
      <c r="J33" s="4471"/>
      <c r="K33" s="582"/>
      <c r="L33" s="1189" t="s">
        <v>1339</v>
      </c>
      <c r="M33" s="1189"/>
      <c r="N33" s="1189"/>
      <c r="O33" s="1189"/>
      <c r="P33" s="1189"/>
      <c r="Q33" s="1189"/>
      <c r="R33" s="1189"/>
      <c r="S33" s="574"/>
      <c r="T33" s="58"/>
      <c r="U33" s="58" t="s">
        <v>1338</v>
      </c>
      <c r="V33" s="58"/>
      <c r="W33" s="58"/>
      <c r="X33" s="58"/>
      <c r="Y33" s="58"/>
      <c r="Z33" s="58"/>
      <c r="AA33" s="58"/>
      <c r="AB33" s="58"/>
      <c r="AC33" s="58" t="s">
        <v>1347</v>
      </c>
      <c r="AD33" s="58"/>
      <c r="AE33" s="58"/>
      <c r="AF33" s="58"/>
      <c r="AG33" s="58"/>
      <c r="AH33" s="58"/>
      <c r="AI33" s="58"/>
      <c r="AJ33" s="1190"/>
      <c r="AK33" s="167"/>
      <c r="AL33" s="206"/>
    </row>
    <row r="34" spans="1:38" ht="20.100000000000001" customHeight="1">
      <c r="A34" s="23"/>
      <c r="B34" s="34"/>
      <c r="D34" s="4472"/>
      <c r="E34" s="4472"/>
      <c r="F34" s="4472"/>
      <c r="G34" s="4472"/>
      <c r="H34" s="4472"/>
      <c r="I34" s="4472"/>
      <c r="J34" s="4472"/>
      <c r="K34" s="553"/>
      <c r="L34" s="2073" t="s">
        <v>162</v>
      </c>
      <c r="M34" s="2073"/>
      <c r="N34" s="2073"/>
      <c r="O34" s="2838"/>
      <c r="P34" s="2838"/>
      <c r="Q34" s="2838"/>
      <c r="R34" s="2838"/>
      <c r="S34" s="2838"/>
      <c r="T34" s="2838"/>
      <c r="U34" s="2838"/>
      <c r="V34" s="2838"/>
      <c r="W34" s="2838"/>
      <c r="X34" s="2838"/>
      <c r="Y34" s="2838"/>
      <c r="Z34" s="2838"/>
      <c r="AA34" s="2838"/>
      <c r="AB34" s="2838"/>
      <c r="AC34" s="2838"/>
      <c r="AD34" s="2838"/>
      <c r="AE34" s="2838"/>
      <c r="AF34" s="2838"/>
      <c r="AG34" s="2838"/>
      <c r="AH34" s="2838"/>
      <c r="AI34" s="2838"/>
      <c r="AJ34" s="1191" t="s">
        <v>139</v>
      </c>
      <c r="AL34" s="28"/>
    </row>
    <row r="35" spans="1:38" ht="20.100000000000001" customHeight="1">
      <c r="A35" s="23"/>
      <c r="B35" s="34"/>
      <c r="Z35" s="256"/>
      <c r="AL35" s="32"/>
    </row>
    <row r="36" spans="1:38" ht="20.100000000000001" customHeight="1">
      <c r="A36" s="23"/>
      <c r="B36" s="29"/>
      <c r="C36" s="4468" t="s">
        <v>1591</v>
      </c>
      <c r="D36" s="4468"/>
      <c r="E36" s="4468"/>
      <c r="F36" s="4468"/>
      <c r="G36" s="4468"/>
      <c r="H36" s="4468"/>
      <c r="I36" s="4468"/>
      <c r="J36" s="4468"/>
      <c r="K36" s="4468"/>
      <c r="L36" s="4468"/>
      <c r="M36" s="4468"/>
      <c r="N36" s="4468"/>
      <c r="O36" s="4468"/>
      <c r="P36" s="4468"/>
      <c r="Q36" s="4468"/>
      <c r="R36" s="4468"/>
      <c r="S36" s="4468"/>
      <c r="T36" s="4468"/>
      <c r="U36" s="4468"/>
      <c r="V36" s="4468"/>
      <c r="W36" s="4468"/>
      <c r="X36" s="4468"/>
      <c r="Z36" s="31"/>
      <c r="AK36" s="269"/>
      <c r="AL36" s="32"/>
    </row>
    <row r="37" spans="1:38" ht="14.1" customHeight="1">
      <c r="A37" s="23"/>
      <c r="B37" s="29"/>
      <c r="Z37" s="31"/>
      <c r="AK37" s="167"/>
      <c r="AL37" s="32"/>
    </row>
    <row r="38" spans="1:38" ht="14.1" customHeight="1">
      <c r="A38" s="23"/>
      <c r="B38" s="4457" t="s">
        <v>451</v>
      </c>
      <c r="C38" s="4458"/>
      <c r="D38" s="1992" t="s">
        <v>1524</v>
      </c>
      <c r="E38" s="1992"/>
      <c r="F38" s="1992"/>
      <c r="G38" s="1992"/>
      <c r="H38" s="1992"/>
      <c r="I38" s="1992"/>
      <c r="J38" s="1992"/>
      <c r="K38" s="1992"/>
      <c r="L38" s="1992"/>
      <c r="M38" s="1992"/>
      <c r="N38" s="1992"/>
      <c r="O38" s="1992"/>
      <c r="P38" s="1992"/>
      <c r="Q38" s="1992"/>
      <c r="R38" s="1992"/>
      <c r="S38" s="1992"/>
      <c r="T38" s="1992"/>
      <c r="U38" s="1992"/>
      <c r="V38" s="1992"/>
      <c r="W38" s="1992"/>
      <c r="X38" s="1992"/>
      <c r="Y38" s="1192"/>
      <c r="Z38" s="1193" t="s">
        <v>126</v>
      </c>
      <c r="AA38" s="2108" t="s">
        <v>1525</v>
      </c>
      <c r="AB38" s="2108"/>
      <c r="AC38" s="2108"/>
      <c r="AD38" s="2108"/>
      <c r="AE38" s="2108"/>
      <c r="AF38" s="2108"/>
      <c r="AG38" s="2108"/>
      <c r="AH38" s="2108"/>
      <c r="AI38" s="2108"/>
      <c r="AJ38" s="2108"/>
      <c r="AK38" s="2108"/>
      <c r="AL38" s="32"/>
    </row>
    <row r="39" spans="1:38" ht="6.95" customHeight="1">
      <c r="A39" s="23"/>
      <c r="B39" s="34"/>
      <c r="C39" s="1118"/>
      <c r="D39" s="1992"/>
      <c r="E39" s="1992"/>
      <c r="F39" s="1992"/>
      <c r="G39" s="1992"/>
      <c r="H39" s="1992"/>
      <c r="I39" s="1992"/>
      <c r="J39" s="1992"/>
      <c r="K39" s="1992"/>
      <c r="L39" s="1992"/>
      <c r="M39" s="1992"/>
      <c r="N39" s="1992"/>
      <c r="O39" s="1992"/>
      <c r="P39" s="1992"/>
      <c r="Q39" s="1992"/>
      <c r="R39" s="1992"/>
      <c r="S39" s="1992"/>
      <c r="T39" s="1992"/>
      <c r="U39" s="1992"/>
      <c r="V39" s="1992"/>
      <c r="W39" s="1992"/>
      <c r="X39" s="1992"/>
      <c r="Y39" s="1192"/>
      <c r="Z39" s="1194"/>
      <c r="AA39" s="2108"/>
      <c r="AB39" s="2108"/>
      <c r="AC39" s="2108"/>
      <c r="AD39" s="2108"/>
      <c r="AE39" s="2108"/>
      <c r="AF39" s="2108"/>
      <c r="AG39" s="2108"/>
      <c r="AH39" s="2108"/>
      <c r="AI39" s="2108"/>
      <c r="AJ39" s="2108"/>
      <c r="AK39" s="2108"/>
      <c r="AL39" s="32"/>
    </row>
    <row r="40" spans="1:38" ht="14.1" customHeight="1">
      <c r="A40" s="23"/>
      <c r="B40" s="34"/>
      <c r="C40" s="1118"/>
      <c r="D40" s="1992"/>
      <c r="E40" s="1992"/>
      <c r="F40" s="1992"/>
      <c r="G40" s="1992"/>
      <c r="H40" s="1992"/>
      <c r="I40" s="1992"/>
      <c r="J40" s="1992"/>
      <c r="K40" s="1992"/>
      <c r="L40" s="1992"/>
      <c r="M40" s="1992"/>
      <c r="N40" s="1992"/>
      <c r="O40" s="1992"/>
      <c r="P40" s="1992"/>
      <c r="Q40" s="1992"/>
      <c r="R40" s="1992"/>
      <c r="S40" s="1992"/>
      <c r="T40" s="1992"/>
      <c r="U40" s="1992"/>
      <c r="V40" s="1992"/>
      <c r="W40" s="1992"/>
      <c r="X40" s="1992"/>
      <c r="Y40" s="1192"/>
      <c r="Z40" s="1195"/>
      <c r="AA40" s="2108"/>
      <c r="AB40" s="2108"/>
      <c r="AC40" s="2108"/>
      <c r="AD40" s="2108"/>
      <c r="AE40" s="2108"/>
      <c r="AF40" s="2108"/>
      <c r="AG40" s="2108"/>
      <c r="AH40" s="2108"/>
      <c r="AI40" s="2108"/>
      <c r="AJ40" s="2108"/>
      <c r="AK40" s="2108"/>
      <c r="AL40" s="28"/>
    </row>
    <row r="41" spans="1:38" ht="14.1" customHeight="1">
      <c r="A41" s="23"/>
      <c r="B41" s="34"/>
      <c r="D41" s="1192"/>
      <c r="E41" s="1192"/>
      <c r="F41" s="1192"/>
      <c r="G41" s="1192"/>
      <c r="H41" s="1192"/>
      <c r="I41" s="1192"/>
      <c r="J41" s="1192"/>
      <c r="K41" s="1192"/>
      <c r="L41" s="1192"/>
      <c r="M41" s="1192"/>
      <c r="N41" s="1192"/>
      <c r="O41" s="1192"/>
      <c r="P41" s="1192"/>
      <c r="Q41" s="1192"/>
      <c r="R41" s="1192"/>
      <c r="S41" s="1192"/>
      <c r="T41" s="1192"/>
      <c r="U41" s="1192"/>
      <c r="V41" s="1192"/>
      <c r="W41" s="1192"/>
      <c r="X41" s="1192"/>
      <c r="Z41" s="176" t="s">
        <v>126</v>
      </c>
      <c r="AA41" s="2022" t="s">
        <v>1526</v>
      </c>
      <c r="AB41" s="2022"/>
      <c r="AC41" s="2022"/>
      <c r="AD41" s="2022"/>
      <c r="AE41" s="2022"/>
      <c r="AF41" s="2022"/>
      <c r="AG41" s="2022"/>
      <c r="AH41" s="2022"/>
      <c r="AI41" s="2022"/>
      <c r="AJ41" s="2022"/>
      <c r="AK41" s="2022"/>
      <c r="AL41" s="206"/>
    </row>
    <row r="42" spans="1:38" ht="14.1" customHeight="1">
      <c r="A42" s="23"/>
      <c r="B42" s="29"/>
      <c r="Z42" s="31"/>
      <c r="AL42" s="32"/>
    </row>
    <row r="43" spans="1:38" ht="14.1" customHeight="1">
      <c r="A43" s="23"/>
      <c r="B43" s="4457" t="s">
        <v>450</v>
      </c>
      <c r="C43" s="4458"/>
      <c r="D43" s="1740" t="s">
        <v>1527</v>
      </c>
      <c r="E43" s="1740"/>
      <c r="F43" s="1740"/>
      <c r="G43" s="1740"/>
      <c r="H43" s="1740"/>
      <c r="I43" s="1740"/>
      <c r="J43" s="1740"/>
      <c r="K43" s="1740"/>
      <c r="L43" s="1740"/>
      <c r="M43" s="1740"/>
      <c r="N43" s="1740"/>
      <c r="O43" s="1740"/>
      <c r="P43" s="1740"/>
      <c r="Q43" s="1740"/>
      <c r="R43" s="1740"/>
      <c r="S43" s="1740"/>
      <c r="T43" s="1740"/>
      <c r="U43" s="1740"/>
      <c r="V43" s="1740"/>
      <c r="W43" s="1740"/>
      <c r="X43" s="1740"/>
      <c r="Y43" s="165"/>
      <c r="Z43" s="1193" t="s">
        <v>126</v>
      </c>
      <c r="AA43" s="1707" t="s">
        <v>1528</v>
      </c>
      <c r="AB43" s="1707"/>
      <c r="AC43" s="1707"/>
      <c r="AD43" s="1707"/>
      <c r="AE43" s="1707"/>
      <c r="AF43" s="1707"/>
      <c r="AG43" s="1707"/>
      <c r="AH43" s="1707"/>
      <c r="AI43" s="1707"/>
      <c r="AJ43" s="1707"/>
      <c r="AK43" s="1707"/>
      <c r="AL43" s="28"/>
    </row>
    <row r="44" spans="1:38" ht="14.1" customHeight="1">
      <c r="A44" s="23"/>
      <c r="B44" s="34"/>
      <c r="C44" s="858"/>
      <c r="D44" s="1740"/>
      <c r="E44" s="1740"/>
      <c r="F44" s="1740"/>
      <c r="G44" s="1740"/>
      <c r="H44" s="1740"/>
      <c r="I44" s="1740"/>
      <c r="J44" s="1740"/>
      <c r="K44" s="1740"/>
      <c r="L44" s="1740"/>
      <c r="M44" s="1740"/>
      <c r="N44" s="1740"/>
      <c r="O44" s="1740"/>
      <c r="P44" s="1740"/>
      <c r="Q44" s="1740"/>
      <c r="R44" s="1740"/>
      <c r="S44" s="1740"/>
      <c r="T44" s="1740"/>
      <c r="U44" s="1740"/>
      <c r="V44" s="1740"/>
      <c r="W44" s="1740"/>
      <c r="X44" s="1740"/>
      <c r="Y44" s="165"/>
      <c r="Z44" s="1196"/>
      <c r="AA44" s="1707"/>
      <c r="AB44" s="1707"/>
      <c r="AC44" s="1707"/>
      <c r="AD44" s="1707"/>
      <c r="AE44" s="1707"/>
      <c r="AF44" s="1707"/>
      <c r="AG44" s="1707"/>
      <c r="AH44" s="1707"/>
      <c r="AI44" s="1707"/>
      <c r="AJ44" s="1707"/>
      <c r="AK44" s="1707"/>
      <c r="AL44" s="161"/>
    </row>
    <row r="45" spans="1:38" ht="14.1" customHeight="1">
      <c r="A45" s="23"/>
      <c r="B45" s="34"/>
      <c r="C45" s="171"/>
      <c r="D45" s="1740"/>
      <c r="E45" s="1740"/>
      <c r="F45" s="1740"/>
      <c r="G45" s="1740"/>
      <c r="H45" s="1740"/>
      <c r="I45" s="1740"/>
      <c r="J45" s="1740"/>
      <c r="K45" s="1740"/>
      <c r="L45" s="1740"/>
      <c r="M45" s="1740"/>
      <c r="N45" s="1740"/>
      <c r="O45" s="1740"/>
      <c r="P45" s="1740"/>
      <c r="Q45" s="1740"/>
      <c r="R45" s="1740"/>
      <c r="S45" s="1740"/>
      <c r="T45" s="1740"/>
      <c r="U45" s="1740"/>
      <c r="V45" s="1740"/>
      <c r="W45" s="1740"/>
      <c r="X45" s="1740"/>
      <c r="Y45" s="165"/>
      <c r="Z45" s="1196"/>
      <c r="AA45" s="1707"/>
      <c r="AB45" s="1707"/>
      <c r="AC45" s="1707"/>
      <c r="AD45" s="1707"/>
      <c r="AE45" s="1707"/>
      <c r="AF45" s="1707"/>
      <c r="AG45" s="1707"/>
      <c r="AH45" s="1707"/>
      <c r="AI45" s="1707"/>
      <c r="AJ45" s="1707"/>
      <c r="AK45" s="1707"/>
      <c r="AL45" s="206"/>
    </row>
    <row r="46" spans="1:38" ht="14.1" customHeight="1">
      <c r="B46" s="34"/>
      <c r="D46" s="1740"/>
      <c r="E46" s="1740"/>
      <c r="F46" s="1740"/>
      <c r="G46" s="1740"/>
      <c r="H46" s="1740"/>
      <c r="I46" s="1740"/>
      <c r="J46" s="1740"/>
      <c r="K46" s="1740"/>
      <c r="L46" s="1740"/>
      <c r="M46" s="1740"/>
      <c r="N46" s="1740"/>
      <c r="O46" s="1740"/>
      <c r="P46" s="1740"/>
      <c r="Q46" s="1740"/>
      <c r="R46" s="1740"/>
      <c r="S46" s="1740"/>
      <c r="T46" s="1740"/>
      <c r="U46" s="1740"/>
      <c r="V46" s="1740"/>
      <c r="W46" s="1740"/>
      <c r="X46" s="1740"/>
      <c r="Y46" s="1192"/>
      <c r="Z46" s="31"/>
      <c r="AA46" s="160"/>
      <c r="AB46" s="160"/>
      <c r="AC46" s="160"/>
      <c r="AD46" s="160"/>
      <c r="AE46" s="160"/>
      <c r="AF46" s="160"/>
      <c r="AG46" s="160"/>
      <c r="AH46" s="160"/>
      <c r="AI46" s="160"/>
      <c r="AJ46" s="160"/>
      <c r="AK46" s="160"/>
      <c r="AL46" s="206"/>
    </row>
    <row r="47" spans="1:38" ht="14.1" customHeight="1">
      <c r="B47" s="34"/>
      <c r="Z47" s="794"/>
      <c r="AA47" s="160"/>
      <c r="AB47" s="160"/>
      <c r="AC47" s="160"/>
      <c r="AD47" s="160"/>
      <c r="AE47" s="160"/>
      <c r="AF47" s="160"/>
      <c r="AG47" s="160"/>
      <c r="AH47" s="160"/>
      <c r="AI47" s="160"/>
      <c r="AJ47" s="160"/>
      <c r="AK47" s="160"/>
      <c r="AL47" s="206"/>
    </row>
    <row r="48" spans="1:38" ht="14.1" customHeight="1">
      <c r="B48" s="29"/>
      <c r="Z48" s="42"/>
      <c r="AA48" s="160"/>
      <c r="AB48" s="160"/>
      <c r="AC48" s="160"/>
      <c r="AD48" s="160"/>
      <c r="AE48" s="160"/>
      <c r="AF48" s="160"/>
      <c r="AG48" s="160"/>
      <c r="AH48" s="160"/>
      <c r="AI48" s="160"/>
      <c r="AJ48" s="160"/>
      <c r="AK48" s="160"/>
      <c r="AL48" s="206"/>
    </row>
    <row r="49" spans="1:39" ht="14.1" customHeight="1">
      <c r="B49" s="29"/>
      <c r="C49" s="136"/>
      <c r="D49" s="136"/>
      <c r="Z49" s="31"/>
      <c r="AA49" s="160"/>
      <c r="AB49" s="160"/>
      <c r="AC49" s="160"/>
      <c r="AD49" s="160"/>
      <c r="AE49" s="160"/>
      <c r="AF49" s="160"/>
      <c r="AG49" s="160"/>
      <c r="AH49" s="160"/>
      <c r="AI49" s="160"/>
      <c r="AJ49" s="160"/>
      <c r="AK49" s="160"/>
      <c r="AL49" s="206"/>
      <c r="AM49" s="167"/>
    </row>
    <row r="50" spans="1:39" ht="14.1" customHeight="1">
      <c r="B50" s="29"/>
      <c r="C50" s="136"/>
      <c r="D50" s="136"/>
      <c r="Z50" s="31"/>
      <c r="AA50" s="160"/>
      <c r="AB50" s="160"/>
      <c r="AC50" s="160"/>
      <c r="AD50" s="160"/>
      <c r="AE50" s="160"/>
      <c r="AF50" s="160"/>
      <c r="AG50" s="160"/>
      <c r="AH50" s="160"/>
      <c r="AI50" s="160"/>
      <c r="AJ50" s="160"/>
      <c r="AK50" s="160"/>
      <c r="AL50" s="206"/>
      <c r="AM50" s="167"/>
    </row>
    <row r="51" spans="1:39" ht="14.1" customHeight="1">
      <c r="B51" s="29"/>
      <c r="Z51" s="31"/>
      <c r="AL51" s="28"/>
    </row>
    <row r="52" spans="1:39" ht="14.1" customHeight="1">
      <c r="B52" s="29"/>
      <c r="Z52" s="526"/>
      <c r="AA52" s="160"/>
      <c r="AB52" s="160"/>
      <c r="AC52" s="160"/>
      <c r="AD52" s="160"/>
      <c r="AE52" s="160"/>
      <c r="AF52" s="160"/>
      <c r="AG52" s="160"/>
      <c r="AH52" s="160"/>
      <c r="AI52" s="160"/>
      <c r="AJ52" s="160"/>
      <c r="AK52" s="160"/>
      <c r="AL52" s="28"/>
    </row>
    <row r="53" spans="1:39" ht="14.1" customHeight="1">
      <c r="B53" s="29"/>
      <c r="Z53" s="526"/>
      <c r="AA53" s="160"/>
      <c r="AB53" s="160"/>
      <c r="AC53" s="160"/>
      <c r="AD53" s="160"/>
      <c r="AE53" s="160"/>
      <c r="AF53" s="160"/>
      <c r="AG53" s="160"/>
      <c r="AH53" s="160"/>
      <c r="AI53" s="160"/>
      <c r="AJ53" s="160"/>
      <c r="AK53" s="160"/>
      <c r="AL53" s="28"/>
    </row>
    <row r="54" spans="1:39" ht="14.1" customHeight="1">
      <c r="B54" s="29"/>
      <c r="D54" s="136"/>
      <c r="E54" s="136"/>
      <c r="F54" s="23"/>
      <c r="G54" s="136"/>
      <c r="H54" s="136"/>
      <c r="J54" s="870"/>
      <c r="K54" s="870"/>
      <c r="L54" s="870"/>
      <c r="M54" s="870"/>
      <c r="N54" s="870"/>
      <c r="O54" s="870"/>
      <c r="P54" s="870"/>
      <c r="Q54" s="870"/>
      <c r="R54" s="870"/>
      <c r="S54" s="870"/>
      <c r="T54" s="870"/>
      <c r="U54" s="870"/>
      <c r="V54" s="870"/>
      <c r="W54" s="870"/>
      <c r="X54" s="870"/>
      <c r="Y54" s="870"/>
      <c r="Z54" s="90"/>
      <c r="AA54" s="160"/>
      <c r="AB54" s="160"/>
      <c r="AC54" s="160"/>
      <c r="AD54" s="160"/>
      <c r="AE54" s="160"/>
      <c r="AF54" s="160"/>
      <c r="AG54" s="160"/>
      <c r="AH54" s="160"/>
      <c r="AI54" s="160"/>
      <c r="AJ54" s="160"/>
      <c r="AK54" s="160"/>
      <c r="AL54" s="206"/>
    </row>
    <row r="55" spans="1:39" ht="14.1" customHeight="1">
      <c r="B55" s="29"/>
      <c r="C55" s="136"/>
      <c r="D55" s="171"/>
      <c r="E55" s="166"/>
      <c r="F55" s="166"/>
      <c r="G55" s="166"/>
      <c r="H55" s="166"/>
      <c r="I55" s="166"/>
      <c r="J55" s="166"/>
      <c r="K55" s="166"/>
      <c r="L55" s="166"/>
      <c r="M55" s="166"/>
      <c r="N55" s="166"/>
      <c r="O55" s="166"/>
      <c r="P55" s="166"/>
      <c r="Q55" s="166"/>
      <c r="R55" s="166"/>
      <c r="S55" s="166"/>
      <c r="T55" s="166"/>
      <c r="U55" s="166"/>
      <c r="V55" s="166"/>
      <c r="W55" s="166"/>
      <c r="X55" s="166"/>
      <c r="Y55" s="23"/>
      <c r="Z55" s="176"/>
      <c r="AA55" s="86"/>
      <c r="AB55" s="86"/>
      <c r="AC55" s="86"/>
      <c r="AD55" s="86"/>
      <c r="AE55" s="86"/>
      <c r="AF55" s="86"/>
      <c r="AG55" s="86"/>
      <c r="AH55" s="86"/>
      <c r="AI55" s="86"/>
      <c r="AJ55" s="86"/>
      <c r="AK55" s="86"/>
      <c r="AL55" s="206"/>
    </row>
    <row r="56" spans="1:39" ht="14.1" customHeight="1" thickBot="1">
      <c r="A56" s="23"/>
      <c r="B56" s="212"/>
      <c r="C56" s="96"/>
      <c r="D56" s="96"/>
      <c r="E56" s="96"/>
      <c r="F56" s="96"/>
      <c r="G56" s="96"/>
      <c r="H56" s="96"/>
      <c r="I56" s="96"/>
      <c r="J56" s="96"/>
      <c r="K56" s="96"/>
      <c r="L56" s="96"/>
      <c r="M56" s="96"/>
      <c r="N56" s="96"/>
      <c r="O56" s="96"/>
      <c r="P56" s="96"/>
      <c r="Q56" s="96"/>
      <c r="R56" s="96"/>
      <c r="S56" s="96"/>
      <c r="T56" s="96"/>
      <c r="U56" s="96"/>
      <c r="V56" s="96"/>
      <c r="W56" s="96"/>
      <c r="X56" s="96"/>
      <c r="Y56" s="96"/>
      <c r="Z56" s="563"/>
      <c r="AA56" s="96"/>
      <c r="AB56" s="96"/>
      <c r="AC56" s="96"/>
      <c r="AD56" s="96"/>
      <c r="AE56" s="96"/>
      <c r="AF56" s="96"/>
      <c r="AG56" s="96"/>
      <c r="AH56" s="96"/>
      <c r="AI56" s="96"/>
      <c r="AJ56" s="96"/>
      <c r="AK56" s="96"/>
      <c r="AL56" s="1197"/>
    </row>
    <row r="57" spans="1:39" ht="14.1" customHeight="1">
      <c r="A57" s="23"/>
    </row>
    <row r="58" spans="1:39" ht="14.1" customHeight="1">
      <c r="A58" s="23"/>
    </row>
    <row r="59" spans="1:39" ht="14.1" customHeight="1">
      <c r="A59" s="23"/>
    </row>
    <row r="60" spans="1:39" ht="14.1" customHeight="1">
      <c r="A60" s="23"/>
    </row>
    <row r="61" spans="1:39" ht="14.1" customHeight="1">
      <c r="A61" s="23"/>
    </row>
    <row r="62" spans="1:39" ht="14.1" customHeight="1">
      <c r="A62" s="23"/>
    </row>
    <row r="63" spans="1:39">
      <c r="A63" s="23"/>
    </row>
    <row r="64" spans="1:39" ht="14.1" customHeight="1">
      <c r="A64" s="23"/>
    </row>
    <row r="65" spans="1:1" ht="14.1" customHeight="1">
      <c r="A65" s="23"/>
    </row>
    <row r="66" spans="1:1" ht="14.1" customHeight="1">
      <c r="A66" s="23"/>
    </row>
    <row r="67" spans="1:1" ht="14.1" customHeight="1">
      <c r="A67" s="23"/>
    </row>
    <row r="68" spans="1:1" ht="14.1" customHeight="1">
      <c r="A68" s="23"/>
    </row>
    <row r="69" spans="1:1" ht="14.1" customHeight="1">
      <c r="A69" s="23"/>
    </row>
    <row r="70" spans="1:1" ht="14.1" customHeight="1">
      <c r="A70" s="23"/>
    </row>
    <row r="71" spans="1:1" ht="14.1" customHeight="1">
      <c r="A71" s="23"/>
    </row>
    <row r="72" spans="1:1" ht="14.1" customHeight="1">
      <c r="A72" s="23"/>
    </row>
    <row r="73" spans="1:1" ht="14.1" customHeight="1"/>
    <row r="74" spans="1:1">
      <c r="A74" s="23"/>
    </row>
    <row r="75" spans="1:1">
      <c r="A75" s="23"/>
    </row>
    <row r="76" spans="1:1">
      <c r="A76" s="23"/>
    </row>
    <row r="77" spans="1:1">
      <c r="A77" s="23"/>
    </row>
    <row r="78" spans="1:1">
      <c r="A78" s="23"/>
    </row>
    <row r="79" spans="1:1">
      <c r="A79" s="23"/>
    </row>
    <row r="80" spans="1:1">
      <c r="A80" s="23"/>
    </row>
    <row r="81" spans="1:1">
      <c r="A81" s="23"/>
    </row>
    <row r="82" spans="1:1">
      <c r="A82" s="23"/>
    </row>
    <row r="83" spans="1:1">
      <c r="A83" s="23"/>
    </row>
  </sheetData>
  <sheetProtection algorithmName="SHA-512" hashValue="Jl7Rrk6zAi4kFHRkiJIXxbm8bzU0VRGEa87pdszxf6KohTf/Cdq5wuRZ8qhiBBsQfBS8q+oQtVqKIafEDd9ZmQ==" saltValue="6sMOAGsZ+jvAoXCvc/SRbw==" spinCount="100000" sheet="1" objects="1" scenarios="1"/>
  <mergeCells count="55">
    <mergeCell ref="B43:C43"/>
    <mergeCell ref="D43:X46"/>
    <mergeCell ref="AA43:AK45"/>
    <mergeCell ref="D33:J34"/>
    <mergeCell ref="L34:N34"/>
    <mergeCell ref="O34:AI34"/>
    <mergeCell ref="C36:X36"/>
    <mergeCell ref="B38:C38"/>
    <mergeCell ref="D38:X40"/>
    <mergeCell ref="AA38:AK40"/>
    <mergeCell ref="AA41:AK41"/>
    <mergeCell ref="AA29:AK29"/>
    <mergeCell ref="C27:X27"/>
    <mergeCell ref="B29:C29"/>
    <mergeCell ref="D29:X29"/>
    <mergeCell ref="D31:J32"/>
    <mergeCell ref="L31:R31"/>
    <mergeCell ref="U31:AA31"/>
    <mergeCell ref="AC31:AI31"/>
    <mergeCell ref="L32:N32"/>
    <mergeCell ref="O32:AI32"/>
    <mergeCell ref="D30:J30"/>
    <mergeCell ref="K30:AJ30"/>
    <mergeCell ref="AA13:AK15"/>
    <mergeCell ref="AN13:BP17"/>
    <mergeCell ref="B15:C15"/>
    <mergeCell ref="D15:X15"/>
    <mergeCell ref="C18:X18"/>
    <mergeCell ref="AN18:BP18"/>
    <mergeCell ref="AN19:BP25"/>
    <mergeCell ref="B20:C20"/>
    <mergeCell ref="D20:X21"/>
    <mergeCell ref="AA20:AK22"/>
    <mergeCell ref="B23:C23"/>
    <mergeCell ref="D23:X23"/>
    <mergeCell ref="E24:M24"/>
    <mergeCell ref="O24:X24"/>
    <mergeCell ref="E25:M25"/>
    <mergeCell ref="O25:Q25"/>
    <mergeCell ref="R25:X25"/>
    <mergeCell ref="E12:X12"/>
    <mergeCell ref="AA12:AK12"/>
    <mergeCell ref="AN12:BP12"/>
    <mergeCell ref="A1:AL1"/>
    <mergeCell ref="B3:Y3"/>
    <mergeCell ref="Z3:AL3"/>
    <mergeCell ref="C5:X5"/>
    <mergeCell ref="B7:C7"/>
    <mergeCell ref="D7:X8"/>
    <mergeCell ref="AA7:AK8"/>
    <mergeCell ref="AA9:AK10"/>
    <mergeCell ref="B10:C10"/>
    <mergeCell ref="D10:X11"/>
    <mergeCell ref="AA11:AK11"/>
    <mergeCell ref="AN11:BP11"/>
  </mergeCells>
  <phoneticPr fontId="4"/>
  <conditionalFormatting sqref="O34">
    <cfRule type="containsBlanks" dxfId="1" priority="2">
      <formula>LEN(TRIM(O34))=0</formula>
    </cfRule>
  </conditionalFormatting>
  <conditionalFormatting sqref="R25 O32">
    <cfRule type="containsBlanks" dxfId="0" priority="3">
      <formula>LEN(TRIM(O25))=0</formula>
    </cfRule>
  </conditionalFormatting>
  <printOptions horizontalCentered="1"/>
  <pageMargins left="0.70866141732283472" right="0.31496062992125984" top="0.39370078740157483" bottom="0.39370078740157483" header="0.19685039370078741" footer="0.51181102362204722"/>
  <pageSetup paperSize="9" fitToWidth="0" fitToHeight="0" orientation="portrait" cellComments="asDisplayed"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334273" r:id="rId4" name="Check Box 31">
              <controlPr defaultSize="0" autoFill="0" autoLine="0" autoPict="0">
                <anchor moveWithCells="1">
                  <from>
                    <xdr:col>14</xdr:col>
                    <xdr:colOff>38100</xdr:colOff>
                    <xdr:row>15</xdr:row>
                    <xdr:rowOff>9525</xdr:rowOff>
                  </from>
                  <to>
                    <xdr:col>17</xdr:col>
                    <xdr:colOff>161925</xdr:colOff>
                    <xdr:row>15</xdr:row>
                    <xdr:rowOff>161925</xdr:rowOff>
                  </to>
                </anchor>
              </controlPr>
            </control>
          </mc:Choice>
        </mc:AlternateContent>
        <mc:AlternateContent xmlns:mc="http://schemas.openxmlformats.org/markup-compatibility/2006">
          <mc:Choice Requires="x14">
            <control shapeId="1334274" r:id="rId5" name="Check Box 32">
              <controlPr defaultSize="0" autoFill="0" autoLine="0" autoPict="0">
                <anchor moveWithCells="1">
                  <from>
                    <xdr:col>16</xdr:col>
                    <xdr:colOff>171450</xdr:colOff>
                    <xdr:row>14</xdr:row>
                    <xdr:rowOff>161925</xdr:rowOff>
                  </from>
                  <to>
                    <xdr:col>22</xdr:col>
                    <xdr:colOff>9525</xdr:colOff>
                    <xdr:row>15</xdr:row>
                    <xdr:rowOff>161925</xdr:rowOff>
                  </to>
                </anchor>
              </controlPr>
            </control>
          </mc:Choice>
        </mc:AlternateContent>
        <mc:AlternateContent xmlns:mc="http://schemas.openxmlformats.org/markup-compatibility/2006">
          <mc:Choice Requires="x14">
            <control shapeId="1334275" r:id="rId6" name="Check Box 33">
              <controlPr defaultSize="0" autoFill="0" autoLine="0" autoPict="0">
                <anchor moveWithCells="1">
                  <from>
                    <xdr:col>21</xdr:col>
                    <xdr:colOff>19050</xdr:colOff>
                    <xdr:row>15</xdr:row>
                    <xdr:rowOff>0</xdr:rowOff>
                  </from>
                  <to>
                    <xdr:col>24</xdr:col>
                    <xdr:colOff>152400</xdr:colOff>
                    <xdr:row>15</xdr:row>
                    <xdr:rowOff>152400</xdr:rowOff>
                  </to>
                </anchor>
              </controlPr>
            </control>
          </mc:Choice>
        </mc:AlternateContent>
        <mc:AlternateContent xmlns:mc="http://schemas.openxmlformats.org/markup-compatibility/2006">
          <mc:Choice Requires="x14">
            <control shapeId="1334276" r:id="rId7" name="Check Box 4">
              <controlPr defaultSize="0" autoFill="0" autoLine="0" autoPict="0">
                <anchor moveWithCells="1">
                  <from>
                    <xdr:col>17</xdr:col>
                    <xdr:colOff>171450</xdr:colOff>
                    <xdr:row>6</xdr:row>
                    <xdr:rowOff>161925</xdr:rowOff>
                  </from>
                  <to>
                    <xdr:col>21</xdr:col>
                    <xdr:colOff>133350</xdr:colOff>
                    <xdr:row>8</xdr:row>
                    <xdr:rowOff>28575</xdr:rowOff>
                  </to>
                </anchor>
              </controlPr>
            </control>
          </mc:Choice>
        </mc:AlternateContent>
        <mc:AlternateContent xmlns:mc="http://schemas.openxmlformats.org/markup-compatibility/2006">
          <mc:Choice Requires="x14">
            <control shapeId="1334277" r:id="rId8" name="Check Box 5">
              <controlPr defaultSize="0" autoFill="0" autoLine="0" autoPict="0">
                <anchor moveWithCells="1">
                  <from>
                    <xdr:col>21</xdr:col>
                    <xdr:colOff>0</xdr:colOff>
                    <xdr:row>6</xdr:row>
                    <xdr:rowOff>161925</xdr:rowOff>
                  </from>
                  <to>
                    <xdr:col>24</xdr:col>
                    <xdr:colOff>142875</xdr:colOff>
                    <xdr:row>8</xdr:row>
                    <xdr:rowOff>28575</xdr:rowOff>
                  </to>
                </anchor>
              </controlPr>
            </control>
          </mc:Choice>
        </mc:AlternateContent>
        <mc:AlternateContent xmlns:mc="http://schemas.openxmlformats.org/markup-compatibility/2006">
          <mc:Choice Requires="x14">
            <control shapeId="1334278" r:id="rId9" name="Check Box 6">
              <controlPr defaultSize="0" autoFill="0" autoLine="0" autoPict="0">
                <anchor moveWithCells="1">
                  <from>
                    <xdr:col>17</xdr:col>
                    <xdr:colOff>171450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1334279" r:id="rId10" name="Check Box 7">
              <controlPr defaultSize="0" autoFill="0" autoLine="0" autoPict="0">
                <anchor moveWithCells="1">
                  <from>
                    <xdr:col>21</xdr:col>
                    <xdr:colOff>0</xdr:colOff>
                    <xdr:row>12</xdr:row>
                    <xdr:rowOff>0</xdr:rowOff>
                  </from>
                  <to>
                    <xdr:col>24</xdr:col>
                    <xdr:colOff>142875</xdr:colOff>
                    <xdr:row>13</xdr:row>
                    <xdr:rowOff>38100</xdr:rowOff>
                  </to>
                </anchor>
              </controlPr>
            </control>
          </mc:Choice>
        </mc:AlternateContent>
        <mc:AlternateContent xmlns:mc="http://schemas.openxmlformats.org/markup-compatibility/2006">
          <mc:Choice Requires="x14">
            <control shapeId="1334280" r:id="rId11" name="Check Box 8">
              <controlPr defaultSize="0" autoFill="0" autoLine="0" autoPict="0">
                <anchor moveWithCells="1">
                  <from>
                    <xdr:col>17</xdr:col>
                    <xdr:colOff>171450</xdr:colOff>
                    <xdr:row>9</xdr:row>
                    <xdr:rowOff>152400</xdr:rowOff>
                  </from>
                  <to>
                    <xdr:col>21</xdr:col>
                    <xdr:colOff>133350</xdr:colOff>
                    <xdr:row>11</xdr:row>
                    <xdr:rowOff>19050</xdr:rowOff>
                  </to>
                </anchor>
              </controlPr>
            </control>
          </mc:Choice>
        </mc:AlternateContent>
        <mc:AlternateContent xmlns:mc="http://schemas.openxmlformats.org/markup-compatibility/2006">
          <mc:Choice Requires="x14">
            <control shapeId="1334281" r:id="rId12" name="Check Box 9">
              <controlPr defaultSize="0" autoFill="0" autoLine="0" autoPict="0">
                <anchor moveWithCells="1">
                  <from>
                    <xdr:col>21</xdr:col>
                    <xdr:colOff>0</xdr:colOff>
                    <xdr:row>9</xdr:row>
                    <xdr:rowOff>152400</xdr:rowOff>
                  </from>
                  <to>
                    <xdr:col>24</xdr:col>
                    <xdr:colOff>142875</xdr:colOff>
                    <xdr:row>11</xdr:row>
                    <xdr:rowOff>19050</xdr:rowOff>
                  </to>
                </anchor>
              </controlPr>
            </control>
          </mc:Choice>
        </mc:AlternateContent>
        <mc:AlternateContent xmlns:mc="http://schemas.openxmlformats.org/markup-compatibility/2006">
          <mc:Choice Requires="x14">
            <control shapeId="1334283" r:id="rId13" name="Check Box 11">
              <controlPr defaultSize="0" autoFill="0" autoLine="0" autoPict="0">
                <anchor moveWithCells="1">
                  <from>
                    <xdr:col>17</xdr:col>
                    <xdr:colOff>171450</xdr:colOff>
                    <xdr:row>20</xdr:row>
                    <xdr:rowOff>0</xdr:rowOff>
                  </from>
                  <to>
                    <xdr:col>21</xdr:col>
                    <xdr:colOff>133350</xdr:colOff>
                    <xdr:row>21</xdr:row>
                    <xdr:rowOff>38100</xdr:rowOff>
                  </to>
                </anchor>
              </controlPr>
            </control>
          </mc:Choice>
        </mc:AlternateContent>
        <mc:AlternateContent xmlns:mc="http://schemas.openxmlformats.org/markup-compatibility/2006">
          <mc:Choice Requires="x14">
            <control shapeId="1334284" r:id="rId14" name="Check Box 12">
              <controlPr defaultSize="0" autoFill="0" autoLine="0" autoPict="0">
                <anchor moveWithCells="1">
                  <from>
                    <xdr:col>21</xdr:col>
                    <xdr:colOff>0</xdr:colOff>
                    <xdr:row>20</xdr:row>
                    <xdr:rowOff>0</xdr:rowOff>
                  </from>
                  <to>
                    <xdr:col>24</xdr:col>
                    <xdr:colOff>142875</xdr:colOff>
                    <xdr:row>21</xdr:row>
                    <xdr:rowOff>38100</xdr:rowOff>
                  </to>
                </anchor>
              </controlPr>
            </control>
          </mc:Choice>
        </mc:AlternateContent>
        <mc:AlternateContent xmlns:mc="http://schemas.openxmlformats.org/markup-compatibility/2006">
          <mc:Choice Requires="x14">
            <control shapeId="1334285" r:id="rId15" name="Check Box 94">
              <controlPr defaultSize="0" autoFill="0" autoLine="0" autoPict="0">
                <anchor moveWithCells="1" sizeWithCells="1">
                  <from>
                    <xdr:col>3</xdr:col>
                    <xdr:colOff>0</xdr:colOff>
                    <xdr:row>22</xdr:row>
                    <xdr:rowOff>161925</xdr:rowOff>
                  </from>
                  <to>
                    <xdr:col>6</xdr:col>
                    <xdr:colOff>9525</xdr:colOff>
                    <xdr:row>24</xdr:row>
                    <xdr:rowOff>19050</xdr:rowOff>
                  </to>
                </anchor>
              </controlPr>
            </control>
          </mc:Choice>
        </mc:AlternateContent>
        <mc:AlternateContent xmlns:mc="http://schemas.openxmlformats.org/markup-compatibility/2006">
          <mc:Choice Requires="x14">
            <control shapeId="1334286" r:id="rId16" name="Check Box 14">
              <controlPr defaultSize="0" autoFill="0" autoLine="0" autoPict="0">
                <anchor moveWithCells="1" sizeWithCells="1">
                  <from>
                    <xdr:col>3</xdr:col>
                    <xdr:colOff>0</xdr:colOff>
                    <xdr:row>23</xdr:row>
                    <xdr:rowOff>152400</xdr:rowOff>
                  </from>
                  <to>
                    <xdr:col>6</xdr:col>
                    <xdr:colOff>9525</xdr:colOff>
                    <xdr:row>25</xdr:row>
                    <xdr:rowOff>9525</xdr:rowOff>
                  </to>
                </anchor>
              </controlPr>
            </control>
          </mc:Choice>
        </mc:AlternateContent>
        <mc:AlternateContent xmlns:mc="http://schemas.openxmlformats.org/markup-compatibility/2006">
          <mc:Choice Requires="x14">
            <control shapeId="1334287" r:id="rId17" name="Check Box 15">
              <controlPr defaultSize="0" autoFill="0" autoLine="0" autoPict="0">
                <anchor moveWithCells="1" sizeWithCells="1">
                  <from>
                    <xdr:col>13</xdr:col>
                    <xdr:colOff>0</xdr:colOff>
                    <xdr:row>23</xdr:row>
                    <xdr:rowOff>161925</xdr:rowOff>
                  </from>
                  <to>
                    <xdr:col>16</xdr:col>
                    <xdr:colOff>9525</xdr:colOff>
                    <xdr:row>25</xdr:row>
                    <xdr:rowOff>19050</xdr:rowOff>
                  </to>
                </anchor>
              </controlPr>
            </control>
          </mc:Choice>
        </mc:AlternateContent>
        <mc:AlternateContent xmlns:mc="http://schemas.openxmlformats.org/markup-compatibility/2006">
          <mc:Choice Requires="x14">
            <control shapeId="1334288" r:id="rId18" name="Check Box 16">
              <controlPr defaultSize="0" autoFill="0" autoLine="0" autoPict="0">
                <anchor moveWithCells="1" sizeWithCells="1">
                  <from>
                    <xdr:col>13</xdr:col>
                    <xdr:colOff>0</xdr:colOff>
                    <xdr:row>22</xdr:row>
                    <xdr:rowOff>142875</xdr:rowOff>
                  </from>
                  <to>
                    <xdr:col>16</xdr:col>
                    <xdr:colOff>9525</xdr:colOff>
                    <xdr:row>24</xdr:row>
                    <xdr:rowOff>0</xdr:rowOff>
                  </to>
                </anchor>
              </controlPr>
            </control>
          </mc:Choice>
        </mc:AlternateContent>
        <mc:AlternateContent xmlns:mc="http://schemas.openxmlformats.org/markup-compatibility/2006">
          <mc:Choice Requires="x14">
            <control shapeId="1334289" r:id="rId19" name="Check Box 17">
              <controlPr defaultSize="0" autoFill="0" autoLine="0" autoPict="0">
                <anchor moveWithCells="1" sizeWithCells="1">
                  <from>
                    <xdr:col>9</xdr:col>
                    <xdr:colOff>171450</xdr:colOff>
                    <xdr:row>32</xdr:row>
                    <xdr:rowOff>28575</xdr:rowOff>
                  </from>
                  <to>
                    <xdr:col>13</xdr:col>
                    <xdr:colOff>0</xdr:colOff>
                    <xdr:row>32</xdr:row>
                    <xdr:rowOff>219075</xdr:rowOff>
                  </to>
                </anchor>
              </controlPr>
            </control>
          </mc:Choice>
        </mc:AlternateContent>
        <mc:AlternateContent xmlns:mc="http://schemas.openxmlformats.org/markup-compatibility/2006">
          <mc:Choice Requires="x14">
            <control shapeId="1334290" r:id="rId20" name="Check Box 18">
              <controlPr defaultSize="0" autoFill="0" autoLine="0" autoPict="0">
                <anchor moveWithCells="1" sizeWithCells="1">
                  <from>
                    <xdr:col>9</xdr:col>
                    <xdr:colOff>171450</xdr:colOff>
                    <xdr:row>30</xdr:row>
                    <xdr:rowOff>28575</xdr:rowOff>
                  </from>
                  <to>
                    <xdr:col>14</xdr:col>
                    <xdr:colOff>19050</xdr:colOff>
                    <xdr:row>30</xdr:row>
                    <xdr:rowOff>219075</xdr:rowOff>
                  </to>
                </anchor>
              </controlPr>
            </control>
          </mc:Choice>
        </mc:AlternateContent>
        <mc:AlternateContent xmlns:mc="http://schemas.openxmlformats.org/markup-compatibility/2006">
          <mc:Choice Requires="x14">
            <control shapeId="1334292" r:id="rId21" name="Check Box 20">
              <controlPr defaultSize="0" autoFill="0" autoLine="0" autoPict="0">
                <anchor moveWithCells="1" sizeWithCells="1">
                  <from>
                    <xdr:col>18</xdr:col>
                    <xdr:colOff>171450</xdr:colOff>
                    <xdr:row>30</xdr:row>
                    <xdr:rowOff>28575</xdr:rowOff>
                  </from>
                  <to>
                    <xdr:col>21</xdr:col>
                    <xdr:colOff>9525</xdr:colOff>
                    <xdr:row>30</xdr:row>
                    <xdr:rowOff>209550</xdr:rowOff>
                  </to>
                </anchor>
              </controlPr>
            </control>
          </mc:Choice>
        </mc:AlternateContent>
        <mc:AlternateContent xmlns:mc="http://schemas.openxmlformats.org/markup-compatibility/2006">
          <mc:Choice Requires="x14">
            <control shapeId="1334293" r:id="rId22" name="Check Box 21">
              <controlPr defaultSize="0" autoFill="0" autoLine="0" autoPict="0">
                <anchor moveWithCells="1" sizeWithCells="1">
                  <from>
                    <xdr:col>9</xdr:col>
                    <xdr:colOff>171450</xdr:colOff>
                    <xdr:row>31</xdr:row>
                    <xdr:rowOff>19050</xdr:rowOff>
                  </from>
                  <to>
                    <xdr:col>14</xdr:col>
                    <xdr:colOff>0</xdr:colOff>
                    <xdr:row>31</xdr:row>
                    <xdr:rowOff>238125</xdr:rowOff>
                  </to>
                </anchor>
              </controlPr>
            </control>
          </mc:Choice>
        </mc:AlternateContent>
        <mc:AlternateContent xmlns:mc="http://schemas.openxmlformats.org/markup-compatibility/2006">
          <mc:Choice Requires="x14">
            <control shapeId="1334294" r:id="rId23" name="Check Box 22">
              <controlPr defaultSize="0" autoFill="0" autoLine="0" autoPict="0">
                <anchor moveWithCells="1" sizeWithCells="1">
                  <from>
                    <xdr:col>18</xdr:col>
                    <xdr:colOff>171450</xdr:colOff>
                    <xdr:row>32</xdr:row>
                    <xdr:rowOff>0</xdr:rowOff>
                  </from>
                  <to>
                    <xdr:col>22</xdr:col>
                    <xdr:colOff>47625</xdr:colOff>
                    <xdr:row>33</xdr:row>
                    <xdr:rowOff>9525</xdr:rowOff>
                  </to>
                </anchor>
              </controlPr>
            </control>
          </mc:Choice>
        </mc:AlternateContent>
        <mc:AlternateContent xmlns:mc="http://schemas.openxmlformats.org/markup-compatibility/2006">
          <mc:Choice Requires="x14">
            <control shapeId="1334296" r:id="rId24" name="Check Box 24">
              <controlPr defaultSize="0" autoFill="0" autoLine="0" autoPict="0">
                <anchor moveWithCells="1" sizeWithCells="1">
                  <from>
                    <xdr:col>26</xdr:col>
                    <xdr:colOff>161925</xdr:colOff>
                    <xdr:row>30</xdr:row>
                    <xdr:rowOff>28575</xdr:rowOff>
                  </from>
                  <to>
                    <xdr:col>29</xdr:col>
                    <xdr:colOff>0</xdr:colOff>
                    <xdr:row>30</xdr:row>
                    <xdr:rowOff>228600</xdr:rowOff>
                  </to>
                </anchor>
              </controlPr>
            </control>
          </mc:Choice>
        </mc:AlternateContent>
        <mc:AlternateContent xmlns:mc="http://schemas.openxmlformats.org/markup-compatibility/2006">
          <mc:Choice Requires="x14">
            <control shapeId="1334297" r:id="rId25" name="Check Box 25">
              <controlPr defaultSize="0" autoFill="0" autoLine="0" autoPict="0">
                <anchor moveWithCells="1" sizeWithCells="1">
                  <from>
                    <xdr:col>26</xdr:col>
                    <xdr:colOff>171450</xdr:colOff>
                    <xdr:row>32</xdr:row>
                    <xdr:rowOff>0</xdr:rowOff>
                  </from>
                  <to>
                    <xdr:col>30</xdr:col>
                    <xdr:colOff>114300</xdr:colOff>
                    <xdr:row>33</xdr:row>
                    <xdr:rowOff>28575</xdr:rowOff>
                  </to>
                </anchor>
              </controlPr>
            </control>
          </mc:Choice>
        </mc:AlternateContent>
        <mc:AlternateContent xmlns:mc="http://schemas.openxmlformats.org/markup-compatibility/2006">
          <mc:Choice Requires="x14">
            <control shapeId="1334299" r:id="rId26" name="Check Box 27">
              <controlPr defaultSize="0" autoFill="0" autoLine="0" autoPict="0">
                <anchor moveWithCells="1" sizeWithCells="1">
                  <from>
                    <xdr:col>9</xdr:col>
                    <xdr:colOff>171450</xdr:colOff>
                    <xdr:row>32</xdr:row>
                    <xdr:rowOff>238125</xdr:rowOff>
                  </from>
                  <to>
                    <xdr:col>13</xdr:col>
                    <xdr:colOff>0</xdr:colOff>
                    <xdr:row>33</xdr:row>
                    <xdr:rowOff>209550</xdr:rowOff>
                  </to>
                </anchor>
              </controlPr>
            </control>
          </mc:Choice>
        </mc:AlternateContent>
        <mc:AlternateContent xmlns:mc="http://schemas.openxmlformats.org/markup-compatibility/2006">
          <mc:Choice Requires="x14">
            <control shapeId="1334300" r:id="rId27" name="Check Box 28">
              <controlPr defaultSize="0" autoFill="0" autoLine="0" autoPict="0">
                <anchor moveWithCells="1" sizeWithCells="1">
                  <from>
                    <xdr:col>17</xdr:col>
                    <xdr:colOff>85725</xdr:colOff>
                    <xdr:row>40</xdr:row>
                    <xdr:rowOff>9525</xdr:rowOff>
                  </from>
                  <to>
                    <xdr:col>21</xdr:col>
                    <xdr:colOff>76200</xdr:colOff>
                    <xdr:row>41</xdr:row>
                    <xdr:rowOff>9525</xdr:rowOff>
                  </to>
                </anchor>
              </controlPr>
            </control>
          </mc:Choice>
        </mc:AlternateContent>
        <mc:AlternateContent xmlns:mc="http://schemas.openxmlformats.org/markup-compatibility/2006">
          <mc:Choice Requires="x14">
            <control shapeId="1334301" r:id="rId28" name="Check Box 29">
              <controlPr defaultSize="0" autoFill="0" autoLine="0" autoPict="0">
                <anchor moveWithCells="1" sizeWithCells="1">
                  <from>
                    <xdr:col>21</xdr:col>
                    <xdr:colOff>9525</xdr:colOff>
                    <xdr:row>40</xdr:row>
                    <xdr:rowOff>9525</xdr:rowOff>
                  </from>
                  <to>
                    <xdr:col>24</xdr:col>
                    <xdr:colOff>85725</xdr:colOff>
                    <xdr:row>41</xdr:row>
                    <xdr:rowOff>9525</xdr:rowOff>
                  </to>
                </anchor>
              </controlPr>
            </control>
          </mc:Choice>
        </mc:AlternateContent>
        <mc:AlternateContent xmlns:mc="http://schemas.openxmlformats.org/markup-compatibility/2006">
          <mc:Choice Requires="x14">
            <control shapeId="1334302" r:id="rId29" name="Check Box 30">
              <controlPr defaultSize="0" autoFill="0" autoLine="0" autoPict="0">
                <anchor moveWithCells="1" sizeWithCells="1">
                  <from>
                    <xdr:col>17</xdr:col>
                    <xdr:colOff>85725</xdr:colOff>
                    <xdr:row>45</xdr:row>
                    <xdr:rowOff>104775</xdr:rowOff>
                  </from>
                  <to>
                    <xdr:col>21</xdr:col>
                    <xdr:colOff>66675</xdr:colOff>
                    <xdr:row>46</xdr:row>
                    <xdr:rowOff>104775</xdr:rowOff>
                  </to>
                </anchor>
              </controlPr>
            </control>
          </mc:Choice>
        </mc:AlternateContent>
        <mc:AlternateContent xmlns:mc="http://schemas.openxmlformats.org/markup-compatibility/2006">
          <mc:Choice Requires="x14">
            <control shapeId="1334303" r:id="rId30" name="Check Box 31">
              <controlPr defaultSize="0" autoFill="0" autoLine="0" autoPict="0">
                <anchor moveWithCells="1" sizeWithCells="1">
                  <from>
                    <xdr:col>21</xdr:col>
                    <xdr:colOff>0</xdr:colOff>
                    <xdr:row>45</xdr:row>
                    <xdr:rowOff>104775</xdr:rowOff>
                  </from>
                  <to>
                    <xdr:col>24</xdr:col>
                    <xdr:colOff>85725</xdr:colOff>
                    <xdr:row>46</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36</vt:i4>
      </vt:variant>
    </vt:vector>
  </HeadingPairs>
  <TitlesOfParts>
    <vt:vector size="74" baseType="lpstr">
      <vt:lpstr>No1 (2)</vt:lpstr>
      <vt:lpstr>鑑文</vt:lpstr>
      <vt:lpstr>鑑文 (記載例)</vt:lpstr>
      <vt:lpstr>表紙</vt:lpstr>
      <vt:lpstr>留意事項※印刷不要</vt:lpstr>
      <vt:lpstr>No1</vt:lpstr>
      <vt:lpstr>No2(A型記入例)※印刷不要</vt:lpstr>
      <vt:lpstr>No2(B型記入例)※印刷不要</vt:lpstr>
      <vt:lpstr>No2(※A型のみ記入)</vt:lpstr>
      <vt:lpstr>No2 (※B型のみ記入)</vt:lpstr>
      <vt:lpstr>No3</vt:lpstr>
      <vt:lpstr>No4</vt:lpstr>
      <vt:lpstr>No5</vt:lpstr>
      <vt:lpstr>No6</vt:lpstr>
      <vt:lpstr>No7</vt:lpstr>
      <vt:lpstr>No8</vt:lpstr>
      <vt:lpstr>No9</vt:lpstr>
      <vt:lpstr>No10</vt:lpstr>
      <vt:lpstr>No11(記入例)※印刷不要</vt:lpstr>
      <vt:lpstr>No11</vt:lpstr>
      <vt:lpstr>No12（記入例）※印刷不要</vt:lpstr>
      <vt:lpstr>No12</vt:lpstr>
      <vt:lpstr>No13</vt:lpstr>
      <vt:lpstr>No14</vt:lpstr>
      <vt:lpstr>No15</vt:lpstr>
      <vt:lpstr>No16</vt:lpstr>
      <vt:lpstr>No17</vt:lpstr>
      <vt:lpstr>No18</vt:lpstr>
      <vt:lpstr>No19</vt:lpstr>
      <vt:lpstr>No20</vt:lpstr>
      <vt:lpstr>No21</vt:lpstr>
      <vt:lpstr>No22</vt:lpstr>
      <vt:lpstr>No23</vt:lpstr>
      <vt:lpstr>No24</vt:lpstr>
      <vt:lpstr>No25</vt:lpstr>
      <vt:lpstr>No26</vt:lpstr>
      <vt:lpstr>No27</vt:lpstr>
      <vt:lpstr>No28</vt:lpstr>
      <vt:lpstr>'No1'!Print_Area</vt:lpstr>
      <vt:lpstr>'No1 (2)'!Print_Area</vt:lpstr>
      <vt:lpstr>'No10'!Print_Area</vt:lpstr>
      <vt:lpstr>'No11'!Print_Area</vt:lpstr>
      <vt:lpstr>'No11(記入例)※印刷不要'!Print_Area</vt:lpstr>
      <vt:lpstr>'No12'!Print_Area</vt:lpstr>
      <vt:lpstr>'No12（記入例）※印刷不要'!Print_Area</vt:lpstr>
      <vt:lpstr>'No13'!Print_Area</vt:lpstr>
      <vt:lpstr>'No14'!Print_Area</vt:lpstr>
      <vt:lpstr>'No15'!Print_Area</vt:lpstr>
      <vt:lpstr>'No16'!Print_Area</vt:lpstr>
      <vt:lpstr>'No17'!Print_Area</vt:lpstr>
      <vt:lpstr>'No18'!Print_Area</vt:lpstr>
      <vt:lpstr>'No19'!Print_Area</vt:lpstr>
      <vt:lpstr>'No2 (※B型のみ記入)'!Print_Area</vt:lpstr>
      <vt:lpstr>'No2(※A型のみ記入)'!Print_Area</vt:lpstr>
      <vt:lpstr>'No2(A型記入例)※印刷不要'!Print_Area</vt:lpstr>
      <vt:lpstr>'No2(B型記入例)※印刷不要'!Print_Area</vt:lpstr>
      <vt:lpstr>'No20'!Print_Area</vt:lpstr>
      <vt:lpstr>'No21'!Print_Area</vt:lpstr>
      <vt:lpstr>'No22'!Print_Area</vt:lpstr>
      <vt:lpstr>'No23'!Print_Area</vt:lpstr>
      <vt:lpstr>'No24'!Print_Area</vt:lpstr>
      <vt:lpstr>'No25'!Print_Area</vt:lpstr>
      <vt:lpstr>'No26'!Print_Area</vt:lpstr>
      <vt:lpstr>'No27'!Print_Area</vt:lpstr>
      <vt:lpstr>'No28'!Print_Area</vt:lpstr>
      <vt:lpstr>'No3'!Print_Area</vt:lpstr>
      <vt:lpstr>'No4'!Print_Area</vt:lpstr>
      <vt:lpstr>'No5'!Print_Area</vt:lpstr>
      <vt:lpstr>'No6'!Print_Area</vt:lpstr>
      <vt:lpstr>'No7'!Print_Area</vt:lpstr>
      <vt:lpstr>'No8'!Print_Area</vt:lpstr>
      <vt:lpstr>'No9'!Print_Area</vt:lpstr>
      <vt:lpstr>表紙!Print_Area</vt:lpstr>
      <vt:lpstr>留意事項※印刷不要!Print_Area</vt:lpstr>
    </vt:vector>
  </TitlesOfParts>
  <Company>中部広域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教育保育係2</cp:lastModifiedBy>
  <cp:lastPrinted>2025-05-12T02:38:32Z</cp:lastPrinted>
  <dcterms:created xsi:type="dcterms:W3CDTF">2008-12-17T04:20:29Z</dcterms:created>
  <dcterms:modified xsi:type="dcterms:W3CDTF">2025-05-28T04:42:34Z</dcterms:modified>
</cp:coreProperties>
</file>